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activeTab="3"/>
  </bookViews>
  <sheets>
    <sheet name="7月活动门店销售、毛利额目标及任务" sheetId="6" r:id="rId1"/>
    <sheet name="分中心任务" sheetId="7" r:id="rId2"/>
    <sheet name="片区任务" sheetId="8" r:id="rId3"/>
    <sheet name="单品任务" sheetId="9" r:id="rId4"/>
  </sheets>
  <externalReferences>
    <externalReference r:id="rId5"/>
  </externalReferences>
  <definedNames>
    <definedName name="_xlnm._FilterDatabase" localSheetId="0" hidden="1">'7月活动门店销售、毛利额目标及任务'!$A$2:$AG$168</definedName>
    <definedName name="_xlnm._FilterDatabase" localSheetId="1" hidden="1">分中心任务!$A$3:$L$27</definedName>
    <definedName name="_xlnm.Print_Titles" localSheetId="0">'7月活动门店销售、毛利额目标及任务'!$2:$2</definedName>
    <definedName name="_xlnm._FilterDatabase" localSheetId="3" hidden="1">单品任务!$A$2:$G$2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<sst xmlns="http://schemas.openxmlformats.org/spreadsheetml/2006/main" count="844" uniqueCount="262">
  <si>
    <t>7月年中大促活动任务</t>
  </si>
  <si>
    <t>门店类别</t>
  </si>
  <si>
    <t>门店分组</t>
  </si>
  <si>
    <t>奖金池
奖金</t>
  </si>
  <si>
    <t>片区名称</t>
  </si>
  <si>
    <t>考核时间</t>
  </si>
  <si>
    <t>备注</t>
  </si>
  <si>
    <t>2025.7.10-7.13日均任务</t>
  </si>
  <si>
    <t>2025.7.14-7.16日均任务</t>
  </si>
  <si>
    <t>序号</t>
  </si>
  <si>
    <t>老门店ID</t>
  </si>
  <si>
    <t>新门店ID</t>
  </si>
  <si>
    <t>门店名称</t>
  </si>
  <si>
    <t>销售任务</t>
  </si>
  <si>
    <t>毛利额任务</t>
  </si>
  <si>
    <t>毛利率</t>
  </si>
  <si>
    <t>旗舰店</t>
  </si>
  <si>
    <t>A1</t>
  </si>
  <si>
    <t>1组</t>
  </si>
  <si>
    <t>7.10-7.16</t>
  </si>
  <si>
    <t>剔除特药销售及毛利额</t>
  </si>
  <si>
    <t>青羊区十二桥药店</t>
  </si>
  <si>
    <t>A2</t>
  </si>
  <si>
    <t>成都成汉太极大药房有限公司</t>
  </si>
  <si>
    <t>四川太极浆洗街药店</t>
  </si>
  <si>
    <t>光华药店</t>
  </si>
  <si>
    <t>三医院店（青龙街）</t>
  </si>
  <si>
    <t>邛崃中心药店</t>
  </si>
  <si>
    <t>2组</t>
  </si>
  <si>
    <t>高新区民丰大道西段药店</t>
  </si>
  <si>
    <t>B1</t>
  </si>
  <si>
    <t>五津西路药店</t>
  </si>
  <si>
    <t>花照壁</t>
  </si>
  <si>
    <t>A3</t>
  </si>
  <si>
    <t>锦江区榕声路店</t>
  </si>
  <si>
    <t>梨花街</t>
  </si>
  <si>
    <t>B2</t>
  </si>
  <si>
    <t>3组</t>
  </si>
  <si>
    <t>成华区万科路药店</t>
  </si>
  <si>
    <t>锦江区庆云南街药店</t>
  </si>
  <si>
    <t>东昌路店</t>
  </si>
  <si>
    <t>光华村街药店</t>
  </si>
  <si>
    <t>新津邓双镇岷江店</t>
  </si>
  <si>
    <t>4组</t>
  </si>
  <si>
    <t>静沙路</t>
  </si>
  <si>
    <t>紫薇东路</t>
  </si>
  <si>
    <t>锦江区观音桥街药店</t>
  </si>
  <si>
    <t>彭州致和路店</t>
  </si>
  <si>
    <t>新都区新都街道万和北路药店</t>
  </si>
  <si>
    <t>5组</t>
  </si>
  <si>
    <t>大邑县晋原镇内蒙古大道桃源药店</t>
  </si>
  <si>
    <t>成华区羊子山西路药店（兴元华盛）</t>
  </si>
  <si>
    <t>新都区新繁镇繁江北路药店</t>
  </si>
  <si>
    <t>二环路北四段药店（汇融名城）</t>
  </si>
  <si>
    <t>6组</t>
  </si>
  <si>
    <t>通盈街药店</t>
  </si>
  <si>
    <t>成华区华泰路药店</t>
  </si>
  <si>
    <t>新园大道药店</t>
  </si>
  <si>
    <t>怀远店</t>
  </si>
  <si>
    <t>金丝街药店</t>
  </si>
  <si>
    <t>7组</t>
  </si>
  <si>
    <t>四川太极金牛区蜀汉路药店</t>
  </si>
  <si>
    <t>四川太极新津五津西路二店</t>
  </si>
  <si>
    <t>科华北路</t>
  </si>
  <si>
    <t>C1</t>
  </si>
  <si>
    <t>锦江区水杉街药店</t>
  </si>
  <si>
    <t>雅安市太极智慧云医药科技有限公司</t>
  </si>
  <si>
    <t>8组</t>
  </si>
  <si>
    <t>花照壁中横街</t>
  </si>
  <si>
    <t>泰和二街</t>
  </si>
  <si>
    <t>培华东路店（六医院店）</t>
  </si>
  <si>
    <t>成华杉板桥南一路店</t>
  </si>
  <si>
    <t>金牛区交大路第三药店</t>
  </si>
  <si>
    <t>9组</t>
  </si>
  <si>
    <t>都江堰市蒲阳路药店</t>
  </si>
  <si>
    <t>贝森北路</t>
  </si>
  <si>
    <t>蜀辉路店</t>
  </si>
  <si>
    <t>永康东路药店</t>
  </si>
  <si>
    <t>武侯区佳灵路</t>
  </si>
  <si>
    <t>10组</t>
  </si>
  <si>
    <t>武侯区科华街药店</t>
  </si>
  <si>
    <t>枣子巷药店</t>
  </si>
  <si>
    <t>大石西路药店</t>
  </si>
  <si>
    <t>清江东路药店</t>
  </si>
  <si>
    <t>倪家桥</t>
  </si>
  <si>
    <t>11组</t>
  </si>
  <si>
    <t>光华北五路店</t>
  </si>
  <si>
    <t>杏林路</t>
  </si>
  <si>
    <t>大田坎街药店</t>
  </si>
  <si>
    <t>土龙路药店</t>
  </si>
  <si>
    <t>光华西一路</t>
  </si>
  <si>
    <t>12组</t>
  </si>
  <si>
    <t>银河北街</t>
  </si>
  <si>
    <t>金马河</t>
  </si>
  <si>
    <t>都江堰景中路店</t>
  </si>
  <si>
    <t>四川太极金牛区银沙路药店</t>
  </si>
  <si>
    <t>医贸大道店</t>
  </si>
  <si>
    <t>13组</t>
  </si>
  <si>
    <t>武侯区顺和街店</t>
  </si>
  <si>
    <t>成华区华油路药店</t>
  </si>
  <si>
    <t>青羊区北东街店</t>
  </si>
  <si>
    <t>崔家店路药店</t>
  </si>
  <si>
    <t>新乐中街药店</t>
  </si>
  <si>
    <t>14组</t>
  </si>
  <si>
    <t>高新区天久南巷药店</t>
  </si>
  <si>
    <t>蜀源路店</t>
  </si>
  <si>
    <t>宏济路</t>
  </si>
  <si>
    <t>高新区大源北街药店</t>
  </si>
  <si>
    <t>新都区马超东路店</t>
  </si>
  <si>
    <t>15组</t>
  </si>
  <si>
    <t>郫县郫筒镇东大街药店</t>
  </si>
  <si>
    <t>大邑县晋原镇通达东路五段药店</t>
  </si>
  <si>
    <t>红星店</t>
  </si>
  <si>
    <t>成华区华康路药店</t>
  </si>
  <si>
    <t>郫县郫筒镇一环路东南段药店</t>
  </si>
  <si>
    <t>16组</t>
  </si>
  <si>
    <t>大邑县沙渠镇方圆路药店</t>
  </si>
  <si>
    <t>西部店</t>
  </si>
  <si>
    <t>剔除外销、引流</t>
  </si>
  <si>
    <t>吉瑞三路</t>
  </si>
  <si>
    <t>大邑县晋原镇北街药店</t>
  </si>
  <si>
    <t>温江区公平街道江安路药店</t>
  </si>
  <si>
    <t>17组</t>
  </si>
  <si>
    <t>西林一街</t>
  </si>
  <si>
    <t>锦江区柳翠路药店</t>
  </si>
  <si>
    <t>C2</t>
  </si>
  <si>
    <t>新下街</t>
  </si>
  <si>
    <t>大邑县晋原镇子龙路店</t>
  </si>
  <si>
    <t>邛崃市临邛镇洪川小区药店</t>
  </si>
  <si>
    <t>18组</t>
  </si>
  <si>
    <t>青羊区童子街</t>
  </si>
  <si>
    <t>水碾河</t>
  </si>
  <si>
    <t>都江堰宝莲路</t>
  </si>
  <si>
    <t>金祥店</t>
  </si>
  <si>
    <t>沙湾东一路</t>
  </si>
  <si>
    <t>19组</t>
  </si>
  <si>
    <t>金带街药店</t>
  </si>
  <si>
    <t>驷马桥店</t>
  </si>
  <si>
    <t>都江堰奎光路中段药店</t>
  </si>
  <si>
    <t>双林路药店</t>
  </si>
  <si>
    <t>元华二巷</t>
  </si>
  <si>
    <t>20组</t>
  </si>
  <si>
    <t>长寿路</t>
  </si>
  <si>
    <t>都江堰幸福镇翔凤路药店</t>
  </si>
  <si>
    <t>成华区万宇路药店</t>
  </si>
  <si>
    <t>温江店</t>
  </si>
  <si>
    <t>都江堰市蒲阳镇堰问道西路药店</t>
  </si>
  <si>
    <t>21组</t>
  </si>
  <si>
    <t>邛崃市羊安镇永康大道药店</t>
  </si>
  <si>
    <t>锦江区劼人路药店</t>
  </si>
  <si>
    <t>都江堰聚源镇药店</t>
  </si>
  <si>
    <t>尚贤坊街药店</t>
  </si>
  <si>
    <t>五福桥东路</t>
  </si>
  <si>
    <t>22组</t>
  </si>
  <si>
    <t>蜀鑫路店</t>
  </si>
  <si>
    <t>大邑县晋原镇东街药店</t>
  </si>
  <si>
    <t>大悦路店</t>
  </si>
  <si>
    <t>武侯区高攀西巷药店</t>
  </si>
  <si>
    <t>潘家街店</t>
  </si>
  <si>
    <t>23组</t>
  </si>
  <si>
    <t>金牛区金沙路药店</t>
  </si>
  <si>
    <t>双流县西航港街道锦华路一段药店</t>
  </si>
  <si>
    <t>金牛区黄苑东街药店</t>
  </si>
  <si>
    <t>双流区东升街道三强西路药店</t>
  </si>
  <si>
    <t>尚锦路店</t>
  </si>
  <si>
    <t>24组</t>
  </si>
  <si>
    <t>新津武阳西路</t>
  </si>
  <si>
    <t>大邑县安仁镇千禧街药店</t>
  </si>
  <si>
    <t>天顺路店</t>
  </si>
  <si>
    <t>邛崃翠荫街</t>
  </si>
  <si>
    <t>大邑县新场镇文昌街药店</t>
  </si>
  <si>
    <t>25组</t>
  </si>
  <si>
    <t>崇州中心店</t>
  </si>
  <si>
    <t>大华街药店</t>
  </si>
  <si>
    <t>元通大道店</t>
  </si>
  <si>
    <t>蜀州中路店</t>
  </si>
  <si>
    <t>观音阁店</t>
  </si>
  <si>
    <t>26组</t>
  </si>
  <si>
    <t>成都高新区肖家河正街药店</t>
  </si>
  <si>
    <t>泰和二街三药店</t>
  </si>
  <si>
    <t>三江店</t>
  </si>
  <si>
    <t>华泰路二药店</t>
  </si>
  <si>
    <t>兴义镇万兴路药店</t>
  </si>
  <si>
    <t>27组</t>
  </si>
  <si>
    <t>建业路药店</t>
  </si>
  <si>
    <t>大邑县晋源镇东壕沟段药店</t>
  </si>
  <si>
    <t>中和公济桥路药店</t>
  </si>
  <si>
    <t>沙河源药店</t>
  </si>
  <si>
    <t>28组</t>
  </si>
  <si>
    <t>剔除外销</t>
  </si>
  <si>
    <t>青羊区文和路药店</t>
  </si>
  <si>
    <t>金巷西街店</t>
  </si>
  <si>
    <t>大邑片区</t>
  </si>
  <si>
    <t>大丰街道华美东街药店</t>
  </si>
  <si>
    <t>分中心年中大促活动任务明细（日均任务）      （单位：万元）</t>
  </si>
  <si>
    <t>门店ID</t>
  </si>
  <si>
    <t>片区</t>
  </si>
  <si>
    <t>门店pk分组</t>
  </si>
  <si>
    <t>公司投入奖金池奖励</t>
  </si>
  <si>
    <t xml:space="preserve">7.10-7.13日均销售任务
</t>
  </si>
  <si>
    <t>7.10-7.13日日均毛利额任务
（单位：元）</t>
  </si>
  <si>
    <t>毛利率任务</t>
  </si>
  <si>
    <t>四川太极大药房连锁有限公司达州华蜀南路店</t>
  </si>
  <si>
    <t>达州</t>
  </si>
  <si>
    <t>四川太极大药房连锁有限公司南充16店</t>
  </si>
  <si>
    <t>南充</t>
  </si>
  <si>
    <t>四川太极大药房连锁有限公司泸州七直营店</t>
  </si>
  <si>
    <t>泸州</t>
  </si>
  <si>
    <t>四川太极大药房连锁有限公司南充8店</t>
  </si>
  <si>
    <t>四川太极大药房连锁有限公司达州通川北路店</t>
  </si>
  <si>
    <t>四川太极大药房连锁有限公司泸州佳裕店</t>
  </si>
  <si>
    <t>四川太极大药房连锁有限公司达州鸿福新村店</t>
  </si>
  <si>
    <t>四川太极大药房连锁有限公司南充5店</t>
  </si>
  <si>
    <t>四川太极大药房连锁有限公司泸州六直营店</t>
  </si>
  <si>
    <t>四川太极大药房连锁有限公司泸州飞跃路直营店</t>
  </si>
  <si>
    <t>四川太极大药房连锁有限公司南充11店</t>
  </si>
  <si>
    <t>四川太极大药房连锁有限公司泸州五直营店</t>
  </si>
  <si>
    <t>四川太极大药房连锁有限公司泸州蓝田直营店</t>
  </si>
  <si>
    <t>四川太极大药房连锁有限公司南充7店</t>
  </si>
  <si>
    <t>四川太极大药房连锁有限公司泸州佳乐直营店</t>
  </si>
  <si>
    <t>四川太极大药房连锁有限公司泸州一店</t>
  </si>
  <si>
    <t>四川太极大药房连锁有限公司南充3店</t>
  </si>
  <si>
    <t>四川太极大药房连锁有限公司达州领域广场店</t>
  </si>
  <si>
    <t>年中大促活动片区pk目标及任务（7.10-7.13日均）</t>
  </si>
  <si>
    <t>片区主管</t>
  </si>
  <si>
    <t>门店数</t>
  </si>
  <si>
    <t>销售</t>
  </si>
  <si>
    <t>毛利</t>
  </si>
  <si>
    <t>分组</t>
  </si>
  <si>
    <t>公司投入</t>
  </si>
  <si>
    <r>
      <rPr>
        <b/>
        <sz val="10.5"/>
        <color rgb="FF000000"/>
        <rFont val="Times New Roman"/>
        <charset val="134"/>
      </rPr>
      <t>PK</t>
    </r>
    <r>
      <rPr>
        <b/>
        <sz val="10.5"/>
        <color rgb="FF000000"/>
        <rFont val="宋体"/>
        <charset val="134"/>
      </rPr>
      <t>规则</t>
    </r>
    <r>
      <rPr>
        <b/>
        <sz val="10.5"/>
        <color rgb="FF000000"/>
        <rFont val="Times New Roman"/>
        <charset val="134"/>
      </rPr>
      <t xml:space="preserve">
</t>
    </r>
    <r>
      <rPr>
        <b/>
        <sz val="10.5"/>
        <color rgb="FF000000"/>
        <rFont val="宋体"/>
        <charset val="134"/>
      </rPr>
      <t>（</t>
    </r>
    <r>
      <rPr>
        <b/>
        <sz val="10.5"/>
        <color rgb="FF000000"/>
        <rFont val="Times New Roman"/>
        <charset val="134"/>
      </rPr>
      <t>10-13</t>
    </r>
    <r>
      <rPr>
        <b/>
        <sz val="10.5"/>
        <color rgb="FF000000"/>
        <rFont val="宋体"/>
        <charset val="134"/>
      </rPr>
      <t>拉通考核）</t>
    </r>
  </si>
  <si>
    <t>PK金</t>
  </si>
  <si>
    <t>东门片区</t>
  </si>
  <si>
    <t>毛静静
（不含外销）</t>
  </si>
  <si>
    <t>考核规则与门店一致</t>
  </si>
  <si>
    <t>南门片区</t>
  </si>
  <si>
    <t>陈冰雪</t>
  </si>
  <si>
    <t>西门片区</t>
  </si>
  <si>
    <t>梅茜</t>
  </si>
  <si>
    <t>旗舰片区</t>
  </si>
  <si>
    <t>谭庆娟
（不含特药）</t>
  </si>
  <si>
    <t>崇州片区</t>
  </si>
  <si>
    <t>黄梅</t>
  </si>
  <si>
    <t>新津片区</t>
  </si>
  <si>
    <t>王艳丽</t>
  </si>
  <si>
    <t>都江堰片区</t>
  </si>
  <si>
    <t>杨科</t>
  </si>
  <si>
    <t>邛崃片区</t>
  </si>
  <si>
    <t>何巍</t>
  </si>
  <si>
    <t>刘美玲</t>
  </si>
  <si>
    <t>泸州片区</t>
  </si>
  <si>
    <t>黄良梅</t>
  </si>
  <si>
    <t>南充片区</t>
  </si>
  <si>
    <t>陈丽</t>
  </si>
  <si>
    <t>合计</t>
  </si>
  <si>
    <t>7月年中大促重点单品任务（7.10-7.16）</t>
  </si>
  <si>
    <t>善存系列任务</t>
  </si>
  <si>
    <t>养生堂蛋白粉
任务</t>
  </si>
  <si>
    <t>血糖仪试纸
任务（套）</t>
  </si>
  <si>
    <t>联邦维生素C
系列</t>
  </si>
  <si>
    <t>小儿七星茶
任务</t>
  </si>
  <si>
    <t>锌钙特系列单品
任务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</si>
</sst>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_ "/>
    <numFmt numFmtId="178" formatCode="0_);[Red]\(0\)"/>
    <numFmt numFmtId="179" formatCode="0.00_);[Red]\(0.00\)"/>
  </numFmts>
  <fonts count="40">
    <font>
      <sz val="12"/>
      <color theme="1"/>
      <name val="等线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等线"/>
      <charset val="134"/>
      <scheme val="minor"/>
    </font>
    <font>
      <sz val="12"/>
      <name val="等线"/>
      <charset val="134"/>
      <scheme val="minor"/>
    </font>
    <font>
      <b/>
      <sz val="12"/>
      <color rgb="FF000000"/>
      <name val="等线"/>
      <charset val="134"/>
      <scheme val="minor"/>
    </font>
    <font>
      <sz val="10.5"/>
      <color rgb="FF000000"/>
      <name val="等线"/>
      <charset val="134"/>
      <scheme val="minor"/>
    </font>
    <font>
      <b/>
      <sz val="10.5"/>
      <color rgb="FF000000"/>
      <name val="等线"/>
      <charset val="134"/>
      <scheme val="minor"/>
    </font>
    <font>
      <b/>
      <sz val="10.5"/>
      <color rgb="FF000000"/>
      <name val="宋体"/>
      <charset val="134"/>
    </font>
    <font>
      <b/>
      <sz val="10.5"/>
      <color rgb="FFFF0000"/>
      <name val="宋体"/>
      <charset val="134"/>
    </font>
    <font>
      <b/>
      <sz val="10.5"/>
      <color rgb="FF000000"/>
      <name val="Times New Roman"/>
      <charset val="134"/>
    </font>
    <font>
      <sz val="14"/>
      <name val="宋体"/>
      <charset val="134"/>
    </font>
    <font>
      <sz val="14"/>
      <color rgb="FFFF0000"/>
      <name val="宋体"/>
      <charset val="134"/>
    </font>
    <font>
      <sz val="12"/>
      <color rgb="FF000000"/>
      <name val="等线"/>
      <charset val="134"/>
      <scheme val="minor"/>
    </font>
    <font>
      <b/>
      <sz val="14"/>
      <name val="新宋体"/>
      <charset val="134"/>
    </font>
    <font>
      <sz val="10"/>
      <name val="新宋体"/>
      <charset val="134"/>
    </font>
    <font>
      <sz val="12"/>
      <color rgb="FFFF0000"/>
      <name val="等线"/>
      <charset val="134"/>
      <scheme val="minor"/>
    </font>
    <font>
      <b/>
      <sz val="12"/>
      <color rgb="FFFF000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0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3" borderId="1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6" applyNumberFormat="0" applyAlignment="0" applyProtection="0">
      <alignment vertical="center"/>
    </xf>
    <xf numFmtId="0" fontId="28" fillId="5" borderId="17" applyNumberFormat="0" applyAlignment="0" applyProtection="0">
      <alignment vertical="center"/>
    </xf>
    <xf numFmtId="0" fontId="29" fillId="5" borderId="16" applyNumberFormat="0" applyAlignment="0" applyProtection="0">
      <alignment vertical="center"/>
    </xf>
    <xf numFmtId="0" fontId="30" fillId="6" borderId="18" applyNumberFormat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8" fillId="0" borderId="0"/>
    <xf numFmtId="176" fontId="39" fillId="0" borderId="0">
      <alignment vertical="top"/>
    </xf>
  </cellStyleXfs>
  <cellXfs count="8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77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177" fontId="2" fillId="0" borderId="1" xfId="0" applyNumberFormat="1" applyFont="1" applyFill="1" applyBorder="1" applyAlignment="1" applyProtection="1">
      <alignment horizontal="center" vertical="center"/>
      <protection locked="0"/>
    </xf>
    <xf numFmtId="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78" fontId="14" fillId="2" borderId="5" xfId="51" applyNumberFormat="1" applyFont="1" applyFill="1" applyBorder="1" applyAlignment="1" applyProtection="1">
      <alignment horizontal="center" vertical="center" wrapText="1"/>
      <protection locked="0"/>
    </xf>
    <xf numFmtId="178" fontId="14" fillId="2" borderId="6" xfId="51" applyNumberFormat="1" applyFont="1" applyFill="1" applyBorder="1" applyAlignment="1" applyProtection="1">
      <alignment horizontal="center" vertical="center" wrapText="1"/>
      <protection locked="0"/>
    </xf>
    <xf numFmtId="178" fontId="14" fillId="2" borderId="7" xfId="51" applyNumberFormat="1" applyFont="1" applyFill="1" applyBorder="1" applyAlignment="1" applyProtection="1">
      <alignment horizontal="center" vertical="center" wrapText="1"/>
      <protection locked="0"/>
    </xf>
    <xf numFmtId="178" fontId="14" fillId="2" borderId="8" xfId="51" applyNumberFormat="1" applyFont="1" applyFill="1" applyBorder="1" applyAlignment="1" applyProtection="1">
      <alignment horizontal="center" vertical="center" wrapText="1"/>
      <protection locked="0"/>
    </xf>
    <xf numFmtId="176" fontId="15" fillId="2" borderId="1" xfId="51" applyNumberFormat="1" applyFont="1" applyFill="1" applyBorder="1" applyAlignment="1" applyProtection="1">
      <alignment horizontal="center" vertical="center" wrapText="1"/>
      <protection locked="0"/>
    </xf>
    <xf numFmtId="177" fontId="15" fillId="2" borderId="1" xfId="51" applyNumberFormat="1" applyFont="1" applyFill="1" applyBorder="1" applyAlignment="1" applyProtection="1">
      <alignment horizontal="center" vertical="center" wrapText="1"/>
      <protection locked="0"/>
    </xf>
    <xf numFmtId="179" fontId="15" fillId="2" borderId="1" xfId="51" applyNumberFormat="1" applyFont="1" applyFill="1" applyBorder="1" applyAlignment="1" applyProtection="1">
      <alignment horizontal="center" vertical="center" wrapText="1"/>
      <protection locked="0"/>
    </xf>
    <xf numFmtId="178" fontId="15" fillId="2" borderId="1" xfId="51" applyNumberFormat="1" applyFont="1" applyFill="1" applyBorder="1" applyAlignment="1" applyProtection="1">
      <alignment horizontal="center" vertical="center"/>
      <protection locked="0"/>
    </xf>
    <xf numFmtId="178" fontId="15" fillId="2" borderId="9" xfId="51" applyNumberFormat="1" applyFont="1" applyFill="1" applyBorder="1" applyAlignment="1" applyProtection="1">
      <alignment horizontal="center" vertical="center"/>
      <protection locked="0"/>
    </xf>
    <xf numFmtId="179" fontId="15" fillId="2" borderId="2" xfId="51" applyNumberFormat="1" applyFont="1" applyFill="1" applyBorder="1" applyAlignment="1" applyProtection="1">
      <alignment horizontal="center" vertical="center"/>
      <protection locked="0"/>
    </xf>
    <xf numFmtId="179" fontId="15" fillId="2" borderId="3" xfId="51" applyNumberFormat="1" applyFont="1" applyFill="1" applyBorder="1" applyAlignment="1" applyProtection="1">
      <alignment horizontal="center" vertical="center"/>
      <protection locked="0"/>
    </xf>
    <xf numFmtId="179" fontId="15" fillId="2" borderId="4" xfId="51" applyNumberFormat="1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 wrapText="1"/>
    </xf>
    <xf numFmtId="179" fontId="15" fillId="2" borderId="2" xfId="51" applyNumberFormat="1" applyFont="1" applyFill="1" applyBorder="1" applyAlignment="1" applyProtection="1">
      <alignment horizontal="center" vertical="center" wrapText="1"/>
      <protection locked="0"/>
    </xf>
    <xf numFmtId="179" fontId="15" fillId="2" borderId="3" xfId="51" applyNumberFormat="1" applyFont="1" applyFill="1" applyBorder="1" applyAlignment="1" applyProtection="1">
      <alignment horizontal="center" vertical="center" wrapText="1"/>
      <protection locked="0"/>
    </xf>
    <xf numFmtId="179" fontId="15" fillId="2" borderId="4" xfId="51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/>
    </xf>
    <xf numFmtId="178" fontId="14" fillId="2" borderId="11" xfId="51" applyNumberFormat="1" applyFont="1" applyFill="1" applyBorder="1" applyAlignment="1" applyProtection="1">
      <alignment horizontal="center" vertical="center" wrapText="1"/>
      <protection locked="0"/>
    </xf>
    <xf numFmtId="178" fontId="14" fillId="2" borderId="12" xfId="51" applyNumberFormat="1" applyFont="1" applyFill="1" applyBorder="1" applyAlignment="1" applyProtection="1">
      <alignment horizontal="center" vertical="center" wrapText="1"/>
      <protection locked="0"/>
    </xf>
    <xf numFmtId="10" fontId="0" fillId="0" borderId="1" xfId="0" applyNumberFormat="1" applyBorder="1" applyAlignment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179" fontId="4" fillId="0" borderId="0" xfId="0" applyNumberFormat="1" applyFont="1" applyFill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17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17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7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7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179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17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2" fillId="0" borderId="2" xfId="0" applyNumberFormat="1" applyFont="1" applyFill="1" applyBorder="1" applyAlignment="1" applyProtection="1">
      <alignment horizontal="center" vertical="center"/>
      <protection locked="0"/>
    </xf>
    <xf numFmtId="179" fontId="2" fillId="0" borderId="3" xfId="0" applyNumberFormat="1" applyFont="1" applyFill="1" applyBorder="1" applyAlignment="1" applyProtection="1">
      <alignment horizontal="center" vertical="center"/>
      <protection locked="0"/>
    </xf>
    <xf numFmtId="179" fontId="2" fillId="0" borderId="4" xfId="0" applyNumberFormat="1" applyFont="1" applyFill="1" applyBorder="1" applyAlignment="1" applyProtection="1">
      <alignment horizontal="center" vertical="center"/>
      <protection locked="0"/>
    </xf>
    <xf numFmtId="179" fontId="4" fillId="0" borderId="1" xfId="0" applyNumberFormat="1" applyFont="1" applyFill="1" applyBorder="1" applyAlignment="1" applyProtection="1">
      <alignment horizontal="center" vertical="center"/>
      <protection locked="0"/>
    </xf>
    <xf numFmtId="177" fontId="1" fillId="0" borderId="1" xfId="0" applyNumberFormat="1" applyFont="1" applyFill="1" applyBorder="1" applyAlignment="1" applyProtection="1">
      <alignment horizontal="center" vertical="center"/>
      <protection locked="0"/>
    </xf>
    <xf numFmtId="17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10" fontId="4" fillId="0" borderId="1" xfId="0" applyNumberFormat="1" applyFont="1" applyFill="1" applyBorder="1" applyAlignment="1" applyProtection="1">
      <alignment horizontal="center" vertical="center"/>
      <protection locked="0"/>
    </xf>
    <xf numFmtId="10" fontId="4" fillId="0" borderId="1" xfId="0" applyNumberFormat="1" applyFont="1" applyFill="1" applyBorder="1" applyAlignment="1" applyProtection="1">
      <alignment horizontal="center" vertical="center"/>
    </xf>
    <xf numFmtId="9" fontId="2" fillId="0" borderId="3" xfId="0" applyNumberFormat="1" applyFont="1" applyFill="1" applyBorder="1" applyAlignment="1" applyProtection="1">
      <alignment vertical="center" wrapText="1"/>
      <protection locked="0"/>
    </xf>
    <xf numFmtId="179" fontId="2" fillId="0" borderId="3" xfId="0" applyNumberFormat="1" applyFont="1" applyFill="1" applyBorder="1" applyAlignment="1" applyProtection="1">
      <alignment vertical="center" wrapText="1"/>
      <protection locked="0"/>
    </xf>
    <xf numFmtId="9" fontId="2" fillId="0" borderId="1" xfId="0" applyNumberFormat="1" applyFont="1" applyFill="1" applyBorder="1" applyAlignment="1" applyProtection="1">
      <alignment vertical="center" wrapText="1"/>
      <protection locked="0"/>
    </xf>
    <xf numFmtId="179" fontId="2" fillId="0" borderId="1" xfId="0" applyNumberFormat="1" applyFont="1" applyFill="1" applyBorder="1" applyAlignment="1" applyProtection="1">
      <alignment vertical="center" wrapText="1"/>
      <protection locked="0"/>
    </xf>
    <xf numFmtId="9" fontId="2" fillId="0" borderId="2" xfId="0" applyNumberFormat="1" applyFont="1" applyFill="1" applyBorder="1" applyAlignment="1" applyProtection="1">
      <alignment horizontal="center" vertical="center"/>
      <protection locked="0"/>
    </xf>
    <xf numFmtId="9" fontId="2" fillId="0" borderId="3" xfId="0" applyNumberFormat="1" applyFont="1" applyFill="1" applyBorder="1" applyAlignment="1" applyProtection="1">
      <alignment horizontal="center" vertical="center"/>
      <protection locked="0"/>
    </xf>
    <xf numFmtId="9" fontId="2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1" xfId="50"/>
    <cellStyle name="?鹎%U龡&amp;H?_x0008__x001c__x001c_?_x0007__x0001__x0001_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CXMDXSHZ_2025062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XMDXSHZ"/>
    </sheetNames>
    <sheetDataSet>
      <sheetData sheetId="0">
        <row r="1">
          <cell r="A1" t="str">
            <v>门店ID</v>
          </cell>
          <cell r="B1" t="str">
            <v>保管账ID</v>
          </cell>
          <cell r="C1" t="str">
            <v>门店</v>
          </cell>
          <cell r="D1" t="str">
            <v>片区名</v>
          </cell>
        </row>
        <row r="2">
          <cell r="A2">
            <v>2839</v>
          </cell>
          <cell r="B2">
            <v>10265</v>
          </cell>
          <cell r="C2" t="str">
            <v>四川太极大药房连锁有限公司新津县兴义镇万兴路药店</v>
          </cell>
          <cell r="D2" t="str">
            <v>新津片</v>
          </cell>
        </row>
        <row r="3">
          <cell r="A3">
            <v>298747</v>
          </cell>
          <cell r="B3">
            <v>10393</v>
          </cell>
          <cell r="C3" t="str">
            <v>四川太极大药房连锁有限公司青羊区文和路药店</v>
          </cell>
          <cell r="D3" t="str">
            <v>东门片区</v>
          </cell>
        </row>
        <row r="4">
          <cell r="A4">
            <v>118758</v>
          </cell>
          <cell r="B4">
            <v>10361</v>
          </cell>
          <cell r="C4" t="str">
            <v>四川太极大药房连锁有限公司成华区水碾河路药店</v>
          </cell>
          <cell r="D4" t="str">
            <v>西门片区</v>
          </cell>
        </row>
        <row r="5">
          <cell r="A5">
            <v>119263</v>
          </cell>
          <cell r="B5">
            <v>10358</v>
          </cell>
          <cell r="C5" t="str">
            <v>四川太极大药房连锁有限公司青羊区蜀源路药店</v>
          </cell>
          <cell r="D5" t="str">
            <v>南门片区</v>
          </cell>
        </row>
        <row r="6">
          <cell r="A6">
            <v>117923</v>
          </cell>
          <cell r="B6">
            <v>10372</v>
          </cell>
          <cell r="C6" t="str">
            <v>四川太极大药房连锁有限公司大邑县晋原街道观音阁街西段药店</v>
          </cell>
          <cell r="D6" t="str">
            <v>大邑片区</v>
          </cell>
        </row>
        <row r="7">
          <cell r="A7">
            <v>2852</v>
          </cell>
          <cell r="B7">
            <v>10271</v>
          </cell>
          <cell r="C7" t="str">
            <v>四川太极大药房连锁有限公司大邑县晋原镇子龙街药店</v>
          </cell>
          <cell r="D7" t="str">
            <v>大邑片区</v>
          </cell>
        </row>
        <row r="8">
          <cell r="A8">
            <v>105751</v>
          </cell>
          <cell r="B8">
            <v>10315</v>
          </cell>
          <cell r="C8" t="str">
            <v>四川太极大药房连锁有限公司高新区新下街药店</v>
          </cell>
          <cell r="D8" t="str">
            <v>南门片区</v>
          </cell>
        </row>
        <row r="9">
          <cell r="A9">
            <v>102935</v>
          </cell>
          <cell r="B9">
            <v>10301</v>
          </cell>
          <cell r="C9" t="str">
            <v>四川太极大药房连锁有限公司青羊区童子街药店</v>
          </cell>
          <cell r="D9" t="str">
            <v>旗舰片区</v>
          </cell>
        </row>
        <row r="10">
          <cell r="A10">
            <v>2816</v>
          </cell>
          <cell r="B10">
            <v>10261</v>
          </cell>
          <cell r="C10" t="str">
            <v>四川太极大药房连锁有限公司成华区双林路药店</v>
          </cell>
          <cell r="D10" t="str">
            <v>西门片区</v>
          </cell>
        </row>
        <row r="11">
          <cell r="A11">
            <v>2820</v>
          </cell>
          <cell r="B11">
            <v>10297</v>
          </cell>
          <cell r="C11" t="str">
            <v>四川太极大药房连锁有限公司武侯区科华街药店</v>
          </cell>
          <cell r="D11" t="str">
            <v>旗舰片区</v>
          </cell>
        </row>
        <row r="12">
          <cell r="A12">
            <v>2757</v>
          </cell>
          <cell r="B12">
            <v>10286</v>
          </cell>
          <cell r="C12" t="str">
            <v>四川太极大药房连锁有限公司成华区华泰路药店</v>
          </cell>
          <cell r="D12" t="str">
            <v>西门片区</v>
          </cell>
        </row>
        <row r="13">
          <cell r="A13">
            <v>102934</v>
          </cell>
          <cell r="B13">
            <v>10303</v>
          </cell>
          <cell r="C13" t="str">
            <v>四川太极大药房连锁有限公司金牛区银河北街药店</v>
          </cell>
          <cell r="D13" t="str">
            <v>西门片区</v>
          </cell>
        </row>
        <row r="14">
          <cell r="A14">
            <v>103198</v>
          </cell>
          <cell r="B14">
            <v>10313</v>
          </cell>
          <cell r="C14" t="str">
            <v>四川太极大药房连锁有限公司青羊区贝森北路药店</v>
          </cell>
          <cell r="D14" t="str">
            <v>东门片区</v>
          </cell>
        </row>
        <row r="15">
          <cell r="A15">
            <v>2837</v>
          </cell>
          <cell r="B15">
            <v>10294</v>
          </cell>
          <cell r="C15" t="str">
            <v>四川太极大药房连锁有限公司邛崃市羊安镇永康大道药店</v>
          </cell>
          <cell r="D15" t="str">
            <v>邛崃片区</v>
          </cell>
        </row>
        <row r="16">
          <cell r="A16">
            <v>115971</v>
          </cell>
          <cell r="B16">
            <v>10332</v>
          </cell>
          <cell r="C16" t="str">
            <v>四川太极大药房连锁有限公司成都高新区天顺路药店</v>
          </cell>
          <cell r="D16" t="str">
            <v>南门片区</v>
          </cell>
        </row>
        <row r="17">
          <cell r="A17">
            <v>2326</v>
          </cell>
          <cell r="B17">
            <v>10339</v>
          </cell>
          <cell r="C17" t="str">
            <v>四川太极大药房连锁有限公司成华区建业路药店</v>
          </cell>
          <cell r="D17" t="str">
            <v>西门片区</v>
          </cell>
        </row>
        <row r="18">
          <cell r="A18">
            <v>2894</v>
          </cell>
          <cell r="B18">
            <v>10270</v>
          </cell>
          <cell r="C18" t="str">
            <v>四川太极大药房连锁有限公司崇州市三江镇崇新路药店</v>
          </cell>
          <cell r="D18" t="str">
            <v>崇州片区</v>
          </cell>
        </row>
        <row r="19">
          <cell r="A19">
            <v>2751</v>
          </cell>
          <cell r="B19">
            <v>10381</v>
          </cell>
          <cell r="C19" t="str">
            <v>四川太极大药房连锁有限公司高新区新乐中街药店</v>
          </cell>
          <cell r="D19" t="str">
            <v>南门片区</v>
          </cell>
        </row>
        <row r="20">
          <cell r="A20">
            <v>2422</v>
          </cell>
          <cell r="B20">
            <v>10298</v>
          </cell>
          <cell r="C20" t="str">
            <v>四川太极大药房连锁有限公司金牛区金沙路药店</v>
          </cell>
          <cell r="D20" t="str">
            <v>西门片区</v>
          </cell>
        </row>
        <row r="21">
          <cell r="A21">
            <v>112415</v>
          </cell>
          <cell r="B21">
            <v>10355</v>
          </cell>
          <cell r="C21" t="str">
            <v>四川太极大药房连锁有限公司金牛区五福桥东路药店</v>
          </cell>
          <cell r="D21" t="str">
            <v>东门片区</v>
          </cell>
        </row>
        <row r="22">
          <cell r="A22">
            <v>106568</v>
          </cell>
          <cell r="B22">
            <v>10333</v>
          </cell>
          <cell r="C22" t="str">
            <v>四川太极大药房连锁有限公司高新区中和公济桥路药店</v>
          </cell>
          <cell r="D22" t="str">
            <v>南门片区</v>
          </cell>
        </row>
        <row r="23">
          <cell r="A23">
            <v>2873</v>
          </cell>
          <cell r="B23">
            <v>10287</v>
          </cell>
          <cell r="C23" t="str">
            <v>四川太极大药房连锁有限公司大邑县沙渠镇利民街药店</v>
          </cell>
          <cell r="D23" t="str">
            <v>大邑片区</v>
          </cell>
        </row>
        <row r="24">
          <cell r="A24">
            <v>106569</v>
          </cell>
          <cell r="B24">
            <v>10359</v>
          </cell>
          <cell r="C24" t="str">
            <v>四川太极大药房连锁有限公司武侯区大悦路药店</v>
          </cell>
          <cell r="D24" t="str">
            <v>东门片区</v>
          </cell>
        </row>
        <row r="25">
          <cell r="A25">
            <v>2844</v>
          </cell>
          <cell r="B25">
            <v>10252</v>
          </cell>
          <cell r="C25" t="str">
            <v>四川太极大药房连锁有限公司大邑县新场镇文昌街药店</v>
          </cell>
          <cell r="D25" t="str">
            <v>大邑片区</v>
          </cell>
        </row>
        <row r="26">
          <cell r="A26">
            <v>2901</v>
          </cell>
          <cell r="B26">
            <v>10284</v>
          </cell>
          <cell r="C26" t="str">
            <v>四川太极大药房连锁有限公司都江堰市奎光塔街道奎光路药店</v>
          </cell>
          <cell r="D26" t="str">
            <v>都江堰片</v>
          </cell>
        </row>
        <row r="27">
          <cell r="A27">
            <v>108277</v>
          </cell>
          <cell r="B27">
            <v>10362</v>
          </cell>
          <cell r="C27" t="str">
            <v>四川太极大药房连锁有限公司金牛区银沙路药店</v>
          </cell>
          <cell r="D27" t="str">
            <v>西门片区</v>
          </cell>
        </row>
        <row r="28">
          <cell r="A28">
            <v>104533</v>
          </cell>
          <cell r="B28">
            <v>10304</v>
          </cell>
          <cell r="C28" t="str">
            <v>四川太极大药房连锁有限公司大邑县晋原镇潘家街药店</v>
          </cell>
          <cell r="D28" t="str">
            <v>大邑片区</v>
          </cell>
        </row>
        <row r="29">
          <cell r="A29">
            <v>123007</v>
          </cell>
          <cell r="B29">
            <v>10397</v>
          </cell>
          <cell r="C29" t="str">
            <v>四川太极大药房连锁有限公司大邑县青霞街道元通路南段药店</v>
          </cell>
          <cell r="D29" t="str">
            <v>大邑片区</v>
          </cell>
        </row>
        <row r="30">
          <cell r="A30">
            <v>2153</v>
          </cell>
          <cell r="B30">
            <v>10335</v>
          </cell>
          <cell r="C30" t="str">
            <v>四川太极大药房连锁有限公司成都高新区吉瑞三路二药房</v>
          </cell>
          <cell r="D30" t="str">
            <v>南门片区</v>
          </cell>
        </row>
        <row r="31">
          <cell r="A31">
            <v>2826</v>
          </cell>
          <cell r="B31">
            <v>10277</v>
          </cell>
          <cell r="C31" t="str">
            <v>四川太极大药房连锁有限公司青羊区北东街药店</v>
          </cell>
          <cell r="D31" t="str">
            <v>西门片区</v>
          </cell>
        </row>
        <row r="32">
          <cell r="A32">
            <v>2888</v>
          </cell>
          <cell r="B32">
            <v>10317</v>
          </cell>
          <cell r="C32" t="str">
            <v>四川太极大药房连锁有限公司都江堰市蒲阳镇问道西路药店</v>
          </cell>
          <cell r="D32" t="str">
            <v>都江堰片</v>
          </cell>
        </row>
        <row r="33">
          <cell r="A33">
            <v>103199</v>
          </cell>
          <cell r="B33">
            <v>10369</v>
          </cell>
          <cell r="C33" t="str">
            <v>四川太极大药房连锁有限公司成华区西林一街药店</v>
          </cell>
          <cell r="D33" t="str">
            <v>东门片区</v>
          </cell>
        </row>
        <row r="34">
          <cell r="A34">
            <v>2883</v>
          </cell>
          <cell r="B34">
            <v>10376</v>
          </cell>
          <cell r="C34" t="str">
            <v>四川太极大药房连锁有限公司都江堰市聚源镇联建房药店</v>
          </cell>
          <cell r="D34" t="str">
            <v>都江堰片</v>
          </cell>
        </row>
        <row r="35">
          <cell r="A35">
            <v>2730</v>
          </cell>
          <cell r="B35">
            <v>10283</v>
          </cell>
          <cell r="C35" t="str">
            <v>四川太极大药房连锁有限公司锦江区水杉街药店</v>
          </cell>
          <cell r="D35" t="str">
            <v>东门片区</v>
          </cell>
        </row>
        <row r="36">
          <cell r="A36">
            <v>2817</v>
          </cell>
          <cell r="B36">
            <v>10266</v>
          </cell>
          <cell r="C36" t="str">
            <v>四川太极大药房连锁有限公司锦江区通盈街药店</v>
          </cell>
          <cell r="D36" t="str">
            <v>东门片区</v>
          </cell>
        </row>
        <row r="37">
          <cell r="A37">
            <v>2907</v>
          </cell>
          <cell r="B37">
            <v>10256</v>
          </cell>
          <cell r="C37" t="str">
            <v>四川太极大药房连锁有限公司温江区柳城镇凤溪大道药店</v>
          </cell>
          <cell r="D37" t="str">
            <v>南门片区</v>
          </cell>
        </row>
        <row r="38">
          <cell r="A38">
            <v>2876</v>
          </cell>
          <cell r="B38">
            <v>10374</v>
          </cell>
          <cell r="C38" t="str">
            <v>四川太极大药房连锁有限公司新津县邓双镇飞雪路药店</v>
          </cell>
          <cell r="D38" t="str">
            <v>新津片</v>
          </cell>
        </row>
        <row r="39">
          <cell r="A39">
            <v>105267</v>
          </cell>
          <cell r="B39">
            <v>10336</v>
          </cell>
          <cell r="C39" t="str">
            <v>四川太极大药房连锁有限公司金牛区蜀汉路药店</v>
          </cell>
          <cell r="D39" t="str">
            <v>西门片区</v>
          </cell>
        </row>
        <row r="40">
          <cell r="A40">
            <v>2893</v>
          </cell>
          <cell r="B40">
            <v>10296</v>
          </cell>
          <cell r="C40" t="str">
            <v>四川太极大药房连锁有限公司都江堰市灌口镇蒲阳路药店</v>
          </cell>
          <cell r="D40" t="str">
            <v>都江堰片</v>
          </cell>
        </row>
        <row r="41">
          <cell r="A41">
            <v>117184</v>
          </cell>
          <cell r="B41">
            <v>10334</v>
          </cell>
          <cell r="C41" t="str">
            <v>四川太极大药房连锁有限公司锦江区静沙南路药店</v>
          </cell>
          <cell r="D41" t="str">
            <v>东门片区</v>
          </cell>
        </row>
        <row r="42">
          <cell r="A42">
            <v>2559</v>
          </cell>
          <cell r="B42">
            <v>10259</v>
          </cell>
          <cell r="C42" t="str">
            <v>四川太极大药房连锁有限公司青羊区光华药店</v>
          </cell>
          <cell r="D42" t="str">
            <v>东门片区</v>
          </cell>
        </row>
        <row r="43">
          <cell r="A43">
            <v>2595</v>
          </cell>
          <cell r="B43">
            <v>10254</v>
          </cell>
          <cell r="C43" t="str">
            <v>四川太极大药房连锁有限公司锦江区东大街药店</v>
          </cell>
          <cell r="D43" t="str">
            <v>旗舰片区</v>
          </cell>
        </row>
        <row r="44">
          <cell r="A44">
            <v>114685</v>
          </cell>
          <cell r="B44">
            <v>10328</v>
          </cell>
          <cell r="C44" t="str">
            <v>四川太极大药房连锁有限公司青羊区青龙街药店</v>
          </cell>
          <cell r="D44" t="str">
            <v>旗舰片区</v>
          </cell>
        </row>
        <row r="45">
          <cell r="A45">
            <v>2573</v>
          </cell>
          <cell r="B45">
            <v>10279</v>
          </cell>
          <cell r="C45" t="str">
            <v>四川太极大药房连锁有限公司青羊区十二桥路药店</v>
          </cell>
          <cell r="D45" t="str">
            <v>东门片区</v>
          </cell>
        </row>
        <row r="46">
          <cell r="A46">
            <v>105910</v>
          </cell>
          <cell r="B46">
            <v>10366</v>
          </cell>
          <cell r="C46" t="str">
            <v>四川太极大药房连锁有限公司高新区紫薇东路药店</v>
          </cell>
          <cell r="D46" t="str">
            <v>旗舰片区</v>
          </cell>
        </row>
        <row r="47">
          <cell r="A47">
            <v>138202</v>
          </cell>
          <cell r="B47">
            <v>10384</v>
          </cell>
          <cell r="C47" t="str">
            <v>雅安市太极智慧云医药科技有限公司</v>
          </cell>
          <cell r="D47" t="str">
            <v>南门片区</v>
          </cell>
        </row>
        <row r="48">
          <cell r="A48">
            <v>302867</v>
          </cell>
          <cell r="B48">
            <v>10394</v>
          </cell>
          <cell r="C48" t="str">
            <v>四川太极大药房连锁有限公司新都区大丰街道华美东街药店</v>
          </cell>
          <cell r="D48" t="str">
            <v>东门片区</v>
          </cell>
        </row>
        <row r="49">
          <cell r="A49">
            <v>2304</v>
          </cell>
          <cell r="B49">
            <v>10363</v>
          </cell>
          <cell r="C49" t="str">
            <v>四川太极大药房连锁有限公司成都高新区天久南巷药店</v>
          </cell>
          <cell r="D49" t="str">
            <v>南门片区</v>
          </cell>
        </row>
        <row r="50">
          <cell r="A50">
            <v>117310</v>
          </cell>
          <cell r="B50">
            <v>10357</v>
          </cell>
          <cell r="C50" t="str">
            <v>四川太极大药房连锁有限公司武侯区长寿路药店</v>
          </cell>
          <cell r="D50" t="str">
            <v>旗舰片区</v>
          </cell>
        </row>
        <row r="51">
          <cell r="A51">
            <v>104838</v>
          </cell>
          <cell r="B51">
            <v>10310</v>
          </cell>
          <cell r="C51" t="str">
            <v>四川太极大药房连锁有限公司崇州市崇阳镇蜀州中路药店</v>
          </cell>
          <cell r="D51" t="str">
            <v>崇州片区</v>
          </cell>
        </row>
        <row r="52">
          <cell r="A52">
            <v>2483</v>
          </cell>
          <cell r="B52">
            <v>10322</v>
          </cell>
          <cell r="C52" t="str">
            <v>四川太极大药房连锁有限公司金牛区蓉北商贸大道药店</v>
          </cell>
          <cell r="D52" t="str">
            <v>东门片区</v>
          </cell>
        </row>
        <row r="53">
          <cell r="A53">
            <v>2274</v>
          </cell>
          <cell r="B53">
            <v>10389</v>
          </cell>
          <cell r="C53" t="str">
            <v>四川太极大药房连锁有限公司成都高新区肖家河正街药店</v>
          </cell>
          <cell r="D53" t="str">
            <v>旗舰片区</v>
          </cell>
        </row>
        <row r="54">
          <cell r="A54">
            <v>113025</v>
          </cell>
          <cell r="B54">
            <v>10371</v>
          </cell>
          <cell r="C54" t="str">
            <v>四川太极大药房连锁有限公司青羊区蜀鑫路药店</v>
          </cell>
          <cell r="D54" t="str">
            <v>南门片区</v>
          </cell>
        </row>
        <row r="55">
          <cell r="A55">
            <v>2916</v>
          </cell>
          <cell r="B55">
            <v>10299</v>
          </cell>
          <cell r="C55" t="str">
            <v>四川太极大药房连锁有限公司崇州市崇阳镇尚贤坊街药店</v>
          </cell>
          <cell r="D55" t="str">
            <v>崇州片区</v>
          </cell>
        </row>
        <row r="56">
          <cell r="A56">
            <v>2853</v>
          </cell>
          <cell r="B56">
            <v>10382</v>
          </cell>
          <cell r="C56" t="str">
            <v>四川太极大药房连锁有限公司大邑县晋原镇东壕沟北段药店</v>
          </cell>
          <cell r="D56" t="str">
            <v>大邑片区</v>
          </cell>
        </row>
        <row r="57">
          <cell r="A57">
            <v>122906</v>
          </cell>
          <cell r="B57">
            <v>10392</v>
          </cell>
          <cell r="C57" t="str">
            <v>四川太极大药房连锁有限公司新都区斑竹园街道医贸大道药店</v>
          </cell>
          <cell r="D57" t="str">
            <v>东门片区</v>
          </cell>
        </row>
        <row r="58">
          <cell r="A58">
            <v>102479</v>
          </cell>
          <cell r="B58">
            <v>10309</v>
          </cell>
          <cell r="C58" t="str">
            <v>四川太极大药房连锁有限公司锦江区劼人路药店</v>
          </cell>
          <cell r="D58" t="str">
            <v>东门片区</v>
          </cell>
        </row>
        <row r="59">
          <cell r="A59">
            <v>2904</v>
          </cell>
          <cell r="B59">
            <v>10251</v>
          </cell>
          <cell r="C59" t="str">
            <v>四川太极大药房连锁有限公司都江堰幸福镇景中路药店</v>
          </cell>
          <cell r="D59" t="str">
            <v>都江堰片</v>
          </cell>
        </row>
        <row r="60">
          <cell r="A60">
            <v>118951</v>
          </cell>
          <cell r="B60">
            <v>10365</v>
          </cell>
          <cell r="C60" t="str">
            <v>四川太极大药房连锁有限公司青羊区金祥路药店</v>
          </cell>
          <cell r="D60" t="str">
            <v>南门片区</v>
          </cell>
        </row>
        <row r="61">
          <cell r="A61">
            <v>2715</v>
          </cell>
          <cell r="B61">
            <v>10275</v>
          </cell>
          <cell r="C61" t="str">
            <v>四川太极大药房连锁有限公司双流县西航港街道锦华路一段药店</v>
          </cell>
          <cell r="D61" t="str">
            <v>新津片</v>
          </cell>
        </row>
        <row r="62">
          <cell r="A62">
            <v>107728</v>
          </cell>
          <cell r="B62">
            <v>10331</v>
          </cell>
          <cell r="C62" t="str">
            <v>四川太极大药房连锁有限公司大邑县晋原镇北街药店</v>
          </cell>
          <cell r="D62" t="str">
            <v>大邑片区</v>
          </cell>
        </row>
        <row r="63">
          <cell r="A63">
            <v>2874</v>
          </cell>
          <cell r="B63">
            <v>10308</v>
          </cell>
          <cell r="C63" t="str">
            <v>四川太极大药房连锁有限公司大邑县晋原镇东街药店</v>
          </cell>
          <cell r="D63" t="str">
            <v>大邑片区</v>
          </cell>
        </row>
        <row r="64">
          <cell r="A64">
            <v>116482</v>
          </cell>
          <cell r="B64">
            <v>10329</v>
          </cell>
          <cell r="C64" t="str">
            <v>四川太极大药房连锁有限公司锦江区宏济中路药店</v>
          </cell>
          <cell r="D64" t="str">
            <v>旗舰片区</v>
          </cell>
        </row>
        <row r="65">
          <cell r="A65">
            <v>101453</v>
          </cell>
          <cell r="B65">
            <v>10300</v>
          </cell>
          <cell r="C65" t="str">
            <v>四川太极大药房连锁有限公司温江区公平街道江安路药店</v>
          </cell>
          <cell r="D65" t="str">
            <v>南门片区</v>
          </cell>
        </row>
        <row r="66">
          <cell r="A66">
            <v>2910</v>
          </cell>
          <cell r="B66">
            <v>10264</v>
          </cell>
          <cell r="C66" t="str">
            <v>四川太极大药房连锁有限公司崇州市崇阳镇金带街药店</v>
          </cell>
          <cell r="D66" t="str">
            <v>崇州片区</v>
          </cell>
        </row>
        <row r="67">
          <cell r="A67">
            <v>2813</v>
          </cell>
          <cell r="B67">
            <v>10255</v>
          </cell>
          <cell r="C67" t="str">
            <v>四川太极大药房连锁有限公司青羊区红星路药店</v>
          </cell>
          <cell r="D67" t="str">
            <v>旗舰片区</v>
          </cell>
        </row>
        <row r="68">
          <cell r="A68">
            <v>1950</v>
          </cell>
          <cell r="B68">
            <v>10348</v>
          </cell>
          <cell r="C68" t="str">
            <v>四川太极大药房连锁有限公司成都高新区泰和二街三药店</v>
          </cell>
          <cell r="D68" t="str">
            <v>南门片区</v>
          </cell>
        </row>
        <row r="69">
          <cell r="A69">
            <v>113833</v>
          </cell>
          <cell r="B69">
            <v>10360</v>
          </cell>
          <cell r="C69" t="str">
            <v>四川太极大药房连锁有限公司青羊区光华西一路药店</v>
          </cell>
          <cell r="D69" t="str">
            <v>南门片区</v>
          </cell>
        </row>
        <row r="70">
          <cell r="A70">
            <v>119262</v>
          </cell>
          <cell r="B70">
            <v>10375</v>
          </cell>
          <cell r="C70" t="str">
            <v>四川太极大药房连锁有限公司成华区驷马桥三路药店</v>
          </cell>
          <cell r="D70" t="str">
            <v>东门片区</v>
          </cell>
        </row>
        <row r="71">
          <cell r="A71">
            <v>2451</v>
          </cell>
          <cell r="B71">
            <v>10267</v>
          </cell>
          <cell r="C71" t="str">
            <v>四川太极大药房连锁有限公司高新区土龙路药店</v>
          </cell>
          <cell r="D71" t="str">
            <v>西门片区</v>
          </cell>
        </row>
        <row r="72">
          <cell r="A72">
            <v>2713</v>
          </cell>
          <cell r="B72">
            <v>10253</v>
          </cell>
          <cell r="C72" t="str">
            <v>四川太极大药房连锁有限公司双流区东升街道三强西路药店</v>
          </cell>
          <cell r="D72" t="str">
            <v>新津片</v>
          </cell>
        </row>
        <row r="73">
          <cell r="A73">
            <v>2851</v>
          </cell>
          <cell r="B73">
            <v>10281</v>
          </cell>
          <cell r="C73" t="str">
            <v>四川太极大药房连锁有限公司大邑县安仁镇千禧街药店</v>
          </cell>
          <cell r="D73" t="str">
            <v>大邑片区</v>
          </cell>
        </row>
        <row r="74">
          <cell r="A74">
            <v>110378</v>
          </cell>
          <cell r="B74">
            <v>10370</v>
          </cell>
          <cell r="C74" t="str">
            <v>四川太极大药房连锁有限公司都江堰市永丰街道宝莲路药店</v>
          </cell>
          <cell r="D74" t="str">
            <v>都江堰片</v>
          </cell>
        </row>
        <row r="75">
          <cell r="A75">
            <v>113008</v>
          </cell>
          <cell r="B75">
            <v>10321</v>
          </cell>
          <cell r="C75" t="str">
            <v>四川太极大药房连锁有限公司成都高新区尚锦路药店</v>
          </cell>
          <cell r="D75" t="str">
            <v>西门片区</v>
          </cell>
        </row>
        <row r="76">
          <cell r="A76">
            <v>2714</v>
          </cell>
          <cell r="B76">
            <v>10388</v>
          </cell>
          <cell r="C76" t="str">
            <v>四川太极大药房连锁有限公司成华区华康路药店</v>
          </cell>
          <cell r="D76" t="str">
            <v>西门片区</v>
          </cell>
        </row>
        <row r="77">
          <cell r="A77">
            <v>2771</v>
          </cell>
          <cell r="B77">
            <v>10292</v>
          </cell>
          <cell r="C77" t="str">
            <v>四川太极大药房连锁有限公司锦江区柳翠路药店</v>
          </cell>
          <cell r="D77" t="str">
            <v>南门片区</v>
          </cell>
        </row>
        <row r="78">
          <cell r="A78">
            <v>2408</v>
          </cell>
          <cell r="B78">
            <v>10258</v>
          </cell>
          <cell r="C78" t="str">
            <v>四川太极大药房连锁有限公司金牛区沙河源药店</v>
          </cell>
          <cell r="D78" t="str">
            <v>东门片区</v>
          </cell>
        </row>
        <row r="79">
          <cell r="A79">
            <v>2479</v>
          </cell>
          <cell r="B79">
            <v>10340</v>
          </cell>
          <cell r="C79" t="str">
            <v>四川太极大药房连锁有限公司武侯区顺和街药店</v>
          </cell>
          <cell r="D79" t="str">
            <v>东门片区</v>
          </cell>
        </row>
        <row r="80">
          <cell r="A80">
            <v>102564</v>
          </cell>
          <cell r="B80">
            <v>10364</v>
          </cell>
          <cell r="C80" t="str">
            <v>四川太极大药房连锁有限公司邛崃市文君街道办翠荫街药店</v>
          </cell>
          <cell r="D80" t="str">
            <v>邛崃片区</v>
          </cell>
        </row>
        <row r="81">
          <cell r="A81">
            <v>2409</v>
          </cell>
          <cell r="B81">
            <v>10291</v>
          </cell>
          <cell r="C81" t="str">
            <v>四川太极大药房连锁有限公司金牛区黄苑东街药店</v>
          </cell>
          <cell r="D81" t="str">
            <v>西门片区</v>
          </cell>
        </row>
        <row r="82">
          <cell r="A82">
            <v>2722</v>
          </cell>
          <cell r="B82">
            <v>10295</v>
          </cell>
          <cell r="C82" t="str">
            <v>四川太极大药房连锁有限公司高新区大源三期药店</v>
          </cell>
          <cell r="D82" t="str">
            <v>南门片区</v>
          </cell>
        </row>
        <row r="83">
          <cell r="A83">
            <v>118151</v>
          </cell>
          <cell r="B83">
            <v>10373</v>
          </cell>
          <cell r="C83" t="str">
            <v>四川太极大药房连锁有限公司金牛区沙湾东一路药店</v>
          </cell>
          <cell r="D83" t="str">
            <v>西门片区</v>
          </cell>
        </row>
        <row r="84">
          <cell r="A84">
            <v>119622</v>
          </cell>
          <cell r="B84">
            <v>10390</v>
          </cell>
          <cell r="C84" t="str">
            <v>四川太极大药房连锁有限公司武侯区高攀西巷药店</v>
          </cell>
          <cell r="D84" t="str">
            <v>旗舰片区</v>
          </cell>
        </row>
        <row r="85">
          <cell r="A85">
            <v>116919</v>
          </cell>
          <cell r="B85">
            <v>10350</v>
          </cell>
          <cell r="C85" t="str">
            <v>四川太极大药房连锁有限公司武侯区科华北路药店</v>
          </cell>
          <cell r="D85" t="str">
            <v>旗舰片区</v>
          </cell>
        </row>
        <row r="86">
          <cell r="A86">
            <v>2520</v>
          </cell>
          <cell r="B86">
            <v>10378</v>
          </cell>
          <cell r="C86" t="str">
            <v>四川太极大药房连锁有限公司成华区高车一路药店</v>
          </cell>
          <cell r="D86" t="str">
            <v>东门片区</v>
          </cell>
        </row>
        <row r="87">
          <cell r="A87">
            <v>2741</v>
          </cell>
          <cell r="B87">
            <v>10274</v>
          </cell>
          <cell r="C87" t="str">
            <v>四川太极大药房连锁有限公司锦江区榕声路药店</v>
          </cell>
          <cell r="D87" t="str">
            <v>南门片区</v>
          </cell>
        </row>
        <row r="88">
          <cell r="A88">
            <v>104429</v>
          </cell>
          <cell r="B88">
            <v>10306</v>
          </cell>
          <cell r="C88" t="str">
            <v>四川太极大药房连锁有限公司武侯区大华街药店</v>
          </cell>
          <cell r="D88" t="str">
            <v>南门片区</v>
          </cell>
        </row>
        <row r="89">
          <cell r="A89">
            <v>2778</v>
          </cell>
          <cell r="B89">
            <v>10343</v>
          </cell>
          <cell r="C89" t="str">
            <v>四川太极大药房连锁有限公司郫县郫筒镇东大街药店</v>
          </cell>
          <cell r="D89" t="str">
            <v>西门片区</v>
          </cell>
        </row>
        <row r="90">
          <cell r="A90">
            <v>111400</v>
          </cell>
          <cell r="B90">
            <v>10354</v>
          </cell>
          <cell r="C90" t="str">
            <v>四川太极大药房连锁有限公司邛崃市文君街道杏林路药店</v>
          </cell>
          <cell r="D90" t="str">
            <v>邛崃片区</v>
          </cell>
        </row>
        <row r="91">
          <cell r="A91">
            <v>2804</v>
          </cell>
          <cell r="B91">
            <v>10302</v>
          </cell>
          <cell r="C91" t="str">
            <v>四川太极大药房连锁有限公司郫县郫筒镇一环路东南段药店</v>
          </cell>
          <cell r="D91" t="str">
            <v>西门片区</v>
          </cell>
        </row>
        <row r="92">
          <cell r="A92">
            <v>2512</v>
          </cell>
          <cell r="B92">
            <v>10280</v>
          </cell>
          <cell r="C92" t="str">
            <v>四川太极大药房连锁有限公司成华区羊子山西路药店</v>
          </cell>
          <cell r="D92" t="str">
            <v>东门片区</v>
          </cell>
        </row>
        <row r="93">
          <cell r="A93">
            <v>2819</v>
          </cell>
          <cell r="B93">
            <v>10379</v>
          </cell>
          <cell r="C93" t="str">
            <v>四川太极大药房连锁有限公司成华区华油路药店</v>
          </cell>
          <cell r="D93" t="str">
            <v>西门片区</v>
          </cell>
        </row>
        <row r="94">
          <cell r="A94">
            <v>111219</v>
          </cell>
          <cell r="B94">
            <v>10338</v>
          </cell>
          <cell r="C94" t="str">
            <v>四川太极大药房连锁有限公司金牛区花照壁药店</v>
          </cell>
          <cell r="D94" t="str">
            <v>西门片区</v>
          </cell>
        </row>
        <row r="95">
          <cell r="A95">
            <v>2443</v>
          </cell>
          <cell r="B95">
            <v>10316</v>
          </cell>
          <cell r="C95" t="str">
            <v>四川太极大药房连锁有限公司金牛区枣子巷药店</v>
          </cell>
          <cell r="D95" t="str">
            <v>东门片区</v>
          </cell>
        </row>
        <row r="96">
          <cell r="A96">
            <v>2735</v>
          </cell>
          <cell r="B96">
            <v>10383</v>
          </cell>
          <cell r="C96" t="str">
            <v>四川太极大药房连锁有限公司锦江区观音桥街药店</v>
          </cell>
          <cell r="D96" t="str">
            <v>东门片区</v>
          </cell>
        </row>
        <row r="97">
          <cell r="A97">
            <v>120844</v>
          </cell>
          <cell r="B97">
            <v>10387</v>
          </cell>
          <cell r="C97" t="str">
            <v>四川太极大药房连锁有限公司彭州市致和镇南三环路药店</v>
          </cell>
          <cell r="D97" t="str">
            <v>西门片区</v>
          </cell>
        </row>
        <row r="98">
          <cell r="A98">
            <v>104428</v>
          </cell>
          <cell r="B98">
            <v>10307</v>
          </cell>
          <cell r="C98" t="str">
            <v>四川太极大药房连锁有限公司崇州市崇阳镇永康东路药店 </v>
          </cell>
          <cell r="D98" t="str">
            <v>崇州片区</v>
          </cell>
        </row>
        <row r="99">
          <cell r="A99">
            <v>108656</v>
          </cell>
          <cell r="B99">
            <v>10368</v>
          </cell>
          <cell r="C99" t="str">
            <v>四川太极大药房连锁有限公司新津县五津镇五津西路二药房</v>
          </cell>
          <cell r="D99" t="str">
            <v>新津片</v>
          </cell>
        </row>
        <row r="100">
          <cell r="A100">
            <v>2808</v>
          </cell>
          <cell r="B100">
            <v>10278</v>
          </cell>
          <cell r="C100" t="str">
            <v>四川太极大药房连锁有限公司成华区崔家店路药店</v>
          </cell>
          <cell r="D100" t="str">
            <v>西门片区</v>
          </cell>
        </row>
        <row r="101">
          <cell r="A101">
            <v>297863</v>
          </cell>
          <cell r="B101">
            <v>10385</v>
          </cell>
          <cell r="C101" t="str">
            <v>四川太极大药房连锁有限公司锦江区大田坎街药店</v>
          </cell>
          <cell r="D101" t="str">
            <v>西门片区</v>
          </cell>
        </row>
        <row r="102">
          <cell r="A102">
            <v>2802</v>
          </cell>
          <cell r="B102">
            <v>10268</v>
          </cell>
          <cell r="C102" t="str">
            <v>四川太极大药房连锁有限公司青羊区金丝街药店</v>
          </cell>
          <cell r="D102" t="str">
            <v>西门片区</v>
          </cell>
        </row>
        <row r="103">
          <cell r="A103">
            <v>114286</v>
          </cell>
          <cell r="B103">
            <v>10314</v>
          </cell>
          <cell r="C103" t="str">
            <v>四川太极大药房连锁有限公司青羊区光华北五路药店</v>
          </cell>
          <cell r="D103" t="str">
            <v>南门片区</v>
          </cell>
        </row>
        <row r="104">
          <cell r="A104">
            <v>106066</v>
          </cell>
          <cell r="B104">
            <v>10325</v>
          </cell>
          <cell r="C104" t="str">
            <v>四川太极大药房连锁有限公司锦江区梨花街药店</v>
          </cell>
          <cell r="D104" t="str">
            <v>旗舰片区</v>
          </cell>
        </row>
        <row r="105">
          <cell r="A105">
            <v>2791</v>
          </cell>
          <cell r="B105">
            <v>10311</v>
          </cell>
          <cell r="C105" t="str">
            <v>四川太极大药房连锁有限公司锦江区庆云南街药店</v>
          </cell>
          <cell r="D105" t="str">
            <v>旗舰片区</v>
          </cell>
        </row>
        <row r="106">
          <cell r="A106">
            <v>2834</v>
          </cell>
          <cell r="B106">
            <v>10257</v>
          </cell>
          <cell r="C106" t="str">
            <v>四川太极大药房连锁有限公司武侯区浆洗街药店</v>
          </cell>
          <cell r="D106" t="str">
            <v>旗舰片区</v>
          </cell>
        </row>
        <row r="107">
          <cell r="A107">
            <v>102565</v>
          </cell>
          <cell r="B107">
            <v>10337</v>
          </cell>
          <cell r="C107" t="str">
            <v>四川太极大药房连锁有限公司武侯区佳灵路药店</v>
          </cell>
          <cell r="D107" t="str">
            <v>东门片区</v>
          </cell>
        </row>
        <row r="108">
          <cell r="A108">
            <v>2497</v>
          </cell>
          <cell r="B108">
            <v>10285</v>
          </cell>
          <cell r="C108" t="str">
            <v>四川太极大药房连锁有限公司新都区新都街道兴乐北路药店</v>
          </cell>
          <cell r="D108" t="str">
            <v>东门片区</v>
          </cell>
        </row>
        <row r="109">
          <cell r="A109">
            <v>102567</v>
          </cell>
          <cell r="B109">
            <v>10342</v>
          </cell>
          <cell r="C109" t="str">
            <v>四川太极大药房连锁有限公司新津县五津镇武阳西路药店</v>
          </cell>
          <cell r="D109" t="str">
            <v>新津片</v>
          </cell>
        </row>
        <row r="110">
          <cell r="A110">
            <v>2717</v>
          </cell>
          <cell r="B110">
            <v>10312</v>
          </cell>
          <cell r="C110" t="str">
            <v>四川太极大药房连锁有限公司成华区万宇路药店</v>
          </cell>
          <cell r="D110" t="str">
            <v>南门片区</v>
          </cell>
        </row>
        <row r="111">
          <cell r="A111">
            <v>2865</v>
          </cell>
          <cell r="B111">
            <v>10288</v>
          </cell>
          <cell r="C111" t="str">
            <v>四川太极大药房连锁有限公司邛崃市临邛镇洪川小区药店</v>
          </cell>
          <cell r="D111" t="str">
            <v>邛崃片区</v>
          </cell>
        </row>
        <row r="112">
          <cell r="A112">
            <v>122198</v>
          </cell>
          <cell r="B112">
            <v>10395</v>
          </cell>
          <cell r="C112" t="str">
            <v>四川太极大药房连锁有限公司成华区华泰路二药店</v>
          </cell>
          <cell r="D112" t="str">
            <v>西门片区</v>
          </cell>
        </row>
        <row r="113">
          <cell r="A113">
            <v>2905</v>
          </cell>
          <cell r="B113">
            <v>10269</v>
          </cell>
          <cell r="C113" t="str">
            <v>四川太极大药房连锁有限公司崇州市崇阳镇文化西街药店</v>
          </cell>
          <cell r="D113" t="str">
            <v>崇州片区</v>
          </cell>
        </row>
        <row r="114">
          <cell r="A114">
            <v>2854</v>
          </cell>
          <cell r="B114">
            <v>10289</v>
          </cell>
          <cell r="C114" t="str">
            <v>四川太极大药房连锁有限公司大邑县晋原镇通达东路五段药店</v>
          </cell>
          <cell r="D114" t="str">
            <v>大邑片区</v>
          </cell>
        </row>
        <row r="115">
          <cell r="A115">
            <v>2886</v>
          </cell>
          <cell r="B115">
            <v>10346</v>
          </cell>
          <cell r="C115" t="str">
            <v>四川太极大药房连锁有限公司都江堰市幸福镇翔凤路药店</v>
          </cell>
          <cell r="D115" t="str">
            <v>都江堰片</v>
          </cell>
        </row>
        <row r="116">
          <cell r="A116">
            <v>2414</v>
          </cell>
          <cell r="B116">
            <v>10349</v>
          </cell>
          <cell r="C116" t="str">
            <v>四川太极大药房连锁有限公司青羊区大石西路药店</v>
          </cell>
          <cell r="D116" t="str">
            <v>南门片区</v>
          </cell>
        </row>
        <row r="117">
          <cell r="A117">
            <v>2466</v>
          </cell>
          <cell r="B117">
            <v>10290</v>
          </cell>
          <cell r="C117" t="str">
            <v>四川太极大药房连锁有限公司金牛区交大路第三药店</v>
          </cell>
          <cell r="D117" t="str">
            <v>西门片区</v>
          </cell>
        </row>
        <row r="118">
          <cell r="A118">
            <v>2797</v>
          </cell>
          <cell r="B118">
            <v>10272</v>
          </cell>
          <cell r="C118" t="str">
            <v>四川太极大药房连锁有限公司成华区杉板桥南一路药店</v>
          </cell>
          <cell r="D118" t="str">
            <v>西门片区</v>
          </cell>
        </row>
        <row r="119">
          <cell r="A119">
            <v>113299</v>
          </cell>
          <cell r="B119">
            <v>10356</v>
          </cell>
          <cell r="C119" t="str">
            <v>四川太极大药房连锁有限公司武侯区倪家桥路药店</v>
          </cell>
          <cell r="D119" t="str">
            <v>旗舰片区</v>
          </cell>
        </row>
        <row r="120">
          <cell r="A120">
            <v>2526</v>
          </cell>
          <cell r="B120">
            <v>10293</v>
          </cell>
          <cell r="C120" t="str">
            <v>四川太极大药房连锁有限公司新都区新繁镇繁江北路药店</v>
          </cell>
          <cell r="D120" t="str">
            <v>东门片区</v>
          </cell>
        </row>
        <row r="121">
          <cell r="A121">
            <v>2875</v>
          </cell>
          <cell r="B121">
            <v>10318</v>
          </cell>
          <cell r="C121" t="str">
            <v>四川太极大药房连锁有限公司大邑县晋原街道内蒙古大道桃源药店</v>
          </cell>
          <cell r="D121" t="str">
            <v>大邑片区</v>
          </cell>
        </row>
        <row r="122">
          <cell r="A122">
            <v>103639</v>
          </cell>
          <cell r="B122">
            <v>10305</v>
          </cell>
          <cell r="C122" t="str">
            <v>四川太极大药房连锁有限公司成华区金马河路药店</v>
          </cell>
          <cell r="D122" t="str">
            <v>南门片区</v>
          </cell>
        </row>
        <row r="123">
          <cell r="A123">
            <v>114844</v>
          </cell>
          <cell r="B123">
            <v>10341</v>
          </cell>
          <cell r="C123" t="str">
            <v>四川太极大药房连锁有限公司成华区培华东路药店</v>
          </cell>
          <cell r="D123" t="str">
            <v>西门片区</v>
          </cell>
        </row>
        <row r="124">
          <cell r="A124">
            <v>114622</v>
          </cell>
          <cell r="B124">
            <v>10320</v>
          </cell>
          <cell r="C124" t="str">
            <v>四川太极大药房连锁有限公司成华区东昌路一药店</v>
          </cell>
          <cell r="D124" t="str">
            <v>东门片区</v>
          </cell>
        </row>
        <row r="125">
          <cell r="A125">
            <v>2755</v>
          </cell>
          <cell r="B125">
            <v>10282</v>
          </cell>
          <cell r="C125" t="str">
            <v>四川太极大药房连锁有限公司成华区万科路药店</v>
          </cell>
          <cell r="D125" t="str">
            <v>南门片区</v>
          </cell>
        </row>
        <row r="126">
          <cell r="A126">
            <v>106399</v>
          </cell>
          <cell r="B126">
            <v>10352</v>
          </cell>
          <cell r="C126" t="str">
            <v>四川太极大药房连锁有限公司青羊区蜀辉路药店</v>
          </cell>
          <cell r="D126" t="str">
            <v>南门片区</v>
          </cell>
        </row>
        <row r="127">
          <cell r="A127">
            <v>107658</v>
          </cell>
          <cell r="B127">
            <v>10326</v>
          </cell>
          <cell r="C127" t="str">
            <v>四川太极大药房连锁有限公司新都区新都街道万和北路药店</v>
          </cell>
          <cell r="D127" t="str">
            <v>东门片区</v>
          </cell>
        </row>
        <row r="128">
          <cell r="A128">
            <v>2471</v>
          </cell>
          <cell r="B128">
            <v>10262</v>
          </cell>
          <cell r="C128" t="str">
            <v>四川太极大药房连锁有限公司青羊区清江东路药店</v>
          </cell>
          <cell r="D128" t="str">
            <v>东门片区</v>
          </cell>
        </row>
        <row r="129">
          <cell r="A129">
            <v>118074</v>
          </cell>
          <cell r="B129">
            <v>10386</v>
          </cell>
          <cell r="C129" t="str">
            <v>四川太极大药房连锁有限公司成都高新区泰和二街药店</v>
          </cell>
          <cell r="D129" t="str">
            <v>南门片区</v>
          </cell>
        </row>
        <row r="130">
          <cell r="A130">
            <v>2729</v>
          </cell>
          <cell r="B130">
            <v>10319</v>
          </cell>
          <cell r="C130" t="str">
            <v>四川太极大药房连锁有限公司高新区新园大道药店</v>
          </cell>
          <cell r="D130" t="str">
            <v>南门片区</v>
          </cell>
        </row>
        <row r="131">
          <cell r="A131">
            <v>106485</v>
          </cell>
          <cell r="B131">
            <v>10367</v>
          </cell>
          <cell r="C131" t="str">
            <v>四川太极大药房连锁有限公司成都高新区元华二巷药店</v>
          </cell>
          <cell r="D131" t="str">
            <v>旗舰片区</v>
          </cell>
        </row>
        <row r="132">
          <cell r="A132">
            <v>2877</v>
          </cell>
          <cell r="B132">
            <v>10377</v>
          </cell>
          <cell r="C132" t="str">
            <v>四川太极大药房连锁有限公司新津县五津镇五津西路药店</v>
          </cell>
          <cell r="D132" t="str">
            <v>新津片</v>
          </cell>
        </row>
        <row r="133">
          <cell r="A133">
            <v>2914</v>
          </cell>
          <cell r="B133">
            <v>10323</v>
          </cell>
          <cell r="C133" t="str">
            <v>四川太极大药房连锁有限公司崇州市怀远镇新正东街药店</v>
          </cell>
          <cell r="D133" t="str">
            <v>崇州片区</v>
          </cell>
        </row>
        <row r="134">
          <cell r="A134">
            <v>2881</v>
          </cell>
          <cell r="B134">
            <v>10380</v>
          </cell>
          <cell r="C134" t="str">
            <v>四川太极大药房连锁有限公司邛崃市中心药店</v>
          </cell>
          <cell r="D134" t="str">
            <v>邛崃片区</v>
          </cell>
        </row>
        <row r="135">
          <cell r="A135">
            <v>2527</v>
          </cell>
          <cell r="B135">
            <v>10263</v>
          </cell>
          <cell r="C135" t="str">
            <v>四川太极大药房连锁有限公司青羊区光华村街药店</v>
          </cell>
          <cell r="D135" t="str">
            <v>东门片区</v>
          </cell>
        </row>
        <row r="136">
          <cell r="A136">
            <v>2113</v>
          </cell>
          <cell r="B136">
            <v>10273</v>
          </cell>
          <cell r="C136" t="str">
            <v>四川太极大药房连锁有限公司高新区锦城大道药店</v>
          </cell>
          <cell r="D136" t="str">
            <v>南门片区</v>
          </cell>
        </row>
        <row r="137">
          <cell r="A137">
            <v>117491</v>
          </cell>
          <cell r="B137">
            <v>10351</v>
          </cell>
          <cell r="C137" t="str">
            <v>四川太极大药房连锁有限公司金牛区花照壁中横街药店</v>
          </cell>
          <cell r="D137" t="str">
            <v>西门片区</v>
          </cell>
        </row>
        <row r="138">
          <cell r="A138">
            <v>2738</v>
          </cell>
          <cell r="B138">
            <v>10276</v>
          </cell>
          <cell r="C138" t="str">
            <v>四川太极大药房连锁有限公司成都高新区成汉南路药店</v>
          </cell>
          <cell r="D138" t="str">
            <v>南门片区</v>
          </cell>
        </row>
        <row r="139">
          <cell r="B139" t="e">
            <v>#N/A</v>
          </cell>
          <cell r="C139" t="str">
            <v/>
          </cell>
          <cell r="D139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68"/>
  <sheetViews>
    <sheetView topLeftCell="A145" workbookViewId="0">
      <selection activeCell="D177" sqref="D177"/>
    </sheetView>
  </sheetViews>
  <sheetFormatPr defaultColWidth="24.5" defaultRowHeight="15.75"/>
  <cols>
    <col min="1" max="1" width="8.375" style="56" customWidth="1"/>
    <col min="2" max="2" width="9.15" style="56" customWidth="1"/>
    <col min="3" max="3" width="7.69166666666667" style="56" customWidth="1"/>
    <col min="4" max="4" width="32.75" style="56" customWidth="1"/>
    <col min="5" max="6" width="10.125" style="56" customWidth="1"/>
    <col min="7" max="7" width="10.125" style="58" customWidth="1"/>
    <col min="8" max="8" width="13.125" style="56" customWidth="1"/>
    <col min="9" max="9" width="15.5" style="56" customWidth="1"/>
    <col min="10" max="10" width="19.75" style="56" customWidth="1"/>
    <col min="11" max="11" width="14.625" style="56" customWidth="1"/>
    <col min="12" max="12" width="16.5" style="56" customWidth="1"/>
    <col min="13" max="13" width="15.875" style="56" customWidth="1"/>
    <col min="14" max="14" width="14.5" style="56" customWidth="1"/>
    <col min="15" max="15" width="13" style="56" customWidth="1"/>
    <col min="16" max="16" width="13.875" style="56" customWidth="1"/>
    <col min="17" max="16281" width="24.5" style="56" customWidth="1"/>
    <col min="16282" max="16384" width="24.5" style="56"/>
  </cols>
  <sheetData>
    <row r="1" s="56" customFormat="1" ht="33" customHeight="1" spans="1:16">
      <c r="A1" s="2" t="s">
        <v>0</v>
      </c>
      <c r="B1" s="2"/>
      <c r="C1" s="2"/>
      <c r="D1" s="2"/>
      <c r="E1" s="10" t="s">
        <v>1</v>
      </c>
      <c r="F1" s="59" t="s">
        <v>2</v>
      </c>
      <c r="G1" s="60" t="s">
        <v>3</v>
      </c>
      <c r="H1" s="3" t="s">
        <v>4</v>
      </c>
      <c r="I1" s="74" t="s">
        <v>5</v>
      </c>
      <c r="J1" s="74" t="s">
        <v>6</v>
      </c>
      <c r="K1" s="3" t="s">
        <v>7</v>
      </c>
      <c r="L1" s="3"/>
      <c r="M1" s="3"/>
      <c r="N1" s="76" t="s">
        <v>8</v>
      </c>
      <c r="O1" s="76"/>
      <c r="P1" s="76"/>
    </row>
    <row r="2" s="56" customFormat="1" ht="60" customHeight="1" spans="1:16">
      <c r="A2" s="2" t="s">
        <v>9</v>
      </c>
      <c r="B2" s="3" t="s">
        <v>10</v>
      </c>
      <c r="C2" s="3" t="s">
        <v>11</v>
      </c>
      <c r="D2" s="4" t="s">
        <v>12</v>
      </c>
      <c r="E2" s="10"/>
      <c r="F2" s="61"/>
      <c r="G2" s="62"/>
      <c r="H2" s="3"/>
      <c r="I2" s="74"/>
      <c r="J2" s="74"/>
      <c r="K2" s="74" t="s">
        <v>13</v>
      </c>
      <c r="L2" s="74" t="s">
        <v>14</v>
      </c>
      <c r="M2" s="74" t="s">
        <v>15</v>
      </c>
      <c r="N2" s="15" t="s">
        <v>13</v>
      </c>
      <c r="O2" s="15" t="s">
        <v>14</v>
      </c>
      <c r="P2" s="15" t="s">
        <v>15</v>
      </c>
    </row>
    <row r="3" s="56" customFormat="1" ht="16" customHeight="1" spans="1:16">
      <c r="A3" s="5">
        <v>1</v>
      </c>
      <c r="B3" s="6">
        <v>307</v>
      </c>
      <c r="C3" s="6">
        <v>2595</v>
      </c>
      <c r="D3" s="7" t="s">
        <v>16</v>
      </c>
      <c r="E3" s="7" t="s">
        <v>17</v>
      </c>
      <c r="F3" s="63" t="s">
        <v>18</v>
      </c>
      <c r="G3" s="64">
        <v>1200</v>
      </c>
      <c r="H3" s="6" t="str">
        <f>VLOOKUP(C3,[1]CXMDXSHZ!$A:$D,4,0)</f>
        <v>旗舰片区</v>
      </c>
      <c r="I3" s="8" t="s">
        <v>19</v>
      </c>
      <c r="J3" s="8" t="s">
        <v>20</v>
      </c>
      <c r="K3" s="8">
        <v>55370</v>
      </c>
      <c r="L3" s="8">
        <v>12000</v>
      </c>
      <c r="M3" s="77">
        <f t="shared" ref="M3:M8" si="0">L3/K3</f>
        <v>0.216723857684667</v>
      </c>
      <c r="N3" s="15">
        <v>53550</v>
      </c>
      <c r="O3" s="15">
        <v>11500</v>
      </c>
      <c r="P3" s="77">
        <v>0.214752567693744</v>
      </c>
    </row>
    <row r="4" s="56" customFormat="1" spans="1:16">
      <c r="A4" s="5">
        <v>2</v>
      </c>
      <c r="B4" s="6">
        <v>582</v>
      </c>
      <c r="C4" s="6">
        <v>2573</v>
      </c>
      <c r="D4" s="7" t="s">
        <v>21</v>
      </c>
      <c r="E4" s="7" t="s">
        <v>22</v>
      </c>
      <c r="F4" s="65"/>
      <c r="G4" s="66"/>
      <c r="H4" s="6" t="str">
        <f>VLOOKUP(C4,[1]CXMDXSHZ!$A:$D,4,0)</f>
        <v>东门片区</v>
      </c>
      <c r="I4" s="8" t="s">
        <v>19</v>
      </c>
      <c r="J4" s="8"/>
      <c r="K4" s="8">
        <v>31468.94</v>
      </c>
      <c r="L4" s="8">
        <v>5500</v>
      </c>
      <c r="M4" s="77">
        <f t="shared" si="0"/>
        <v>0.174775508803283</v>
      </c>
      <c r="N4" s="15">
        <v>29649</v>
      </c>
      <c r="O4" s="15">
        <v>5425</v>
      </c>
      <c r="P4" s="77">
        <v>0.18297413066208</v>
      </c>
    </row>
    <row r="5" spans="1:16">
      <c r="A5" s="5">
        <v>3</v>
      </c>
      <c r="B5" s="6">
        <v>399</v>
      </c>
      <c r="C5" s="6">
        <v>2738</v>
      </c>
      <c r="D5" s="7" t="s">
        <v>23</v>
      </c>
      <c r="E5" s="7" t="s">
        <v>22</v>
      </c>
      <c r="F5" s="65"/>
      <c r="G5" s="66"/>
      <c r="H5" s="6" t="str">
        <f>VLOOKUP(C5,[1]CXMDXSHZ!$A:$D,4,0)</f>
        <v>南门片区</v>
      </c>
      <c r="I5" s="8" t="s">
        <v>19</v>
      </c>
      <c r="J5" s="8"/>
      <c r="K5" s="8">
        <v>20370</v>
      </c>
      <c r="L5" s="8">
        <v>5398.49</v>
      </c>
      <c r="M5" s="77">
        <f t="shared" si="0"/>
        <v>0.265021600392734</v>
      </c>
      <c r="N5" s="15">
        <v>18550</v>
      </c>
      <c r="O5" s="15">
        <v>5303</v>
      </c>
      <c r="P5" s="77">
        <v>0.285876010781671</v>
      </c>
    </row>
    <row r="6" s="56" customFormat="1" spans="1:16">
      <c r="A6" s="5">
        <v>4</v>
      </c>
      <c r="B6" s="6">
        <v>337</v>
      </c>
      <c r="C6" s="6">
        <v>2834</v>
      </c>
      <c r="D6" s="7" t="s">
        <v>24</v>
      </c>
      <c r="E6" s="7" t="s">
        <v>22</v>
      </c>
      <c r="F6" s="65"/>
      <c r="G6" s="66"/>
      <c r="H6" s="6" t="str">
        <f>VLOOKUP(C6,[1]CXMDXSHZ!$A:$D,4,0)</f>
        <v>旗舰片区</v>
      </c>
      <c r="I6" s="8" t="s">
        <v>19</v>
      </c>
      <c r="J6" s="8"/>
      <c r="K6" s="8">
        <v>25500</v>
      </c>
      <c r="L6" s="8">
        <v>5500</v>
      </c>
      <c r="M6" s="78">
        <f t="shared" si="0"/>
        <v>0.215686274509804</v>
      </c>
      <c r="N6" s="15">
        <v>23550</v>
      </c>
      <c r="O6" s="15">
        <v>5125</v>
      </c>
      <c r="P6" s="77">
        <v>0.217622080679406</v>
      </c>
    </row>
    <row r="7" s="56" customFormat="1" ht="16" customHeight="1" spans="1:16">
      <c r="A7" s="5">
        <v>5</v>
      </c>
      <c r="B7" s="6">
        <v>343</v>
      </c>
      <c r="C7" s="6">
        <v>2559</v>
      </c>
      <c r="D7" s="7" t="s">
        <v>25</v>
      </c>
      <c r="E7" s="7" t="s">
        <v>22</v>
      </c>
      <c r="F7" s="65"/>
      <c r="G7" s="66"/>
      <c r="H7" s="6" t="str">
        <f>VLOOKUP(C7,[1]CXMDXSHZ!$A:$D,4,0)</f>
        <v>东门片区</v>
      </c>
      <c r="I7" s="8" t="s">
        <v>19</v>
      </c>
      <c r="J7" s="8"/>
      <c r="K7" s="8">
        <v>14497.84</v>
      </c>
      <c r="L7" s="8">
        <v>4270</v>
      </c>
      <c r="M7" s="77">
        <f t="shared" si="0"/>
        <v>0.294526632932906</v>
      </c>
      <c r="N7" s="15">
        <v>12678</v>
      </c>
      <c r="O7" s="15">
        <v>4175</v>
      </c>
      <c r="P7" s="77">
        <v>0.329310616816533</v>
      </c>
    </row>
    <row r="8" s="56" customFormat="1" ht="16" customHeight="1" spans="1:16">
      <c r="A8" s="5">
        <v>6</v>
      </c>
      <c r="B8" s="6">
        <v>114685</v>
      </c>
      <c r="C8" s="6">
        <v>114685</v>
      </c>
      <c r="D8" s="7" t="s">
        <v>26</v>
      </c>
      <c r="E8" s="7" t="s">
        <v>22</v>
      </c>
      <c r="F8" s="67"/>
      <c r="G8" s="68"/>
      <c r="H8" s="6" t="str">
        <f>VLOOKUP(C8,[1]CXMDXSHZ!$A:$D,4,0)</f>
        <v>旗舰片区</v>
      </c>
      <c r="I8" s="8" t="s">
        <v>19</v>
      </c>
      <c r="J8" s="8"/>
      <c r="K8" s="8">
        <v>21082.87</v>
      </c>
      <c r="L8" s="8">
        <v>4870</v>
      </c>
      <c r="M8" s="77">
        <f t="shared" si="0"/>
        <v>0.230993218665201</v>
      </c>
      <c r="N8" s="15">
        <v>19263</v>
      </c>
      <c r="O8" s="15">
        <v>4775</v>
      </c>
      <c r="P8" s="77">
        <v>0.247884545501739</v>
      </c>
    </row>
    <row r="9" s="56" customFormat="1" ht="16" customHeight="1" spans="1:16">
      <c r="A9" s="5"/>
      <c r="B9" s="6"/>
      <c r="C9" s="6"/>
      <c r="D9" s="7"/>
      <c r="E9" s="7"/>
      <c r="F9" s="7"/>
      <c r="G9" s="69"/>
      <c r="H9" s="6"/>
      <c r="I9" s="8"/>
      <c r="J9" s="8"/>
      <c r="K9" s="8"/>
      <c r="L9" s="8"/>
      <c r="M9" s="77"/>
      <c r="N9" s="15"/>
      <c r="O9" s="15"/>
      <c r="P9" s="77"/>
    </row>
    <row r="10" s="56" customFormat="1" ht="16" customHeight="1" spans="1:16">
      <c r="A10" s="5">
        <v>7</v>
      </c>
      <c r="B10" s="6">
        <v>341</v>
      </c>
      <c r="C10" s="6">
        <v>2881</v>
      </c>
      <c r="D10" s="7" t="s">
        <v>27</v>
      </c>
      <c r="E10" s="7" t="s">
        <v>22</v>
      </c>
      <c r="F10" s="63" t="s">
        <v>28</v>
      </c>
      <c r="G10" s="64">
        <v>1200</v>
      </c>
      <c r="H10" s="6" t="str">
        <f>VLOOKUP(C10,[1]CXMDXSHZ!$A:$D,4,0)</f>
        <v>邛崃片区</v>
      </c>
      <c r="I10" s="8" t="s">
        <v>19</v>
      </c>
      <c r="J10" s="8"/>
      <c r="K10" s="8">
        <v>13936.07</v>
      </c>
      <c r="L10" s="8">
        <v>4270</v>
      </c>
      <c r="M10" s="77">
        <f t="shared" ref="M9:M14" si="1">L10/K10</f>
        <v>0.306399149832055</v>
      </c>
      <c r="N10" s="15">
        <v>12116</v>
      </c>
      <c r="O10" s="15">
        <v>4175</v>
      </c>
      <c r="P10" s="77">
        <v>0.344585671838891</v>
      </c>
    </row>
    <row r="11" s="56" customFormat="1" ht="16" customHeight="1" spans="1:16">
      <c r="A11" s="5">
        <v>8</v>
      </c>
      <c r="B11" s="6">
        <v>571</v>
      </c>
      <c r="C11" s="6">
        <v>2113</v>
      </c>
      <c r="D11" s="7" t="s">
        <v>29</v>
      </c>
      <c r="E11" s="7" t="s">
        <v>30</v>
      </c>
      <c r="F11" s="65"/>
      <c r="G11" s="66"/>
      <c r="H11" s="6" t="str">
        <f>VLOOKUP(C11,[1]CXMDXSHZ!$A:$D,4,0)</f>
        <v>南门片区</v>
      </c>
      <c r="I11" s="8" t="s">
        <v>19</v>
      </c>
      <c r="J11" s="8"/>
      <c r="K11" s="8">
        <v>14087.8</v>
      </c>
      <c r="L11" s="8">
        <v>3829.06</v>
      </c>
      <c r="M11" s="77">
        <f t="shared" si="1"/>
        <v>0.271799713227048</v>
      </c>
      <c r="N11" s="15">
        <v>12268</v>
      </c>
      <c r="O11" s="15">
        <v>3734</v>
      </c>
      <c r="P11" s="77">
        <v>0.30436909031627</v>
      </c>
    </row>
    <row r="12" spans="1:16">
      <c r="A12" s="5">
        <v>9</v>
      </c>
      <c r="B12" s="6">
        <v>385</v>
      </c>
      <c r="C12" s="6">
        <v>2877</v>
      </c>
      <c r="D12" s="7" t="s">
        <v>31</v>
      </c>
      <c r="E12" s="7" t="s">
        <v>22</v>
      </c>
      <c r="F12" s="65"/>
      <c r="G12" s="66"/>
      <c r="H12" s="6" t="str">
        <f>VLOOKUP(C12,[1]CXMDXSHZ!$A:$D,4,0)</f>
        <v>新津片</v>
      </c>
      <c r="I12" s="8" t="s">
        <v>19</v>
      </c>
      <c r="J12" s="8"/>
      <c r="K12" s="8">
        <v>13910.01</v>
      </c>
      <c r="L12" s="8">
        <v>3633.37</v>
      </c>
      <c r="M12" s="77">
        <f t="shared" si="1"/>
        <v>0.261205419694163</v>
      </c>
      <c r="N12" s="15">
        <v>12090</v>
      </c>
      <c r="O12" s="15">
        <v>3538</v>
      </c>
      <c r="P12" s="77">
        <v>0.292638544251447</v>
      </c>
    </row>
    <row r="13" s="56" customFormat="1" ht="16" customHeight="1" spans="1:16">
      <c r="A13" s="5">
        <v>10</v>
      </c>
      <c r="B13" s="6">
        <v>111219</v>
      </c>
      <c r="C13" s="6">
        <v>111219</v>
      </c>
      <c r="D13" s="7" t="s">
        <v>32</v>
      </c>
      <c r="E13" s="7" t="s">
        <v>33</v>
      </c>
      <c r="F13" s="65"/>
      <c r="G13" s="66"/>
      <c r="H13" s="6" t="str">
        <f>VLOOKUP(C13,[1]CXMDXSHZ!$A:$D,4,0)</f>
        <v>西门片区</v>
      </c>
      <c r="I13" s="8" t="s">
        <v>19</v>
      </c>
      <c r="J13" s="8"/>
      <c r="K13" s="8">
        <v>13373.11</v>
      </c>
      <c r="L13" s="8">
        <v>3520.76</v>
      </c>
      <c r="M13" s="77">
        <f t="shared" si="1"/>
        <v>0.263271595014174</v>
      </c>
      <c r="N13" s="15">
        <v>11553</v>
      </c>
      <c r="O13" s="15">
        <v>3426</v>
      </c>
      <c r="P13" s="77">
        <v>0.296546351596988</v>
      </c>
    </row>
    <row r="14" s="56" customFormat="1" ht="16" customHeight="1" spans="1:16">
      <c r="A14" s="5">
        <v>11</v>
      </c>
      <c r="B14" s="6">
        <v>546</v>
      </c>
      <c r="C14" s="6">
        <v>2741</v>
      </c>
      <c r="D14" s="7" t="s">
        <v>34</v>
      </c>
      <c r="E14" s="7" t="s">
        <v>30</v>
      </c>
      <c r="F14" s="67"/>
      <c r="G14" s="68"/>
      <c r="H14" s="6" t="str">
        <f>VLOOKUP(C14,[1]CXMDXSHZ!$A:$D,4,0)</f>
        <v>南门片区</v>
      </c>
      <c r="I14" s="8" t="s">
        <v>19</v>
      </c>
      <c r="J14" s="8"/>
      <c r="K14" s="8">
        <v>11643.41</v>
      </c>
      <c r="L14" s="8">
        <v>3374.61</v>
      </c>
      <c r="M14" s="77">
        <f t="shared" si="1"/>
        <v>0.289830041199271</v>
      </c>
      <c r="N14" s="15">
        <v>9823</v>
      </c>
      <c r="O14" s="15">
        <v>3280</v>
      </c>
      <c r="P14" s="77">
        <v>0.33391021072992</v>
      </c>
    </row>
    <row r="15" s="56" customFormat="1" ht="16" customHeight="1" spans="1:16">
      <c r="A15" s="5"/>
      <c r="B15" s="6"/>
      <c r="C15" s="6"/>
      <c r="D15" s="7"/>
      <c r="E15" s="7"/>
      <c r="F15" s="7"/>
      <c r="G15" s="69"/>
      <c r="H15" s="6"/>
      <c r="I15" s="8"/>
      <c r="J15" s="8"/>
      <c r="K15" s="8"/>
      <c r="L15" s="8"/>
      <c r="M15" s="77"/>
      <c r="N15" s="15"/>
      <c r="O15" s="15"/>
      <c r="P15" s="77"/>
    </row>
    <row r="16" s="56" customFormat="1" ht="16" customHeight="1" spans="1:16">
      <c r="A16" s="5">
        <v>12</v>
      </c>
      <c r="B16" s="6">
        <v>106066</v>
      </c>
      <c r="C16" s="6">
        <v>106066</v>
      </c>
      <c r="D16" s="7" t="s">
        <v>35</v>
      </c>
      <c r="E16" s="7" t="s">
        <v>36</v>
      </c>
      <c r="F16" s="63" t="s">
        <v>37</v>
      </c>
      <c r="G16" s="70">
        <v>1000</v>
      </c>
      <c r="H16" s="6" t="str">
        <f>VLOOKUP(C16,[1]CXMDXSHZ!$A:$D,4,0)</f>
        <v>旗舰片区</v>
      </c>
      <c r="I16" s="8" t="s">
        <v>19</v>
      </c>
      <c r="J16" s="8"/>
      <c r="K16" s="8">
        <v>9934.41</v>
      </c>
      <c r="L16" s="8">
        <v>3270</v>
      </c>
      <c r="M16" s="77">
        <f t="shared" ref="M15:M41" si="2">L16/K16</f>
        <v>0.329158953576508</v>
      </c>
      <c r="N16" s="15">
        <v>8114</v>
      </c>
      <c r="O16" s="15">
        <v>3175</v>
      </c>
      <c r="P16" s="77">
        <v>0.391298989401035</v>
      </c>
    </row>
    <row r="17" s="56" customFormat="1" ht="16" customHeight="1" spans="1:16">
      <c r="A17" s="5">
        <v>13</v>
      </c>
      <c r="B17" s="6">
        <v>707</v>
      </c>
      <c r="C17" s="6">
        <v>2755</v>
      </c>
      <c r="D17" s="7" t="s">
        <v>38</v>
      </c>
      <c r="E17" s="7" t="s">
        <v>30</v>
      </c>
      <c r="F17" s="65"/>
      <c r="G17" s="71"/>
      <c r="H17" s="6" t="str">
        <f>VLOOKUP(C17,[1]CXMDXSHZ!$A:$D,4,0)</f>
        <v>南门片区</v>
      </c>
      <c r="I17" s="8" t="s">
        <v>19</v>
      </c>
      <c r="J17" s="8"/>
      <c r="K17" s="8">
        <v>11902.39</v>
      </c>
      <c r="L17" s="8">
        <v>3270</v>
      </c>
      <c r="M17" s="77">
        <f t="shared" si="2"/>
        <v>0.274734738149229</v>
      </c>
      <c r="N17" s="15">
        <v>10082</v>
      </c>
      <c r="O17" s="15">
        <v>3175</v>
      </c>
      <c r="P17" s="77">
        <v>0.314917675064471</v>
      </c>
    </row>
    <row r="18" s="56" customFormat="1" spans="1:16">
      <c r="A18" s="5">
        <v>14</v>
      </c>
      <c r="B18" s="6">
        <v>742</v>
      </c>
      <c r="C18" s="6">
        <v>2791</v>
      </c>
      <c r="D18" s="7" t="s">
        <v>39</v>
      </c>
      <c r="E18" s="7" t="s">
        <v>33</v>
      </c>
      <c r="F18" s="65"/>
      <c r="G18" s="71"/>
      <c r="H18" s="6" t="str">
        <f>VLOOKUP(C18,[1]CXMDXSHZ!$A:$D,4,0)</f>
        <v>旗舰片区</v>
      </c>
      <c r="I18" s="8" t="s">
        <v>19</v>
      </c>
      <c r="J18" s="8"/>
      <c r="K18" s="8">
        <v>12728.31</v>
      </c>
      <c r="L18" s="8">
        <v>3220</v>
      </c>
      <c r="M18" s="77">
        <f t="shared" si="2"/>
        <v>0.252979382180352</v>
      </c>
      <c r="N18" s="15">
        <v>10908</v>
      </c>
      <c r="O18" s="15">
        <v>3125</v>
      </c>
      <c r="P18" s="77">
        <v>0.286486982031536</v>
      </c>
    </row>
    <row r="19" s="56" customFormat="1" ht="16" customHeight="1" spans="1:16">
      <c r="A19" s="5">
        <v>15</v>
      </c>
      <c r="B19" s="6">
        <v>114622</v>
      </c>
      <c r="C19" s="6">
        <v>114622</v>
      </c>
      <c r="D19" s="7" t="s">
        <v>40</v>
      </c>
      <c r="E19" s="7" t="s">
        <v>30</v>
      </c>
      <c r="F19" s="65"/>
      <c r="G19" s="71"/>
      <c r="H19" s="6" t="str">
        <f>VLOOKUP(C19,[1]CXMDXSHZ!$A:$D,4,0)</f>
        <v>东门片区</v>
      </c>
      <c r="I19" s="8" t="s">
        <v>19</v>
      </c>
      <c r="J19" s="8"/>
      <c r="K19" s="8">
        <v>10006.07</v>
      </c>
      <c r="L19" s="8">
        <v>3084.79</v>
      </c>
      <c r="M19" s="77">
        <f t="shared" si="2"/>
        <v>0.30829186683683</v>
      </c>
      <c r="N19" s="15">
        <v>8186</v>
      </c>
      <c r="O19" s="15">
        <v>2990</v>
      </c>
      <c r="P19" s="77">
        <v>0.365257757146347</v>
      </c>
    </row>
    <row r="20" s="56" customFormat="1" spans="1:16">
      <c r="A20" s="5">
        <v>16</v>
      </c>
      <c r="B20" s="6">
        <v>365</v>
      </c>
      <c r="C20" s="6">
        <v>2527</v>
      </c>
      <c r="D20" s="7" t="s">
        <v>41</v>
      </c>
      <c r="E20" s="7" t="s">
        <v>30</v>
      </c>
      <c r="F20" s="67"/>
      <c r="G20" s="72"/>
      <c r="H20" s="6" t="str">
        <f>VLOOKUP(C20,[1]CXMDXSHZ!$A:$D,4,0)</f>
        <v>东门片区</v>
      </c>
      <c r="I20" s="8" t="s">
        <v>19</v>
      </c>
      <c r="J20" s="8"/>
      <c r="K20" s="8">
        <v>11056.12</v>
      </c>
      <c r="L20" s="8">
        <v>3078.7</v>
      </c>
      <c r="M20" s="77">
        <f t="shared" si="2"/>
        <v>0.278461159972938</v>
      </c>
      <c r="N20" s="15">
        <v>9236</v>
      </c>
      <c r="O20" s="15">
        <v>2984</v>
      </c>
      <c r="P20" s="77">
        <v>0.323083585967952</v>
      </c>
    </row>
    <row r="21" s="56" customFormat="1" spans="1:16">
      <c r="A21" s="5"/>
      <c r="B21" s="6"/>
      <c r="C21" s="6"/>
      <c r="D21" s="7"/>
      <c r="E21" s="7"/>
      <c r="F21" s="7"/>
      <c r="G21" s="69"/>
      <c r="H21" s="6"/>
      <c r="I21" s="8"/>
      <c r="J21" s="8"/>
      <c r="K21" s="8"/>
      <c r="L21" s="8"/>
      <c r="M21" s="77"/>
      <c r="N21" s="15"/>
      <c r="O21" s="15"/>
      <c r="P21" s="77"/>
    </row>
    <row r="22" s="56" customFormat="1" spans="1:16">
      <c r="A22" s="5">
        <v>17</v>
      </c>
      <c r="B22" s="6">
        <v>514</v>
      </c>
      <c r="C22" s="6">
        <v>2876</v>
      </c>
      <c r="D22" s="7" t="s">
        <v>42</v>
      </c>
      <c r="E22" s="7" t="s">
        <v>36</v>
      </c>
      <c r="F22" s="63" t="s">
        <v>43</v>
      </c>
      <c r="G22" s="64">
        <v>1000</v>
      </c>
      <c r="H22" s="6" t="str">
        <f>VLOOKUP(C22,[1]CXMDXSHZ!$A:$D,4,0)</f>
        <v>新津片</v>
      </c>
      <c r="I22" s="8" t="s">
        <v>19</v>
      </c>
      <c r="J22" s="8"/>
      <c r="K22" s="8">
        <v>9958.39</v>
      </c>
      <c r="L22" s="8">
        <v>3030.66</v>
      </c>
      <c r="M22" s="77">
        <f t="shared" si="2"/>
        <v>0.304332326811864</v>
      </c>
      <c r="N22" s="15">
        <v>8138</v>
      </c>
      <c r="O22" s="15">
        <v>2936</v>
      </c>
      <c r="P22" s="77">
        <v>0.360776603588105</v>
      </c>
    </row>
    <row r="23" s="56" customFormat="1" ht="16" customHeight="1" spans="1:16">
      <c r="A23" s="5">
        <v>18</v>
      </c>
      <c r="B23" s="6">
        <v>117184</v>
      </c>
      <c r="C23" s="6">
        <v>117184</v>
      </c>
      <c r="D23" s="7" t="s">
        <v>44</v>
      </c>
      <c r="E23" s="7" t="s">
        <v>30</v>
      </c>
      <c r="F23" s="65"/>
      <c r="G23" s="66"/>
      <c r="H23" s="6" t="str">
        <f>VLOOKUP(C23,[1]CXMDXSHZ!$A:$D,4,0)</f>
        <v>东门片区</v>
      </c>
      <c r="I23" s="8" t="s">
        <v>19</v>
      </c>
      <c r="J23" s="8"/>
      <c r="K23" s="8">
        <v>10220</v>
      </c>
      <c r="L23" s="8">
        <v>3020</v>
      </c>
      <c r="M23" s="77">
        <f t="shared" si="2"/>
        <v>0.295499021526419</v>
      </c>
      <c r="N23" s="15">
        <v>8400</v>
      </c>
      <c r="O23" s="15">
        <v>2925</v>
      </c>
      <c r="P23" s="77">
        <v>0.348214285714286</v>
      </c>
    </row>
    <row r="24" s="56" customFormat="1" ht="21" customHeight="1" spans="1:16">
      <c r="A24" s="5">
        <v>19</v>
      </c>
      <c r="B24" s="6">
        <v>105910</v>
      </c>
      <c r="C24" s="6">
        <v>105910</v>
      </c>
      <c r="D24" s="7" t="s">
        <v>45</v>
      </c>
      <c r="E24" s="7" t="s">
        <v>30</v>
      </c>
      <c r="F24" s="65"/>
      <c r="G24" s="66"/>
      <c r="H24" s="6" t="str">
        <f>VLOOKUP(C24,[1]CXMDXSHZ!$A:$D,4,0)</f>
        <v>旗舰片区</v>
      </c>
      <c r="I24" s="8" t="s">
        <v>19</v>
      </c>
      <c r="J24" s="8"/>
      <c r="K24" s="8">
        <v>10237.56</v>
      </c>
      <c r="L24" s="8">
        <v>2943.03</v>
      </c>
      <c r="M24" s="77">
        <f t="shared" si="2"/>
        <v>0.287473773047484</v>
      </c>
      <c r="N24" s="15">
        <v>8418</v>
      </c>
      <c r="O24" s="15">
        <v>2848</v>
      </c>
      <c r="P24" s="77">
        <v>0.33832264195771</v>
      </c>
    </row>
    <row r="25" s="56" customFormat="1" ht="18" customHeight="1" spans="1:16">
      <c r="A25" s="5">
        <v>20</v>
      </c>
      <c r="B25" s="6">
        <v>724</v>
      </c>
      <c r="C25" s="6">
        <v>2735</v>
      </c>
      <c r="D25" s="7" t="s">
        <v>46</v>
      </c>
      <c r="E25" s="7" t="s">
        <v>36</v>
      </c>
      <c r="F25" s="65"/>
      <c r="G25" s="66"/>
      <c r="H25" s="6" t="str">
        <f>VLOOKUP(C25,[1]CXMDXSHZ!$A:$D,4,0)</f>
        <v>东门片区</v>
      </c>
      <c r="I25" s="8" t="s">
        <v>19</v>
      </c>
      <c r="J25" s="8"/>
      <c r="K25" s="8">
        <v>10040.6</v>
      </c>
      <c r="L25" s="8">
        <v>2926.82</v>
      </c>
      <c r="M25" s="77">
        <f t="shared" si="2"/>
        <v>0.291498516024939</v>
      </c>
      <c r="N25" s="15">
        <v>8221</v>
      </c>
      <c r="O25" s="15">
        <v>2832</v>
      </c>
      <c r="P25" s="77">
        <v>0.34448363945992</v>
      </c>
    </row>
    <row r="26" s="56" customFormat="1" ht="16" customHeight="1" spans="1:16">
      <c r="A26" s="5">
        <v>21</v>
      </c>
      <c r="B26" s="6">
        <v>120844</v>
      </c>
      <c r="C26" s="6">
        <v>120844</v>
      </c>
      <c r="D26" s="7" t="s">
        <v>47</v>
      </c>
      <c r="E26" s="7" t="s">
        <v>30</v>
      </c>
      <c r="F26" s="67"/>
      <c r="G26" s="68"/>
      <c r="H26" s="6" t="str">
        <f>VLOOKUP(C26,[1]CXMDXSHZ!$A:$D,4,0)</f>
        <v>西门片区</v>
      </c>
      <c r="I26" s="8" t="s">
        <v>19</v>
      </c>
      <c r="J26" s="8"/>
      <c r="K26" s="8">
        <v>11725.3</v>
      </c>
      <c r="L26" s="8">
        <v>2917.98</v>
      </c>
      <c r="M26" s="77">
        <f t="shared" si="2"/>
        <v>0.24886186280948</v>
      </c>
      <c r="N26" s="15">
        <v>9905</v>
      </c>
      <c r="O26" s="15">
        <v>2823</v>
      </c>
      <c r="P26" s="77">
        <v>0.285007571933367</v>
      </c>
    </row>
    <row r="27" s="56" customFormat="1" ht="16" customHeight="1" spans="1:16">
      <c r="A27" s="5"/>
      <c r="B27" s="6"/>
      <c r="C27" s="6"/>
      <c r="D27" s="7"/>
      <c r="E27" s="7"/>
      <c r="F27" s="7"/>
      <c r="G27" s="69"/>
      <c r="H27" s="6"/>
      <c r="I27" s="8"/>
      <c r="J27" s="8"/>
      <c r="K27" s="8"/>
      <c r="L27" s="8"/>
      <c r="M27" s="77"/>
      <c r="N27" s="15"/>
      <c r="O27" s="15"/>
      <c r="P27" s="77"/>
    </row>
    <row r="28" s="56" customFormat="1" spans="1:16">
      <c r="A28" s="5">
        <v>22</v>
      </c>
      <c r="B28" s="6">
        <v>107658</v>
      </c>
      <c r="C28" s="6">
        <v>107658</v>
      </c>
      <c r="D28" s="7" t="s">
        <v>48</v>
      </c>
      <c r="E28" s="7" t="s">
        <v>30</v>
      </c>
      <c r="F28" s="7" t="s">
        <v>49</v>
      </c>
      <c r="G28" s="69">
        <v>800</v>
      </c>
      <c r="H28" s="6" t="str">
        <f>VLOOKUP(C28,[1]CXMDXSHZ!$A:$D,4,0)</f>
        <v>东门片区</v>
      </c>
      <c r="I28" s="8" t="s">
        <v>19</v>
      </c>
      <c r="J28" s="75"/>
      <c r="K28" s="8">
        <v>10020</v>
      </c>
      <c r="L28" s="8">
        <v>2881.57</v>
      </c>
      <c r="M28" s="77">
        <f t="shared" si="2"/>
        <v>0.287581836327345</v>
      </c>
      <c r="N28" s="15">
        <v>8200</v>
      </c>
      <c r="O28" s="15">
        <v>2787</v>
      </c>
      <c r="P28" s="77">
        <v>0.339878048780488</v>
      </c>
    </row>
    <row r="29" s="56" customFormat="1" spans="1:16">
      <c r="A29" s="5">
        <v>23</v>
      </c>
      <c r="B29" s="6">
        <v>746</v>
      </c>
      <c r="C29" s="6">
        <v>2875</v>
      </c>
      <c r="D29" s="7" t="s">
        <v>50</v>
      </c>
      <c r="E29" s="7" t="s">
        <v>30</v>
      </c>
      <c r="F29" s="7"/>
      <c r="G29" s="69"/>
      <c r="H29" s="6" t="str">
        <f>VLOOKUP(C29,[1]CXMDXSHZ!$A:$D,4,0)</f>
        <v>大邑片区</v>
      </c>
      <c r="I29" s="8" t="s">
        <v>19</v>
      </c>
      <c r="J29" s="75"/>
      <c r="K29" s="8">
        <v>11879.29</v>
      </c>
      <c r="L29" s="8">
        <v>2870</v>
      </c>
      <c r="M29" s="77">
        <f t="shared" si="2"/>
        <v>0.241596930456281</v>
      </c>
      <c r="N29" s="15">
        <v>10059</v>
      </c>
      <c r="O29" s="15">
        <v>2775</v>
      </c>
      <c r="P29" s="77">
        <v>0.275872353116612</v>
      </c>
    </row>
    <row r="30" s="56" customFormat="1" spans="1:16">
      <c r="A30" s="5">
        <v>24</v>
      </c>
      <c r="B30" s="6">
        <v>585</v>
      </c>
      <c r="C30" s="6">
        <v>2512</v>
      </c>
      <c r="D30" s="7" t="s">
        <v>51</v>
      </c>
      <c r="E30" s="7" t="s">
        <v>30</v>
      </c>
      <c r="F30" s="7"/>
      <c r="G30" s="69"/>
      <c r="H30" s="6" t="str">
        <f>VLOOKUP(C30,[1]CXMDXSHZ!$A:$D,4,0)</f>
        <v>东门片区</v>
      </c>
      <c r="I30" s="8" t="s">
        <v>19</v>
      </c>
      <c r="J30" s="75"/>
      <c r="K30" s="8">
        <v>9890.06</v>
      </c>
      <c r="L30" s="8">
        <v>2827.1</v>
      </c>
      <c r="M30" s="77">
        <f t="shared" si="2"/>
        <v>0.285852664190106</v>
      </c>
      <c r="N30" s="15">
        <v>8070</v>
      </c>
      <c r="O30" s="15">
        <v>2732</v>
      </c>
      <c r="P30" s="77">
        <v>0.338537794299876</v>
      </c>
    </row>
    <row r="31" s="56" customFormat="1" spans="1:16">
      <c r="A31" s="5">
        <v>25</v>
      </c>
      <c r="B31" s="6">
        <v>730</v>
      </c>
      <c r="C31" s="6">
        <v>2526</v>
      </c>
      <c r="D31" s="7" t="s">
        <v>52</v>
      </c>
      <c r="E31" s="7" t="s">
        <v>30</v>
      </c>
      <c r="F31" s="7"/>
      <c r="G31" s="69"/>
      <c r="H31" s="6" t="str">
        <f>VLOOKUP(C31,[1]CXMDXSHZ!$A:$D,4,0)</f>
        <v>东门片区</v>
      </c>
      <c r="I31" s="8" t="s">
        <v>19</v>
      </c>
      <c r="J31" s="75"/>
      <c r="K31" s="8">
        <v>10113.78</v>
      </c>
      <c r="L31" s="8">
        <v>2870</v>
      </c>
      <c r="M31" s="77">
        <f t="shared" si="2"/>
        <v>0.283771250709428</v>
      </c>
      <c r="N31" s="15">
        <v>8294</v>
      </c>
      <c r="O31" s="15">
        <v>2775</v>
      </c>
      <c r="P31" s="77">
        <v>0.334579213889559</v>
      </c>
    </row>
    <row r="32" spans="1:13">
      <c r="A32" s="15"/>
      <c r="B32" s="15"/>
      <c r="C32" s="15"/>
      <c r="D32" s="15"/>
      <c r="E32" s="15"/>
      <c r="F32" s="15"/>
      <c r="G32" s="73"/>
      <c r="H32" s="6"/>
      <c r="I32" s="15"/>
      <c r="M32" s="77"/>
    </row>
    <row r="33" s="56" customFormat="1" ht="15" customHeight="1" spans="1:16">
      <c r="A33" s="5">
        <v>26</v>
      </c>
      <c r="B33" s="6">
        <v>581</v>
      </c>
      <c r="C33" s="6">
        <v>2520</v>
      </c>
      <c r="D33" s="7" t="s">
        <v>53</v>
      </c>
      <c r="E33" s="7" t="s">
        <v>36</v>
      </c>
      <c r="F33" s="63" t="s">
        <v>54</v>
      </c>
      <c r="G33" s="64">
        <v>1000</v>
      </c>
      <c r="H33" s="6" t="str">
        <f>VLOOKUP(C33,[1]CXMDXSHZ!$A:$D,4,0)</f>
        <v>东门片区</v>
      </c>
      <c r="I33" s="8" t="s">
        <v>19</v>
      </c>
      <c r="J33" s="8"/>
      <c r="K33" s="8">
        <v>9684.18</v>
      </c>
      <c r="L33" s="8">
        <v>2827.59</v>
      </c>
      <c r="M33" s="77">
        <f t="shared" si="2"/>
        <v>0.291980322546669</v>
      </c>
      <c r="N33" s="15">
        <v>7864</v>
      </c>
      <c r="O33" s="15">
        <v>2733</v>
      </c>
      <c r="P33" s="77">
        <v>0.347533062054934</v>
      </c>
    </row>
    <row r="34" s="56" customFormat="1" ht="16" customHeight="1" spans="1:16">
      <c r="A34" s="5">
        <v>27</v>
      </c>
      <c r="B34" s="6">
        <v>373</v>
      </c>
      <c r="C34" s="6">
        <v>2817</v>
      </c>
      <c r="D34" s="7" t="s">
        <v>55</v>
      </c>
      <c r="E34" s="7" t="s">
        <v>30</v>
      </c>
      <c r="F34" s="65"/>
      <c r="G34" s="66"/>
      <c r="H34" s="6" t="str">
        <f>VLOOKUP(C34,[1]CXMDXSHZ!$A:$D,4,0)</f>
        <v>东门片区</v>
      </c>
      <c r="I34" s="8" t="s">
        <v>19</v>
      </c>
      <c r="J34" s="8"/>
      <c r="K34" s="8">
        <v>9930.12</v>
      </c>
      <c r="L34" s="8">
        <v>2842.48</v>
      </c>
      <c r="M34" s="77">
        <f t="shared" si="2"/>
        <v>0.286248303142359</v>
      </c>
      <c r="N34" s="15">
        <v>8110</v>
      </c>
      <c r="O34" s="15">
        <v>2747</v>
      </c>
      <c r="P34" s="77">
        <v>0.338717632552404</v>
      </c>
    </row>
    <row r="35" s="56" customFormat="1" spans="1:16">
      <c r="A35" s="5">
        <v>28</v>
      </c>
      <c r="B35" s="6">
        <v>712</v>
      </c>
      <c r="C35" s="6">
        <v>2757</v>
      </c>
      <c r="D35" s="7" t="s">
        <v>56</v>
      </c>
      <c r="E35" s="7" t="s">
        <v>30</v>
      </c>
      <c r="F35" s="65"/>
      <c r="G35" s="66"/>
      <c r="H35" s="6" t="str">
        <f>VLOOKUP(C35,[1]CXMDXSHZ!$A:$D,4,0)</f>
        <v>西门片区</v>
      </c>
      <c r="I35" s="8" t="s">
        <v>19</v>
      </c>
      <c r="J35" s="8"/>
      <c r="K35" s="8">
        <v>9547.13</v>
      </c>
      <c r="L35" s="8">
        <v>2822.94</v>
      </c>
      <c r="M35" s="77">
        <f t="shared" si="2"/>
        <v>0.295684671728572</v>
      </c>
      <c r="N35" s="15">
        <v>7727</v>
      </c>
      <c r="O35" s="15">
        <v>2728</v>
      </c>
      <c r="P35" s="77">
        <v>0.353047754626634</v>
      </c>
    </row>
    <row r="36" s="56" customFormat="1" spans="1:16">
      <c r="A36" s="5">
        <v>29</v>
      </c>
      <c r="B36" s="6">
        <v>377</v>
      </c>
      <c r="C36" s="6">
        <v>2729</v>
      </c>
      <c r="D36" s="7" t="s">
        <v>57</v>
      </c>
      <c r="E36" s="7" t="s">
        <v>36</v>
      </c>
      <c r="F36" s="65"/>
      <c r="G36" s="66"/>
      <c r="H36" s="6" t="str">
        <f>VLOOKUP(C36,[1]CXMDXSHZ!$A:$D,4,0)</f>
        <v>南门片区</v>
      </c>
      <c r="I36" s="8" t="s">
        <v>19</v>
      </c>
      <c r="J36" s="8"/>
      <c r="K36" s="8">
        <v>10103.16</v>
      </c>
      <c r="L36" s="8">
        <v>2822.72</v>
      </c>
      <c r="M36" s="77">
        <f t="shared" si="2"/>
        <v>0.279389814671845</v>
      </c>
      <c r="N36" s="15">
        <v>8283</v>
      </c>
      <c r="O36" s="15">
        <v>2728</v>
      </c>
      <c r="P36" s="77">
        <v>0.329349269588313</v>
      </c>
    </row>
    <row r="37" s="56" customFormat="1" spans="1:16">
      <c r="A37" s="5">
        <v>30</v>
      </c>
      <c r="B37" s="6">
        <v>54</v>
      </c>
      <c r="C37" s="6">
        <v>2914</v>
      </c>
      <c r="D37" s="7" t="s">
        <v>58</v>
      </c>
      <c r="E37" s="7" t="s">
        <v>30</v>
      </c>
      <c r="F37" s="67"/>
      <c r="G37" s="68"/>
      <c r="H37" s="6" t="str">
        <f>VLOOKUP(C37,[1]CXMDXSHZ!$A:$D,4,0)</f>
        <v>崇州片区</v>
      </c>
      <c r="I37" s="8" t="s">
        <v>19</v>
      </c>
      <c r="J37" s="8"/>
      <c r="K37" s="8">
        <v>9245.44</v>
      </c>
      <c r="L37" s="8">
        <v>2770</v>
      </c>
      <c r="M37" s="77">
        <f t="shared" si="2"/>
        <v>0.29960715769071</v>
      </c>
      <c r="N37" s="15">
        <v>7425</v>
      </c>
      <c r="O37" s="15">
        <v>2675</v>
      </c>
      <c r="P37" s="77">
        <v>0.36026936026936</v>
      </c>
    </row>
    <row r="38" s="56" customFormat="1" spans="1:16">
      <c r="A38" s="5"/>
      <c r="B38" s="6"/>
      <c r="C38" s="6"/>
      <c r="D38" s="7"/>
      <c r="E38" s="7"/>
      <c r="F38" s="7"/>
      <c r="G38" s="69"/>
      <c r="H38" s="6"/>
      <c r="I38" s="8"/>
      <c r="J38" s="8"/>
      <c r="K38" s="8"/>
      <c r="L38" s="8"/>
      <c r="M38" s="77"/>
      <c r="N38" s="15"/>
      <c r="O38" s="15"/>
      <c r="P38" s="77"/>
    </row>
    <row r="39" s="56" customFormat="1" spans="1:16">
      <c r="A39" s="5">
        <v>31</v>
      </c>
      <c r="B39" s="6">
        <v>391</v>
      </c>
      <c r="C39" s="6">
        <v>2802</v>
      </c>
      <c r="D39" s="7" t="s">
        <v>59</v>
      </c>
      <c r="E39" s="7" t="s">
        <v>36</v>
      </c>
      <c r="F39" s="63" t="s">
        <v>60</v>
      </c>
      <c r="G39" s="64">
        <v>1000</v>
      </c>
      <c r="H39" s="6" t="str">
        <f>VLOOKUP(C39,[1]CXMDXSHZ!$A:$D,4,0)</f>
        <v>西门片区</v>
      </c>
      <c r="I39" s="8" t="s">
        <v>19</v>
      </c>
      <c r="J39" s="8"/>
      <c r="K39" s="8">
        <v>9960.19</v>
      </c>
      <c r="L39" s="8">
        <v>2764</v>
      </c>
      <c r="M39" s="77">
        <f t="shared" si="2"/>
        <v>0.2775047463954</v>
      </c>
      <c r="N39" s="15">
        <v>8140</v>
      </c>
      <c r="O39" s="15">
        <v>2669</v>
      </c>
      <c r="P39" s="77">
        <v>0.327886977886978</v>
      </c>
    </row>
    <row r="40" s="56" customFormat="1" ht="18" customHeight="1" spans="1:16">
      <c r="A40" s="5">
        <v>32</v>
      </c>
      <c r="B40" s="8">
        <v>105267</v>
      </c>
      <c r="C40" s="6">
        <v>105267</v>
      </c>
      <c r="D40" s="7" t="s">
        <v>61</v>
      </c>
      <c r="E40" s="7" t="s">
        <v>36</v>
      </c>
      <c r="F40" s="65"/>
      <c r="G40" s="66"/>
      <c r="H40" s="6" t="str">
        <f>VLOOKUP(C40,[1]CXMDXSHZ!$A:$D,4,0)</f>
        <v>西门片区</v>
      </c>
      <c r="I40" s="8" t="s">
        <v>19</v>
      </c>
      <c r="J40" s="8"/>
      <c r="K40" s="8">
        <v>9997.21</v>
      </c>
      <c r="L40" s="8">
        <v>2736.5</v>
      </c>
      <c r="M40" s="77">
        <f t="shared" si="2"/>
        <v>0.273726369657134</v>
      </c>
      <c r="N40" s="15">
        <v>8177</v>
      </c>
      <c r="O40" s="15">
        <v>2642</v>
      </c>
      <c r="P40" s="77">
        <v>0.323101381924911</v>
      </c>
    </row>
    <row r="41" s="56" customFormat="1" spans="1:16">
      <c r="A41" s="5">
        <v>33</v>
      </c>
      <c r="B41" s="6">
        <v>108656</v>
      </c>
      <c r="C41" s="6">
        <v>108656</v>
      </c>
      <c r="D41" s="7" t="s">
        <v>62</v>
      </c>
      <c r="E41" s="7" t="s">
        <v>30</v>
      </c>
      <c r="F41" s="65"/>
      <c r="G41" s="66"/>
      <c r="H41" s="6" t="str">
        <f>VLOOKUP(C41,[1]CXMDXSHZ!$A:$D,4,0)</f>
        <v>新津片</v>
      </c>
      <c r="I41" s="8" t="s">
        <v>19</v>
      </c>
      <c r="J41" s="8"/>
      <c r="K41" s="8">
        <v>9970</v>
      </c>
      <c r="L41" s="8">
        <v>2731.6</v>
      </c>
      <c r="M41" s="77">
        <f t="shared" si="2"/>
        <v>0.273981945837513</v>
      </c>
      <c r="N41" s="15">
        <v>8150</v>
      </c>
      <c r="O41" s="15">
        <v>2637</v>
      </c>
      <c r="P41" s="77">
        <v>0.323558282208589</v>
      </c>
    </row>
    <row r="42" s="56" customFormat="1" spans="1:16">
      <c r="A42" s="5">
        <v>34</v>
      </c>
      <c r="B42" s="6">
        <v>116919</v>
      </c>
      <c r="C42" s="6">
        <v>116919</v>
      </c>
      <c r="D42" s="7" t="s">
        <v>63</v>
      </c>
      <c r="E42" s="7" t="s">
        <v>64</v>
      </c>
      <c r="F42" s="65"/>
      <c r="G42" s="66"/>
      <c r="H42" s="6" t="str">
        <f>VLOOKUP(C42,[1]CXMDXSHZ!$A:$D,4,0)</f>
        <v>旗舰片区</v>
      </c>
      <c r="I42" s="8" t="s">
        <v>19</v>
      </c>
      <c r="J42" s="8"/>
      <c r="K42" s="8">
        <v>9047.91</v>
      </c>
      <c r="L42" s="8">
        <v>2727.79</v>
      </c>
      <c r="M42" s="77">
        <f t="shared" ref="M42:M68" si="3">L42/K42</f>
        <v>0.301482883892523</v>
      </c>
      <c r="N42" s="15">
        <v>7228</v>
      </c>
      <c r="O42" s="15">
        <v>2633</v>
      </c>
      <c r="P42" s="77">
        <v>0.364277808522413</v>
      </c>
    </row>
    <row r="43" s="56" customFormat="1" spans="1:16">
      <c r="A43" s="5">
        <v>35</v>
      </c>
      <c r="B43" s="6">
        <v>598</v>
      </c>
      <c r="C43" s="6">
        <v>2730</v>
      </c>
      <c r="D43" s="7" t="s">
        <v>65</v>
      </c>
      <c r="E43" s="7" t="s">
        <v>36</v>
      </c>
      <c r="F43" s="67"/>
      <c r="G43" s="68"/>
      <c r="H43" s="6" t="str">
        <f>VLOOKUP(C43,[1]CXMDXSHZ!$A:$D,4,0)</f>
        <v>东门片区</v>
      </c>
      <c r="I43" s="8" t="s">
        <v>19</v>
      </c>
      <c r="J43" s="8"/>
      <c r="K43" s="8">
        <v>9002.79</v>
      </c>
      <c r="L43" s="8">
        <v>2706.4</v>
      </c>
      <c r="M43" s="77">
        <f t="shared" si="3"/>
        <v>0.300617919556049</v>
      </c>
      <c r="N43" s="15">
        <v>7183</v>
      </c>
      <c r="O43" s="15">
        <v>2611</v>
      </c>
      <c r="P43" s="77">
        <v>0.363497146039259</v>
      </c>
    </row>
    <row r="44" s="56" customFormat="1" spans="1:16">
      <c r="A44" s="5"/>
      <c r="B44" s="6"/>
      <c r="C44" s="6"/>
      <c r="D44" s="7"/>
      <c r="E44" s="7"/>
      <c r="F44" s="7"/>
      <c r="G44" s="69"/>
      <c r="H44" s="6"/>
      <c r="I44" s="8"/>
      <c r="J44" s="8"/>
      <c r="K44" s="8"/>
      <c r="L44" s="8"/>
      <c r="M44" s="77"/>
      <c r="N44" s="15"/>
      <c r="O44" s="15"/>
      <c r="P44" s="77"/>
    </row>
    <row r="45" s="56" customFormat="1" spans="1:16">
      <c r="A45" s="5">
        <v>36</v>
      </c>
      <c r="B45" s="6">
        <v>138202</v>
      </c>
      <c r="C45" s="6">
        <v>138202</v>
      </c>
      <c r="D45" s="7" t="s">
        <v>66</v>
      </c>
      <c r="E45" s="7" t="s">
        <v>30</v>
      </c>
      <c r="F45" s="63" t="s">
        <v>67</v>
      </c>
      <c r="G45" s="64">
        <v>1000</v>
      </c>
      <c r="H45" s="6" t="str">
        <f>VLOOKUP(C45,[1]CXMDXSHZ!$A:$D,4,0)</f>
        <v>南门片区</v>
      </c>
      <c r="I45" s="8" t="s">
        <v>19</v>
      </c>
      <c r="J45" s="8"/>
      <c r="K45" s="8">
        <v>8547.82</v>
      </c>
      <c r="L45" s="8">
        <v>2698.23</v>
      </c>
      <c r="M45" s="77">
        <f t="shared" si="3"/>
        <v>0.315662940960385</v>
      </c>
      <c r="N45" s="15">
        <v>6728</v>
      </c>
      <c r="O45" s="15">
        <v>2603</v>
      </c>
      <c r="P45" s="77">
        <v>0.386890606420927</v>
      </c>
    </row>
    <row r="46" s="56" customFormat="1" spans="1:16">
      <c r="A46" s="5">
        <v>37</v>
      </c>
      <c r="B46" s="6">
        <v>117491</v>
      </c>
      <c r="C46" s="6">
        <v>117491</v>
      </c>
      <c r="D46" s="7" t="s">
        <v>68</v>
      </c>
      <c r="E46" s="7" t="s">
        <v>30</v>
      </c>
      <c r="F46" s="65"/>
      <c r="G46" s="66"/>
      <c r="H46" s="6" t="str">
        <f>VLOOKUP(C46,[1]CXMDXSHZ!$A:$D,4,0)</f>
        <v>西门片区</v>
      </c>
      <c r="I46" s="8" t="s">
        <v>19</v>
      </c>
      <c r="J46" s="8"/>
      <c r="K46" s="8">
        <v>12406.31</v>
      </c>
      <c r="L46" s="8">
        <v>2664.21</v>
      </c>
      <c r="M46" s="77">
        <f t="shared" si="3"/>
        <v>0.214746366969711</v>
      </c>
      <c r="N46" s="15">
        <v>10586</v>
      </c>
      <c r="O46" s="15">
        <v>2569</v>
      </c>
      <c r="P46" s="77">
        <v>0.242679010013225</v>
      </c>
    </row>
    <row r="47" s="56" customFormat="1" spans="1:16">
      <c r="A47" s="5">
        <v>38</v>
      </c>
      <c r="B47" s="6">
        <v>118074</v>
      </c>
      <c r="C47" s="6">
        <v>118074</v>
      </c>
      <c r="D47" s="7" t="s">
        <v>69</v>
      </c>
      <c r="E47" s="7" t="s">
        <v>30</v>
      </c>
      <c r="F47" s="65"/>
      <c r="G47" s="66"/>
      <c r="H47" s="6" t="str">
        <f>VLOOKUP(C47,[1]CXMDXSHZ!$A:$D,4,0)</f>
        <v>南门片区</v>
      </c>
      <c r="I47" s="8" t="s">
        <v>19</v>
      </c>
      <c r="J47" s="8"/>
      <c r="K47" s="8">
        <v>9312.83</v>
      </c>
      <c r="L47" s="8">
        <v>2659.8</v>
      </c>
      <c r="M47" s="77">
        <f t="shared" si="3"/>
        <v>0.285605986579804</v>
      </c>
      <c r="N47" s="15">
        <v>7493</v>
      </c>
      <c r="O47" s="15">
        <v>2565</v>
      </c>
      <c r="P47" s="77">
        <v>0.342319498198318</v>
      </c>
    </row>
    <row r="48" s="56" customFormat="1" spans="1:16">
      <c r="A48" s="5">
        <v>39</v>
      </c>
      <c r="B48" s="6">
        <v>114844</v>
      </c>
      <c r="C48" s="6">
        <v>114844</v>
      </c>
      <c r="D48" s="7" t="s">
        <v>70</v>
      </c>
      <c r="E48" s="7" t="s">
        <v>36</v>
      </c>
      <c r="F48" s="65"/>
      <c r="G48" s="66"/>
      <c r="H48" s="6" t="str">
        <f>VLOOKUP(C48,[1]CXMDXSHZ!$A:$D,4,0)</f>
        <v>西门片区</v>
      </c>
      <c r="I48" s="8" t="s">
        <v>19</v>
      </c>
      <c r="J48" s="8"/>
      <c r="K48" s="8">
        <v>12797.75</v>
      </c>
      <c r="L48" s="8">
        <v>2646.93</v>
      </c>
      <c r="M48" s="77">
        <f t="shared" si="3"/>
        <v>0.206827762692661</v>
      </c>
      <c r="N48" s="15">
        <v>10978</v>
      </c>
      <c r="O48" s="15">
        <v>2552</v>
      </c>
      <c r="P48" s="77">
        <v>0.232464929859719</v>
      </c>
    </row>
    <row r="49" s="56" customFormat="1" spans="1:16">
      <c r="A49" s="5">
        <v>40</v>
      </c>
      <c r="B49" s="6">
        <v>511</v>
      </c>
      <c r="C49" s="6">
        <v>2797</v>
      </c>
      <c r="D49" s="7" t="s">
        <v>71</v>
      </c>
      <c r="E49" s="7" t="s">
        <v>64</v>
      </c>
      <c r="F49" s="67"/>
      <c r="G49" s="68"/>
      <c r="H49" s="6" t="str">
        <f>VLOOKUP(C49,[1]CXMDXSHZ!$A:$D,4,0)</f>
        <v>西门片区</v>
      </c>
      <c r="I49" s="8" t="s">
        <v>19</v>
      </c>
      <c r="J49" s="8"/>
      <c r="K49" s="8">
        <v>9259.49</v>
      </c>
      <c r="L49" s="8">
        <v>2595.87</v>
      </c>
      <c r="M49" s="77">
        <f t="shared" si="3"/>
        <v>0.280346973753414</v>
      </c>
      <c r="N49" s="15">
        <v>7439</v>
      </c>
      <c r="O49" s="15">
        <v>2501</v>
      </c>
      <c r="P49" s="77">
        <v>0.336201102298696</v>
      </c>
    </row>
    <row r="50" s="56" customFormat="1" spans="1:16">
      <c r="A50" s="5"/>
      <c r="B50" s="6"/>
      <c r="C50" s="6"/>
      <c r="D50" s="7"/>
      <c r="E50" s="7"/>
      <c r="F50" s="7"/>
      <c r="G50" s="69"/>
      <c r="H50" s="6"/>
      <c r="I50" s="8"/>
      <c r="J50" s="8"/>
      <c r="K50" s="8"/>
      <c r="L50" s="8"/>
      <c r="M50" s="77"/>
      <c r="N50" s="15"/>
      <c r="O50" s="15"/>
      <c r="P50" s="77"/>
    </row>
    <row r="51" s="56" customFormat="1" spans="1:16">
      <c r="A51" s="5">
        <v>41</v>
      </c>
      <c r="B51" s="6">
        <v>726</v>
      </c>
      <c r="C51" s="6">
        <v>2466</v>
      </c>
      <c r="D51" s="7" t="s">
        <v>72</v>
      </c>
      <c r="E51" s="7" t="s">
        <v>36</v>
      </c>
      <c r="F51" s="63" t="s">
        <v>73</v>
      </c>
      <c r="G51" s="64">
        <v>1000</v>
      </c>
      <c r="H51" s="6" t="str">
        <f>VLOOKUP(C51,[1]CXMDXSHZ!$A:$D,4,0)</f>
        <v>西门片区</v>
      </c>
      <c r="I51" s="8" t="s">
        <v>19</v>
      </c>
      <c r="J51" s="8"/>
      <c r="K51" s="8">
        <v>9157.13</v>
      </c>
      <c r="L51" s="8">
        <v>2570</v>
      </c>
      <c r="M51" s="77">
        <f t="shared" si="3"/>
        <v>0.280655620265301</v>
      </c>
      <c r="N51" s="15">
        <v>7337</v>
      </c>
      <c r="O51" s="15">
        <v>2475</v>
      </c>
      <c r="P51" s="77">
        <v>0.337331334332834</v>
      </c>
    </row>
    <row r="52" s="56" customFormat="1" spans="1:16">
      <c r="A52" s="5">
        <v>42</v>
      </c>
      <c r="B52" s="6">
        <v>738</v>
      </c>
      <c r="C52" s="6">
        <v>2893</v>
      </c>
      <c r="D52" s="7" t="s">
        <v>74</v>
      </c>
      <c r="E52" s="7" t="s">
        <v>36</v>
      </c>
      <c r="F52" s="65"/>
      <c r="G52" s="66"/>
      <c r="H52" s="6" t="str">
        <f>VLOOKUP(C52,[1]CXMDXSHZ!$A:$D,4,0)</f>
        <v>都江堰片</v>
      </c>
      <c r="I52" s="8" t="s">
        <v>19</v>
      </c>
      <c r="J52" s="8"/>
      <c r="K52" s="8">
        <v>10102.15</v>
      </c>
      <c r="L52" s="8">
        <v>2563.47</v>
      </c>
      <c r="M52" s="77">
        <f t="shared" si="3"/>
        <v>0.253754893760239</v>
      </c>
      <c r="N52" s="15">
        <v>8282</v>
      </c>
      <c r="O52" s="15">
        <v>2468</v>
      </c>
      <c r="P52" s="77">
        <v>0.297995653223859</v>
      </c>
    </row>
    <row r="53" s="56" customFormat="1" spans="1:16">
      <c r="A53" s="5">
        <v>43</v>
      </c>
      <c r="B53" s="6">
        <v>103198</v>
      </c>
      <c r="C53" s="6">
        <v>103198</v>
      </c>
      <c r="D53" s="7" t="s">
        <v>75</v>
      </c>
      <c r="E53" s="7" t="s">
        <v>36</v>
      </c>
      <c r="F53" s="65"/>
      <c r="G53" s="66"/>
      <c r="H53" s="6" t="str">
        <f>VLOOKUP(C53,[1]CXMDXSHZ!$A:$D,4,0)</f>
        <v>东门片区</v>
      </c>
      <c r="I53" s="8" t="s">
        <v>19</v>
      </c>
      <c r="J53" s="8"/>
      <c r="K53" s="8">
        <v>9319.4</v>
      </c>
      <c r="L53" s="8">
        <v>2535.72</v>
      </c>
      <c r="M53" s="77">
        <f t="shared" si="3"/>
        <v>0.272090477927764</v>
      </c>
      <c r="N53" s="15">
        <v>7499</v>
      </c>
      <c r="O53" s="15">
        <v>2441</v>
      </c>
      <c r="P53" s="77">
        <v>0.325510068009068</v>
      </c>
    </row>
    <row r="54" s="56" customFormat="1" spans="1:16">
      <c r="A54" s="5">
        <v>44</v>
      </c>
      <c r="B54" s="6">
        <v>106399</v>
      </c>
      <c r="C54" s="6">
        <v>106399</v>
      </c>
      <c r="D54" s="7" t="s">
        <v>76</v>
      </c>
      <c r="E54" s="7" t="s">
        <v>36</v>
      </c>
      <c r="F54" s="65"/>
      <c r="G54" s="66"/>
      <c r="H54" s="6" t="str">
        <f>VLOOKUP(C54,[1]CXMDXSHZ!$A:$D,4,0)</f>
        <v>南门片区</v>
      </c>
      <c r="I54" s="8" t="s">
        <v>19</v>
      </c>
      <c r="J54" s="8"/>
      <c r="K54" s="8">
        <v>9230.66</v>
      </c>
      <c r="L54" s="8">
        <v>2529.87</v>
      </c>
      <c r="M54" s="77">
        <f t="shared" si="3"/>
        <v>0.274072493191169</v>
      </c>
      <c r="N54" s="15">
        <v>7411</v>
      </c>
      <c r="O54" s="15">
        <v>2435</v>
      </c>
      <c r="P54" s="77">
        <v>0.328565645661854</v>
      </c>
    </row>
    <row r="55" s="56" customFormat="1" spans="1:16">
      <c r="A55" s="5">
        <v>45</v>
      </c>
      <c r="B55" s="6">
        <v>104428</v>
      </c>
      <c r="C55" s="6">
        <v>104428</v>
      </c>
      <c r="D55" s="7" t="s">
        <v>77</v>
      </c>
      <c r="E55" s="7" t="s">
        <v>30</v>
      </c>
      <c r="F55" s="67"/>
      <c r="G55" s="68"/>
      <c r="H55" s="6" t="str">
        <f>VLOOKUP(C55,[1]CXMDXSHZ!$A:$D,4,0)</f>
        <v>崇州片区</v>
      </c>
      <c r="I55" s="8" t="s">
        <v>19</v>
      </c>
      <c r="J55" s="8"/>
      <c r="K55" s="8">
        <v>9932.67</v>
      </c>
      <c r="L55" s="8">
        <v>2491.88</v>
      </c>
      <c r="M55" s="77">
        <f t="shared" si="3"/>
        <v>0.250877155890611</v>
      </c>
      <c r="N55" s="15">
        <v>8113</v>
      </c>
      <c r="O55" s="15">
        <v>2397</v>
      </c>
      <c r="P55" s="77">
        <v>0.295451744114384</v>
      </c>
    </row>
    <row r="56" s="56" customFormat="1" spans="1:16">
      <c r="A56" s="5"/>
      <c r="B56" s="6"/>
      <c r="C56" s="6"/>
      <c r="D56" s="7"/>
      <c r="E56" s="7"/>
      <c r="F56" s="7"/>
      <c r="G56" s="69"/>
      <c r="H56" s="6"/>
      <c r="I56" s="8"/>
      <c r="J56" s="8"/>
      <c r="K56" s="8"/>
      <c r="L56" s="8"/>
      <c r="M56" s="77"/>
      <c r="N56" s="15"/>
      <c r="O56" s="15"/>
      <c r="P56" s="77"/>
    </row>
    <row r="57" s="56" customFormat="1" spans="1:16">
      <c r="A57" s="5">
        <v>46</v>
      </c>
      <c r="B57" s="6">
        <v>102565</v>
      </c>
      <c r="C57" s="6">
        <v>102565</v>
      </c>
      <c r="D57" s="7" t="s">
        <v>78</v>
      </c>
      <c r="E57" s="7" t="s">
        <v>64</v>
      </c>
      <c r="F57" s="63" t="s">
        <v>79</v>
      </c>
      <c r="G57" s="64">
        <v>700</v>
      </c>
      <c r="H57" s="6" t="str">
        <f>VLOOKUP(C57,[1]CXMDXSHZ!$A:$D,4,0)</f>
        <v>东门片区</v>
      </c>
      <c r="I57" s="8" t="s">
        <v>19</v>
      </c>
      <c r="J57" s="8"/>
      <c r="K57" s="8">
        <v>9319.35</v>
      </c>
      <c r="L57" s="8">
        <v>2488.93</v>
      </c>
      <c r="M57" s="77">
        <f t="shared" si="3"/>
        <v>0.267071201317688</v>
      </c>
      <c r="N57" s="15">
        <v>7499</v>
      </c>
      <c r="O57" s="15">
        <v>2394</v>
      </c>
      <c r="P57" s="77">
        <v>0.319242565675423</v>
      </c>
    </row>
    <row r="58" s="56" customFormat="1" spans="1:16">
      <c r="A58" s="5">
        <v>47</v>
      </c>
      <c r="B58" s="6">
        <v>744</v>
      </c>
      <c r="C58" s="6">
        <v>2820</v>
      </c>
      <c r="D58" s="7" t="s">
        <v>80</v>
      </c>
      <c r="E58" s="7" t="s">
        <v>64</v>
      </c>
      <c r="F58" s="65"/>
      <c r="G58" s="66"/>
      <c r="H58" s="6" t="str">
        <f>VLOOKUP(C58,[1]CXMDXSHZ!$A:$D,4,0)</f>
        <v>旗舰片区</v>
      </c>
      <c r="I58" s="8" t="s">
        <v>19</v>
      </c>
      <c r="J58" s="8"/>
      <c r="K58" s="8">
        <v>8678.59</v>
      </c>
      <c r="L58" s="8">
        <v>2479.72</v>
      </c>
      <c r="M58" s="77">
        <f t="shared" si="3"/>
        <v>0.285728442062593</v>
      </c>
      <c r="N58" s="15">
        <v>6859</v>
      </c>
      <c r="O58" s="15">
        <v>2385</v>
      </c>
      <c r="P58" s="77">
        <v>0.347718326286631</v>
      </c>
    </row>
    <row r="59" s="56" customFormat="1" spans="1:16">
      <c r="A59" s="5">
        <v>48</v>
      </c>
      <c r="B59" s="6">
        <v>359</v>
      </c>
      <c r="C59" s="6">
        <v>2443</v>
      </c>
      <c r="D59" s="7" t="s">
        <v>81</v>
      </c>
      <c r="E59" s="7" t="s">
        <v>36</v>
      </c>
      <c r="F59" s="65"/>
      <c r="G59" s="66"/>
      <c r="H59" s="6" t="str">
        <f>VLOOKUP(C59,[1]CXMDXSHZ!$A:$D,4,0)</f>
        <v>东门片区</v>
      </c>
      <c r="I59" s="8" t="s">
        <v>19</v>
      </c>
      <c r="J59" s="8"/>
      <c r="K59" s="8">
        <v>9011.91</v>
      </c>
      <c r="L59" s="8">
        <v>2570</v>
      </c>
      <c r="M59" s="77">
        <f t="shared" si="3"/>
        <v>0.28517816977755</v>
      </c>
      <c r="N59" s="15">
        <v>7192</v>
      </c>
      <c r="O59" s="15">
        <v>2375</v>
      </c>
      <c r="P59" s="77">
        <v>0.330228031145717</v>
      </c>
    </row>
    <row r="60" s="56" customFormat="1" spans="1:16">
      <c r="A60" s="5">
        <v>49</v>
      </c>
      <c r="B60" s="6">
        <v>570</v>
      </c>
      <c r="C60" s="6">
        <v>2414</v>
      </c>
      <c r="D60" s="7" t="s">
        <v>82</v>
      </c>
      <c r="E60" s="7" t="s">
        <v>64</v>
      </c>
      <c r="F60" s="65"/>
      <c r="G60" s="66"/>
      <c r="H60" s="6" t="str">
        <f>VLOOKUP(C60,[1]CXMDXSHZ!$A:$D,4,0)</f>
        <v>南门片区</v>
      </c>
      <c r="I60" s="8" t="s">
        <v>19</v>
      </c>
      <c r="J60" s="8"/>
      <c r="K60" s="8">
        <v>8502.39</v>
      </c>
      <c r="L60" s="8">
        <v>2408.43</v>
      </c>
      <c r="M60" s="77">
        <f t="shared" si="3"/>
        <v>0.283265058412987</v>
      </c>
      <c r="N60" s="15">
        <v>6682</v>
      </c>
      <c r="O60" s="15">
        <v>2313</v>
      </c>
      <c r="P60" s="77">
        <v>0.346153846153846</v>
      </c>
    </row>
    <row r="61" s="56" customFormat="1" spans="1:16">
      <c r="A61" s="5">
        <v>50</v>
      </c>
      <c r="B61" s="6">
        <v>357</v>
      </c>
      <c r="C61" s="6">
        <v>2471</v>
      </c>
      <c r="D61" s="7" t="s">
        <v>83</v>
      </c>
      <c r="E61" s="7" t="s">
        <v>36</v>
      </c>
      <c r="F61" s="67"/>
      <c r="G61" s="68"/>
      <c r="H61" s="6" t="str">
        <f>VLOOKUP(C61,[1]CXMDXSHZ!$A:$D,4,0)</f>
        <v>东门片区</v>
      </c>
      <c r="I61" s="8" t="s">
        <v>19</v>
      </c>
      <c r="J61" s="8"/>
      <c r="K61" s="8">
        <v>9265.53</v>
      </c>
      <c r="L61" s="8">
        <v>2508</v>
      </c>
      <c r="M61" s="77">
        <f t="shared" si="3"/>
        <v>0.270680684213423</v>
      </c>
      <c r="N61" s="15">
        <v>7446</v>
      </c>
      <c r="O61" s="15">
        <v>2313</v>
      </c>
      <c r="P61" s="77">
        <v>0.310636583400484</v>
      </c>
    </row>
    <row r="62" s="56" customFormat="1" spans="1:16">
      <c r="A62" s="5"/>
      <c r="B62" s="6"/>
      <c r="C62" s="6"/>
      <c r="D62" s="7"/>
      <c r="E62" s="7"/>
      <c r="F62" s="7"/>
      <c r="G62" s="69"/>
      <c r="H62" s="6"/>
      <c r="I62" s="8"/>
      <c r="J62" s="8"/>
      <c r="K62" s="8"/>
      <c r="L62" s="8"/>
      <c r="M62" s="77"/>
      <c r="N62" s="15"/>
      <c r="O62" s="15"/>
      <c r="P62" s="77"/>
    </row>
    <row r="63" s="56" customFormat="1" spans="1:16">
      <c r="A63" s="5">
        <v>51</v>
      </c>
      <c r="B63" s="6">
        <v>113299</v>
      </c>
      <c r="C63" s="6">
        <v>113299</v>
      </c>
      <c r="D63" s="7" t="s">
        <v>84</v>
      </c>
      <c r="E63" s="7" t="s">
        <v>64</v>
      </c>
      <c r="F63" s="63" t="s">
        <v>85</v>
      </c>
      <c r="G63" s="64">
        <v>700</v>
      </c>
      <c r="H63" s="6" t="str">
        <f>VLOOKUP(C63,[1]CXMDXSHZ!$A:$D,4,0)</f>
        <v>旗舰片区</v>
      </c>
      <c r="I63" s="8" t="s">
        <v>19</v>
      </c>
      <c r="J63" s="8"/>
      <c r="K63" s="8">
        <v>8717.95</v>
      </c>
      <c r="L63" s="8">
        <v>2335.51</v>
      </c>
      <c r="M63" s="77">
        <f t="shared" si="3"/>
        <v>0.267896695897545</v>
      </c>
      <c r="N63" s="15">
        <v>6898</v>
      </c>
      <c r="O63" s="15">
        <v>2241</v>
      </c>
      <c r="P63" s="77">
        <v>0.324876775877066</v>
      </c>
    </row>
    <row r="64" s="56" customFormat="1" spans="1:16">
      <c r="A64" s="5">
        <v>52</v>
      </c>
      <c r="B64" s="6">
        <v>114286</v>
      </c>
      <c r="C64" s="6">
        <v>114286</v>
      </c>
      <c r="D64" s="7" t="s">
        <v>86</v>
      </c>
      <c r="E64" s="7" t="s">
        <v>64</v>
      </c>
      <c r="F64" s="65"/>
      <c r="G64" s="66"/>
      <c r="H64" s="6" t="str">
        <f>VLOOKUP(C64,[1]CXMDXSHZ!$A:$D,4,0)</f>
        <v>南门片区</v>
      </c>
      <c r="I64" s="8" t="s">
        <v>19</v>
      </c>
      <c r="J64" s="8"/>
      <c r="K64" s="8">
        <v>8688.59</v>
      </c>
      <c r="L64" s="8">
        <v>2334.27</v>
      </c>
      <c r="M64" s="77">
        <f t="shared" si="3"/>
        <v>0.268659241603068</v>
      </c>
      <c r="N64" s="15">
        <v>6869</v>
      </c>
      <c r="O64" s="15">
        <v>2239</v>
      </c>
      <c r="P64" s="77">
        <v>0.325957199010045</v>
      </c>
    </row>
    <row r="65" s="56" customFormat="1" spans="1:16">
      <c r="A65" s="5">
        <v>53</v>
      </c>
      <c r="B65" s="6">
        <v>111400</v>
      </c>
      <c r="C65" s="6">
        <v>111400</v>
      </c>
      <c r="D65" s="7" t="s">
        <v>87</v>
      </c>
      <c r="E65" s="7" t="s">
        <v>64</v>
      </c>
      <c r="F65" s="65"/>
      <c r="G65" s="66"/>
      <c r="H65" s="6" t="str">
        <f>VLOOKUP(C65,[1]CXMDXSHZ!$A:$D,4,0)</f>
        <v>邛崃片区</v>
      </c>
      <c r="I65" s="8" t="s">
        <v>19</v>
      </c>
      <c r="J65" s="8"/>
      <c r="K65" s="8">
        <v>9970</v>
      </c>
      <c r="L65" s="8">
        <v>2331.09</v>
      </c>
      <c r="M65" s="77">
        <f t="shared" si="3"/>
        <v>0.233810431293882</v>
      </c>
      <c r="N65" s="15">
        <v>8150</v>
      </c>
      <c r="O65" s="15">
        <v>2236</v>
      </c>
      <c r="P65" s="77">
        <v>0.274355828220859</v>
      </c>
    </row>
    <row r="66" s="56" customFormat="1" spans="1:16">
      <c r="A66" s="5">
        <v>54</v>
      </c>
      <c r="B66" s="9">
        <v>297863</v>
      </c>
      <c r="C66" s="6">
        <v>297863</v>
      </c>
      <c r="D66" s="7" t="s">
        <v>88</v>
      </c>
      <c r="E66" s="7" t="s">
        <v>64</v>
      </c>
      <c r="F66" s="65"/>
      <c r="G66" s="66"/>
      <c r="H66" s="6" t="str">
        <f>VLOOKUP(C66,[1]CXMDXSHZ!$A:$D,4,0)</f>
        <v>西门片区</v>
      </c>
      <c r="I66" s="8" t="s">
        <v>19</v>
      </c>
      <c r="J66" s="8"/>
      <c r="K66" s="8">
        <v>8832.71</v>
      </c>
      <c r="L66" s="8">
        <v>2326.26</v>
      </c>
      <c r="M66" s="77">
        <f t="shared" si="3"/>
        <v>0.263368773570059</v>
      </c>
      <c r="N66" s="15">
        <v>7013</v>
      </c>
      <c r="O66" s="15">
        <v>2231</v>
      </c>
      <c r="P66" s="77">
        <v>0.318123484956509</v>
      </c>
    </row>
    <row r="67" s="56" customFormat="1" spans="1:16">
      <c r="A67" s="5">
        <v>55</v>
      </c>
      <c r="B67" s="6">
        <v>379</v>
      </c>
      <c r="C67" s="6">
        <v>2451</v>
      </c>
      <c r="D67" s="7" t="s">
        <v>89</v>
      </c>
      <c r="E67" s="7" t="s">
        <v>64</v>
      </c>
      <c r="F67" s="67"/>
      <c r="G67" s="68"/>
      <c r="H67" s="6" t="str">
        <f>VLOOKUP(C67,[1]CXMDXSHZ!$A:$D,4,0)</f>
        <v>西门片区</v>
      </c>
      <c r="I67" s="8" t="s">
        <v>19</v>
      </c>
      <c r="J67" s="8"/>
      <c r="K67" s="8">
        <v>9121.58</v>
      </c>
      <c r="L67" s="8">
        <v>2289.39</v>
      </c>
      <c r="M67" s="77">
        <f t="shared" si="3"/>
        <v>0.250986123018161</v>
      </c>
      <c r="N67" s="15">
        <v>7302</v>
      </c>
      <c r="O67" s="15">
        <v>2194</v>
      </c>
      <c r="P67" s="77">
        <v>0.30046562585593</v>
      </c>
    </row>
    <row r="68" s="56" customFormat="1" spans="1:16">
      <c r="A68" s="5"/>
      <c r="B68" s="6"/>
      <c r="C68" s="6"/>
      <c r="D68" s="7"/>
      <c r="E68" s="7"/>
      <c r="F68" s="7"/>
      <c r="G68" s="69"/>
      <c r="H68" s="6"/>
      <c r="I68" s="8"/>
      <c r="J68" s="8"/>
      <c r="K68" s="8"/>
      <c r="L68" s="8"/>
      <c r="M68" s="77"/>
      <c r="N68" s="15"/>
      <c r="O68" s="15"/>
      <c r="P68" s="77"/>
    </row>
    <row r="69" s="56" customFormat="1" spans="1:16">
      <c r="A69" s="5">
        <v>56</v>
      </c>
      <c r="B69" s="6">
        <v>113833</v>
      </c>
      <c r="C69" s="6">
        <v>113833</v>
      </c>
      <c r="D69" s="7" t="s">
        <v>90</v>
      </c>
      <c r="E69" s="7" t="s">
        <v>64</v>
      </c>
      <c r="F69" s="63" t="s">
        <v>91</v>
      </c>
      <c r="G69" s="64">
        <v>700</v>
      </c>
      <c r="H69" s="6" t="str">
        <f>VLOOKUP(C69,[1]CXMDXSHZ!$A:$D,4,0)</f>
        <v>南门片区</v>
      </c>
      <c r="I69" s="8" t="s">
        <v>19</v>
      </c>
      <c r="J69" s="8"/>
      <c r="K69" s="8">
        <v>8061.07</v>
      </c>
      <c r="L69" s="8">
        <v>2283.51</v>
      </c>
      <c r="M69" s="77">
        <f t="shared" ref="M69:M87" si="4">L69/K69</f>
        <v>0.283276289624082</v>
      </c>
      <c r="N69" s="15">
        <v>6241</v>
      </c>
      <c r="O69" s="15">
        <v>2189</v>
      </c>
      <c r="P69" s="77">
        <v>0.350745072904983</v>
      </c>
    </row>
    <row r="70" s="56" customFormat="1" spans="1:16">
      <c r="A70" s="5">
        <v>57</v>
      </c>
      <c r="B70" s="6">
        <v>102934</v>
      </c>
      <c r="C70" s="6">
        <v>102934</v>
      </c>
      <c r="D70" s="7" t="s">
        <v>92</v>
      </c>
      <c r="E70" s="7" t="s">
        <v>64</v>
      </c>
      <c r="F70" s="65"/>
      <c r="G70" s="66"/>
      <c r="H70" s="6" t="str">
        <f>VLOOKUP(C70,[1]CXMDXSHZ!$A:$D,4,0)</f>
        <v>西门片区</v>
      </c>
      <c r="I70" s="8" t="s">
        <v>19</v>
      </c>
      <c r="J70" s="8"/>
      <c r="K70" s="8">
        <v>8778.28</v>
      </c>
      <c r="L70" s="8">
        <v>2281.53</v>
      </c>
      <c r="M70" s="77">
        <f t="shared" si="4"/>
        <v>0.259906268653996</v>
      </c>
      <c r="N70" s="15">
        <v>6958</v>
      </c>
      <c r="O70" s="15">
        <v>2187</v>
      </c>
      <c r="P70" s="77">
        <v>0.314314458177637</v>
      </c>
    </row>
    <row r="71" s="56" customFormat="1" spans="1:16">
      <c r="A71" s="5">
        <v>58</v>
      </c>
      <c r="B71" s="6">
        <v>103639</v>
      </c>
      <c r="C71" s="6">
        <v>103639</v>
      </c>
      <c r="D71" s="7" t="s">
        <v>93</v>
      </c>
      <c r="E71" s="7" t="s">
        <v>64</v>
      </c>
      <c r="F71" s="65"/>
      <c r="G71" s="66"/>
      <c r="H71" s="6" t="str">
        <f>VLOOKUP(C71,[1]CXMDXSHZ!$A:$D,4,0)</f>
        <v>南门片区</v>
      </c>
      <c r="I71" s="8" t="s">
        <v>19</v>
      </c>
      <c r="J71" s="8"/>
      <c r="K71" s="8">
        <v>7985.7</v>
      </c>
      <c r="L71" s="8">
        <v>2255.38</v>
      </c>
      <c r="M71" s="77">
        <f t="shared" si="4"/>
        <v>0.282427338868227</v>
      </c>
      <c r="N71" s="15">
        <v>6166</v>
      </c>
      <c r="O71" s="15">
        <v>2160</v>
      </c>
      <c r="P71" s="77">
        <v>0.350308141420694</v>
      </c>
    </row>
    <row r="72" s="56" customFormat="1" spans="1:16">
      <c r="A72" s="5">
        <v>59</v>
      </c>
      <c r="B72" s="6">
        <v>587</v>
      </c>
      <c r="C72" s="6">
        <v>2904</v>
      </c>
      <c r="D72" s="7" t="s">
        <v>94</v>
      </c>
      <c r="E72" s="7" t="s">
        <v>36</v>
      </c>
      <c r="F72" s="65"/>
      <c r="G72" s="66"/>
      <c r="H72" s="6" t="str">
        <f>VLOOKUP(C72,[1]CXMDXSHZ!$A:$D,4,0)</f>
        <v>都江堰片</v>
      </c>
      <c r="I72" s="8" t="s">
        <v>19</v>
      </c>
      <c r="J72" s="8"/>
      <c r="K72" s="8">
        <v>7994.8</v>
      </c>
      <c r="L72" s="8">
        <v>2250</v>
      </c>
      <c r="M72" s="77">
        <f t="shared" si="4"/>
        <v>0.281432931405414</v>
      </c>
      <c r="N72" s="15">
        <v>6175</v>
      </c>
      <c r="O72" s="15">
        <v>2155</v>
      </c>
      <c r="P72" s="77">
        <v>0.348987854251012</v>
      </c>
    </row>
    <row r="73" s="56" customFormat="1" spans="1:16">
      <c r="A73" s="5">
        <v>60</v>
      </c>
      <c r="B73" s="6">
        <v>108277</v>
      </c>
      <c r="C73" s="6">
        <v>108277</v>
      </c>
      <c r="D73" s="7" t="s">
        <v>95</v>
      </c>
      <c r="E73" s="7" t="s">
        <v>64</v>
      </c>
      <c r="F73" s="67"/>
      <c r="G73" s="68"/>
      <c r="H73" s="6" t="str">
        <f>VLOOKUP(C73,[1]CXMDXSHZ!$A:$D,4,0)</f>
        <v>西门片区</v>
      </c>
      <c r="I73" s="8" t="s">
        <v>19</v>
      </c>
      <c r="J73" s="8"/>
      <c r="K73" s="8">
        <v>8444.83</v>
      </c>
      <c r="L73" s="8">
        <v>2231.24</v>
      </c>
      <c r="M73" s="77">
        <f t="shared" si="4"/>
        <v>0.264213726031193</v>
      </c>
      <c r="N73" s="15">
        <v>6625</v>
      </c>
      <c r="O73" s="15">
        <v>2136</v>
      </c>
      <c r="P73" s="77">
        <v>0.322415094339623</v>
      </c>
    </row>
    <row r="74" s="56" customFormat="1" spans="1:16">
      <c r="A74" s="5"/>
      <c r="B74" s="6"/>
      <c r="C74" s="6"/>
      <c r="D74" s="7"/>
      <c r="E74" s="7"/>
      <c r="F74" s="7"/>
      <c r="G74" s="69"/>
      <c r="H74" s="6"/>
      <c r="I74" s="8"/>
      <c r="J74" s="8"/>
      <c r="K74" s="8"/>
      <c r="L74" s="8"/>
      <c r="M74" s="77"/>
      <c r="N74" s="15"/>
      <c r="O74" s="15"/>
      <c r="P74" s="77"/>
    </row>
    <row r="75" s="56" customFormat="1" ht="15" customHeight="1" spans="1:16">
      <c r="A75" s="5">
        <v>61</v>
      </c>
      <c r="B75" s="6">
        <v>122906</v>
      </c>
      <c r="C75" s="6">
        <v>122906</v>
      </c>
      <c r="D75" s="7" t="s">
        <v>96</v>
      </c>
      <c r="E75" s="7" t="s">
        <v>64</v>
      </c>
      <c r="F75" s="63" t="s">
        <v>97</v>
      </c>
      <c r="G75" s="64">
        <v>700</v>
      </c>
      <c r="H75" s="6" t="str">
        <f>VLOOKUP(C75,[1]CXMDXSHZ!$A:$D,4,0)</f>
        <v>东门片区</v>
      </c>
      <c r="I75" s="8" t="s">
        <v>19</v>
      </c>
      <c r="J75" s="8"/>
      <c r="K75" s="8">
        <v>8358.97</v>
      </c>
      <c r="L75" s="8">
        <v>2230.2</v>
      </c>
      <c r="M75" s="77">
        <f t="shared" si="4"/>
        <v>0.266803206615169</v>
      </c>
      <c r="N75" s="15">
        <v>6539</v>
      </c>
      <c r="O75" s="15">
        <v>2135</v>
      </c>
      <c r="P75" s="77">
        <v>0.326502523321609</v>
      </c>
    </row>
    <row r="76" s="56" customFormat="1" ht="15" customHeight="1" spans="1:16">
      <c r="A76" s="5">
        <v>62</v>
      </c>
      <c r="B76" s="6">
        <v>513</v>
      </c>
      <c r="C76" s="6">
        <v>2479</v>
      </c>
      <c r="D76" s="7" t="s">
        <v>98</v>
      </c>
      <c r="E76" s="7" t="s">
        <v>64</v>
      </c>
      <c r="F76" s="65"/>
      <c r="G76" s="66"/>
      <c r="H76" s="6" t="str">
        <f>VLOOKUP(C76,[1]CXMDXSHZ!$A:$D,4,0)</f>
        <v>东门片区</v>
      </c>
      <c r="I76" s="8" t="s">
        <v>19</v>
      </c>
      <c r="J76" s="8"/>
      <c r="K76" s="8">
        <v>8468.2</v>
      </c>
      <c r="L76" s="8">
        <v>2229.45</v>
      </c>
      <c r="M76" s="77">
        <f t="shared" si="4"/>
        <v>0.263273186745707</v>
      </c>
      <c r="N76" s="15">
        <v>6648</v>
      </c>
      <c r="O76" s="15">
        <v>2134</v>
      </c>
      <c r="P76" s="77">
        <v>0.320998796630566</v>
      </c>
    </row>
    <row r="77" s="56" customFormat="1" ht="15" customHeight="1" spans="1:16">
      <c r="A77" s="5">
        <v>63</v>
      </c>
      <c r="B77" s="6">
        <v>578</v>
      </c>
      <c r="C77" s="6">
        <v>2819</v>
      </c>
      <c r="D77" s="7" t="s">
        <v>99</v>
      </c>
      <c r="E77" s="7" t="s">
        <v>64</v>
      </c>
      <c r="F77" s="65"/>
      <c r="G77" s="66"/>
      <c r="H77" s="6" t="str">
        <f>VLOOKUP(C77,[1]CXMDXSHZ!$A:$D,4,0)</f>
        <v>西门片区</v>
      </c>
      <c r="I77" s="8" t="s">
        <v>19</v>
      </c>
      <c r="J77" s="8"/>
      <c r="K77" s="8">
        <v>8295.09</v>
      </c>
      <c r="L77" s="8">
        <v>2210.85</v>
      </c>
      <c r="M77" s="77">
        <f t="shared" si="4"/>
        <v>0.266525137159452</v>
      </c>
      <c r="N77" s="15">
        <v>6475</v>
      </c>
      <c r="O77" s="15">
        <v>2116</v>
      </c>
      <c r="P77" s="77">
        <v>0.326795366795367</v>
      </c>
    </row>
    <row r="78" s="56" customFormat="1" spans="1:16">
      <c r="A78" s="5">
        <v>64</v>
      </c>
      <c r="B78" s="6">
        <v>517</v>
      </c>
      <c r="C78" s="6">
        <v>2826</v>
      </c>
      <c r="D78" s="7" t="s">
        <v>100</v>
      </c>
      <c r="E78" s="7" t="s">
        <v>64</v>
      </c>
      <c r="F78" s="65"/>
      <c r="G78" s="66"/>
      <c r="H78" s="6" t="str">
        <f>VLOOKUP(C78,[1]CXMDXSHZ!$A:$D,4,0)</f>
        <v>西门片区</v>
      </c>
      <c r="I78" s="8" t="s">
        <v>19</v>
      </c>
      <c r="J78" s="8"/>
      <c r="K78" s="8">
        <v>8584.66</v>
      </c>
      <c r="L78" s="8">
        <v>2208.25</v>
      </c>
      <c r="M78" s="77">
        <f t="shared" si="4"/>
        <v>0.257232086069804</v>
      </c>
      <c r="N78" s="15">
        <v>6765</v>
      </c>
      <c r="O78" s="15">
        <v>2113</v>
      </c>
      <c r="P78" s="77">
        <v>0.312342941611234</v>
      </c>
    </row>
    <row r="79" s="56" customFormat="1" spans="1:16">
      <c r="A79" s="5">
        <v>65</v>
      </c>
      <c r="B79" s="6">
        <v>515</v>
      </c>
      <c r="C79" s="6">
        <v>2808</v>
      </c>
      <c r="D79" s="7" t="s">
        <v>101</v>
      </c>
      <c r="E79" s="7" t="s">
        <v>64</v>
      </c>
      <c r="F79" s="67"/>
      <c r="G79" s="68"/>
      <c r="H79" s="6" t="str">
        <f>VLOOKUP(C79,[1]CXMDXSHZ!$A:$D,4,0)</f>
        <v>西门片区</v>
      </c>
      <c r="I79" s="8" t="s">
        <v>19</v>
      </c>
      <c r="J79" s="8"/>
      <c r="K79" s="8">
        <v>8372.36</v>
      </c>
      <c r="L79" s="8">
        <v>2170</v>
      </c>
      <c r="M79" s="77">
        <f t="shared" si="4"/>
        <v>0.259186179285172</v>
      </c>
      <c r="N79" s="15">
        <v>6552</v>
      </c>
      <c r="O79" s="15">
        <v>2075</v>
      </c>
      <c r="P79" s="77">
        <v>0.316697191697192</v>
      </c>
    </row>
    <row r="80" s="56" customFormat="1" spans="1:16">
      <c r="A80" s="5"/>
      <c r="B80" s="6"/>
      <c r="C80" s="6"/>
      <c r="D80" s="7"/>
      <c r="E80" s="7"/>
      <c r="F80" s="7"/>
      <c r="G80" s="69"/>
      <c r="H80" s="6"/>
      <c r="I80" s="8"/>
      <c r="J80" s="8"/>
      <c r="K80" s="8"/>
      <c r="L80" s="8"/>
      <c r="M80" s="77"/>
      <c r="N80" s="15"/>
      <c r="O80" s="15"/>
      <c r="P80" s="77"/>
    </row>
    <row r="81" s="56" customFormat="1" ht="18" customHeight="1" spans="1:16">
      <c r="A81" s="5">
        <v>66</v>
      </c>
      <c r="B81" s="6">
        <v>387</v>
      </c>
      <c r="C81" s="6">
        <v>2751</v>
      </c>
      <c r="D81" s="7" t="s">
        <v>102</v>
      </c>
      <c r="E81" s="7" t="s">
        <v>64</v>
      </c>
      <c r="F81" s="63" t="s">
        <v>103</v>
      </c>
      <c r="G81" s="64">
        <v>700</v>
      </c>
      <c r="H81" s="6" t="str">
        <f>VLOOKUP(C81,[1]CXMDXSHZ!$A:$D,4,0)</f>
        <v>南门片区</v>
      </c>
      <c r="I81" s="8" t="s">
        <v>19</v>
      </c>
      <c r="J81" s="8"/>
      <c r="K81" s="8">
        <v>8125.89</v>
      </c>
      <c r="L81" s="8">
        <v>2122.38</v>
      </c>
      <c r="M81" s="77">
        <f t="shared" si="4"/>
        <v>0.261187389935133</v>
      </c>
      <c r="N81" s="15">
        <v>6306</v>
      </c>
      <c r="O81" s="15">
        <v>2027</v>
      </c>
      <c r="P81" s="77">
        <v>0.321439898509356</v>
      </c>
    </row>
    <row r="82" s="56" customFormat="1" ht="15" customHeight="1" spans="1:16">
      <c r="A82" s="5">
        <v>67</v>
      </c>
      <c r="B82" s="13">
        <v>114069</v>
      </c>
      <c r="C82" s="6">
        <v>2304</v>
      </c>
      <c r="D82" s="14" t="s">
        <v>104</v>
      </c>
      <c r="E82" s="7" t="s">
        <v>64</v>
      </c>
      <c r="F82" s="65"/>
      <c r="G82" s="66"/>
      <c r="H82" s="6" t="str">
        <f>VLOOKUP(C82,[1]CXMDXSHZ!$A:$D,4,0)</f>
        <v>南门片区</v>
      </c>
      <c r="I82" s="8" t="s">
        <v>19</v>
      </c>
      <c r="J82" s="8"/>
      <c r="K82" s="8">
        <v>8319.53</v>
      </c>
      <c r="L82" s="8">
        <v>2088.15</v>
      </c>
      <c r="M82" s="77">
        <f t="shared" si="4"/>
        <v>0.250993746040942</v>
      </c>
      <c r="N82" s="15">
        <v>6500</v>
      </c>
      <c r="O82" s="15">
        <v>1993</v>
      </c>
      <c r="P82" s="77">
        <v>0.306615384615385</v>
      </c>
    </row>
    <row r="83" s="56" customFormat="1" ht="18" customHeight="1" spans="1:16">
      <c r="A83" s="5">
        <v>68</v>
      </c>
      <c r="B83" s="6">
        <v>119263</v>
      </c>
      <c r="C83" s="6">
        <v>119263</v>
      </c>
      <c r="D83" s="7" t="s">
        <v>105</v>
      </c>
      <c r="E83" s="7" t="s">
        <v>64</v>
      </c>
      <c r="F83" s="65"/>
      <c r="G83" s="66"/>
      <c r="H83" s="6" t="str">
        <f>VLOOKUP(C83,[1]CXMDXSHZ!$A:$D,4,0)</f>
        <v>南门片区</v>
      </c>
      <c r="I83" s="8" t="s">
        <v>19</v>
      </c>
      <c r="J83" s="8"/>
      <c r="K83" s="8">
        <v>8029.03</v>
      </c>
      <c r="L83" s="8">
        <v>2086.61</v>
      </c>
      <c r="M83" s="77">
        <f t="shared" si="4"/>
        <v>0.259883198842201</v>
      </c>
      <c r="N83" s="15">
        <v>6209</v>
      </c>
      <c r="O83" s="15">
        <v>1992</v>
      </c>
      <c r="P83" s="77">
        <v>0.320824609437913</v>
      </c>
    </row>
    <row r="84" s="56" customFormat="1" ht="24" customHeight="1" spans="1:16">
      <c r="A84" s="5">
        <v>69</v>
      </c>
      <c r="B84" s="6">
        <v>116482</v>
      </c>
      <c r="C84" s="6">
        <v>116482</v>
      </c>
      <c r="D84" s="7" t="s">
        <v>106</v>
      </c>
      <c r="E84" s="7" t="s">
        <v>64</v>
      </c>
      <c r="F84" s="65"/>
      <c r="G84" s="66"/>
      <c r="H84" s="6" t="str">
        <f>VLOOKUP(C84,[1]CXMDXSHZ!$A:$D,4,0)</f>
        <v>旗舰片区</v>
      </c>
      <c r="I84" s="8" t="s">
        <v>19</v>
      </c>
      <c r="J84" s="8"/>
      <c r="K84" s="8">
        <v>7778.89</v>
      </c>
      <c r="L84" s="8">
        <v>2073.78</v>
      </c>
      <c r="M84" s="77">
        <f t="shared" si="4"/>
        <v>0.2665907346678</v>
      </c>
      <c r="N84" s="15">
        <v>5959</v>
      </c>
      <c r="O84" s="15">
        <v>1979</v>
      </c>
      <c r="P84" s="77">
        <v>0.332102701795603</v>
      </c>
    </row>
    <row r="85" s="56" customFormat="1" ht="21" customHeight="1" spans="1:16">
      <c r="A85" s="5">
        <v>70</v>
      </c>
      <c r="B85" s="6">
        <v>737</v>
      </c>
      <c r="C85" s="6">
        <v>2722</v>
      </c>
      <c r="D85" s="7" t="s">
        <v>107</v>
      </c>
      <c r="E85" s="7" t="s">
        <v>36</v>
      </c>
      <c r="F85" s="67"/>
      <c r="G85" s="68"/>
      <c r="H85" s="6" t="str">
        <f>VLOOKUP(C85,[1]CXMDXSHZ!$A:$D,4,0)</f>
        <v>南门片区</v>
      </c>
      <c r="I85" s="8" t="s">
        <v>19</v>
      </c>
      <c r="J85" s="8"/>
      <c r="K85" s="8">
        <v>7747.46</v>
      </c>
      <c r="L85" s="8">
        <v>2070</v>
      </c>
      <c r="M85" s="77">
        <f t="shared" si="4"/>
        <v>0.26718434170683</v>
      </c>
      <c r="N85" s="15">
        <v>5927</v>
      </c>
      <c r="O85" s="15">
        <v>1975</v>
      </c>
      <c r="P85" s="77">
        <v>0.333220853720263</v>
      </c>
    </row>
    <row r="86" s="56" customFormat="1" ht="21" customHeight="1" spans="1:16">
      <c r="A86" s="5"/>
      <c r="B86" s="6"/>
      <c r="C86" s="6"/>
      <c r="D86" s="7"/>
      <c r="E86" s="7"/>
      <c r="F86" s="7"/>
      <c r="G86" s="69"/>
      <c r="H86" s="6"/>
      <c r="I86" s="8"/>
      <c r="J86" s="8"/>
      <c r="K86" s="8"/>
      <c r="L86" s="8"/>
      <c r="M86" s="77"/>
      <c r="N86" s="15"/>
      <c r="O86" s="15"/>
      <c r="P86" s="77"/>
    </row>
    <row r="87" s="56" customFormat="1" ht="21" customHeight="1" spans="1:16">
      <c r="A87" s="5">
        <v>71</v>
      </c>
      <c r="B87" s="6">
        <v>709</v>
      </c>
      <c r="C87" s="6">
        <v>2497</v>
      </c>
      <c r="D87" s="7" t="s">
        <v>108</v>
      </c>
      <c r="E87" s="7" t="s">
        <v>64</v>
      </c>
      <c r="F87" s="63" t="s">
        <v>109</v>
      </c>
      <c r="G87" s="64">
        <v>700</v>
      </c>
      <c r="H87" s="6" t="str">
        <f>VLOOKUP(C87,[1]CXMDXSHZ!$A:$D,4,0)</f>
        <v>东门片区</v>
      </c>
      <c r="I87" s="8" t="s">
        <v>19</v>
      </c>
      <c r="J87" s="8"/>
      <c r="K87" s="8">
        <v>8884.47</v>
      </c>
      <c r="L87" s="8">
        <v>2058.15</v>
      </c>
      <c r="M87" s="77">
        <f t="shared" si="4"/>
        <v>0.23165703750477</v>
      </c>
      <c r="N87" s="15">
        <v>7064</v>
      </c>
      <c r="O87" s="15">
        <v>1963</v>
      </c>
      <c r="P87" s="77">
        <v>0.277887882219706</v>
      </c>
    </row>
    <row r="88" s="56" customFormat="1" ht="21" customHeight="1" spans="1:16">
      <c r="A88" s="5">
        <v>72</v>
      </c>
      <c r="B88" s="6">
        <v>572</v>
      </c>
      <c r="C88" s="6">
        <v>2778</v>
      </c>
      <c r="D88" s="7" t="s">
        <v>110</v>
      </c>
      <c r="E88" s="7" t="s">
        <v>64</v>
      </c>
      <c r="F88" s="65"/>
      <c r="G88" s="66"/>
      <c r="H88" s="6" t="str">
        <f>VLOOKUP(C88,[1]CXMDXSHZ!$A:$D,4,0)</f>
        <v>西门片区</v>
      </c>
      <c r="I88" s="8" t="s">
        <v>19</v>
      </c>
      <c r="J88" s="8"/>
      <c r="K88" s="8">
        <v>7688.57</v>
      </c>
      <c r="L88" s="8">
        <v>2030.18</v>
      </c>
      <c r="M88" s="77">
        <f t="shared" ref="M88:M113" si="5">L88/K88</f>
        <v>0.264051702722353</v>
      </c>
      <c r="N88" s="15">
        <v>5869</v>
      </c>
      <c r="O88" s="15">
        <v>1935</v>
      </c>
      <c r="P88" s="77">
        <v>0.329698415402965</v>
      </c>
    </row>
    <row r="89" s="56" customFormat="1" ht="22" customHeight="1" spans="1:16">
      <c r="A89" s="5">
        <v>73</v>
      </c>
      <c r="B89" s="6">
        <v>717</v>
      </c>
      <c r="C89" s="6">
        <v>2854</v>
      </c>
      <c r="D89" s="7" t="s">
        <v>111</v>
      </c>
      <c r="E89" s="7" t="s">
        <v>64</v>
      </c>
      <c r="F89" s="65"/>
      <c r="G89" s="66"/>
      <c r="H89" s="6" t="str">
        <f>VLOOKUP(C89,[1]CXMDXSHZ!$A:$D,4,0)</f>
        <v>大邑片区</v>
      </c>
      <c r="I89" s="8" t="s">
        <v>19</v>
      </c>
      <c r="J89" s="8"/>
      <c r="K89" s="8">
        <v>7942.09</v>
      </c>
      <c r="L89" s="8">
        <v>2014.68</v>
      </c>
      <c r="M89" s="77">
        <f t="shared" si="5"/>
        <v>0.253671262853984</v>
      </c>
      <c r="N89" s="15">
        <v>6122</v>
      </c>
      <c r="O89" s="15">
        <v>1920</v>
      </c>
      <c r="P89" s="77">
        <v>0.313622999019928</v>
      </c>
    </row>
    <row r="90" s="56" customFormat="1" ht="18" customHeight="1" spans="1:16">
      <c r="A90" s="5">
        <v>74</v>
      </c>
      <c r="B90" s="6">
        <v>308</v>
      </c>
      <c r="C90" s="6">
        <v>2813</v>
      </c>
      <c r="D90" s="7" t="s">
        <v>112</v>
      </c>
      <c r="E90" s="7" t="s">
        <v>64</v>
      </c>
      <c r="F90" s="65"/>
      <c r="G90" s="66"/>
      <c r="H90" s="6" t="str">
        <f>VLOOKUP(C90,[1]CXMDXSHZ!$A:$D,4,0)</f>
        <v>旗舰片区</v>
      </c>
      <c r="I90" s="8" t="s">
        <v>19</v>
      </c>
      <c r="J90" s="8"/>
      <c r="K90" s="8">
        <v>7825.88</v>
      </c>
      <c r="L90" s="8">
        <v>2011.25</v>
      </c>
      <c r="M90" s="77">
        <f t="shared" si="5"/>
        <v>0.256999851773858</v>
      </c>
      <c r="N90" s="15">
        <v>6006</v>
      </c>
      <c r="O90" s="15">
        <v>1916</v>
      </c>
      <c r="P90" s="77">
        <v>0.319014319014319</v>
      </c>
    </row>
    <row r="91" s="56" customFormat="1" ht="20" customHeight="1" spans="1:16">
      <c r="A91" s="5">
        <v>75</v>
      </c>
      <c r="B91" s="6">
        <v>740</v>
      </c>
      <c r="C91" s="6">
        <v>2714</v>
      </c>
      <c r="D91" s="7" t="s">
        <v>113</v>
      </c>
      <c r="E91" s="7" t="s">
        <v>64</v>
      </c>
      <c r="F91" s="67"/>
      <c r="G91" s="68"/>
      <c r="H91" s="6" t="str">
        <f>VLOOKUP(C91,[1]CXMDXSHZ!$A:$D,4,0)</f>
        <v>西门片区</v>
      </c>
      <c r="I91" s="8" t="s">
        <v>19</v>
      </c>
      <c r="J91" s="8"/>
      <c r="K91" s="8">
        <v>7425.25</v>
      </c>
      <c r="L91" s="8">
        <v>1969.95</v>
      </c>
      <c r="M91" s="77">
        <f t="shared" si="5"/>
        <v>0.265304198511835</v>
      </c>
      <c r="N91" s="15">
        <v>5605</v>
      </c>
      <c r="O91" s="15">
        <v>1875</v>
      </c>
      <c r="P91" s="77">
        <v>0.334522747546833</v>
      </c>
    </row>
    <row r="92" s="56" customFormat="1" ht="15" customHeight="1" spans="1:16">
      <c r="A92" s="5"/>
      <c r="B92" s="6"/>
      <c r="C92" s="6"/>
      <c r="D92" s="7"/>
      <c r="E92" s="7"/>
      <c r="F92" s="7"/>
      <c r="G92" s="69"/>
      <c r="H92" s="6"/>
      <c r="I92" s="8"/>
      <c r="J92" s="8"/>
      <c r="K92" s="8"/>
      <c r="L92" s="8"/>
      <c r="M92" s="77"/>
      <c r="N92" s="15"/>
      <c r="O92" s="15"/>
      <c r="P92" s="77"/>
    </row>
    <row r="93" s="56" customFormat="1" ht="18" customHeight="1" spans="1:16">
      <c r="A93" s="5">
        <v>76</v>
      </c>
      <c r="B93" s="6">
        <v>747</v>
      </c>
      <c r="C93" s="6">
        <v>2804</v>
      </c>
      <c r="D93" s="7" t="s">
        <v>114</v>
      </c>
      <c r="E93" s="7" t="s">
        <v>36</v>
      </c>
      <c r="F93" s="63" t="s">
        <v>115</v>
      </c>
      <c r="G93" s="64">
        <v>700</v>
      </c>
      <c r="H93" s="6" t="str">
        <f>VLOOKUP(C93,[1]CXMDXSHZ!$A:$D,4,0)</f>
        <v>西门片区</v>
      </c>
      <c r="I93" s="8" t="s">
        <v>19</v>
      </c>
      <c r="J93" s="8"/>
      <c r="K93" s="8">
        <v>8626.39</v>
      </c>
      <c r="L93" s="8">
        <v>1968.54</v>
      </c>
      <c r="M93" s="77">
        <f t="shared" si="5"/>
        <v>0.228199745200484</v>
      </c>
      <c r="N93" s="15">
        <v>6806</v>
      </c>
      <c r="O93" s="15">
        <v>1874</v>
      </c>
      <c r="P93" s="77">
        <v>0.275345283573318</v>
      </c>
    </row>
    <row r="94" s="56" customFormat="1" ht="15" customHeight="1" spans="1:16">
      <c r="A94" s="5">
        <v>77</v>
      </c>
      <c r="B94" s="6">
        <v>716</v>
      </c>
      <c r="C94" s="6">
        <v>2873</v>
      </c>
      <c r="D94" s="7" t="s">
        <v>116</v>
      </c>
      <c r="E94" s="7" t="s">
        <v>64</v>
      </c>
      <c r="F94" s="65"/>
      <c r="G94" s="66"/>
      <c r="H94" s="6" t="str">
        <f>VLOOKUP(C94,[1]CXMDXSHZ!$A:$D,4,0)</f>
        <v>大邑片区</v>
      </c>
      <c r="I94" s="8" t="s">
        <v>19</v>
      </c>
      <c r="J94" s="8"/>
      <c r="K94" s="8">
        <v>7310.03</v>
      </c>
      <c r="L94" s="8">
        <v>1953.37</v>
      </c>
      <c r="M94" s="77">
        <f t="shared" si="5"/>
        <v>0.267217781595972</v>
      </c>
      <c r="N94" s="15">
        <v>5490</v>
      </c>
      <c r="O94" s="15">
        <v>1858</v>
      </c>
      <c r="P94" s="77">
        <v>0.338433515482696</v>
      </c>
    </row>
    <row r="95" s="56" customFormat="1" ht="15" customHeight="1" spans="1:16">
      <c r="A95" s="5">
        <v>78</v>
      </c>
      <c r="B95" s="6">
        <v>311</v>
      </c>
      <c r="C95" s="6">
        <v>2483</v>
      </c>
      <c r="D95" s="7" t="s">
        <v>117</v>
      </c>
      <c r="E95" s="7" t="s">
        <v>64</v>
      </c>
      <c r="F95" s="65"/>
      <c r="G95" s="66"/>
      <c r="H95" s="6" t="str">
        <f>VLOOKUP(C95,[1]CXMDXSHZ!$A:$D,4,0)</f>
        <v>东门片区</v>
      </c>
      <c r="I95" s="8" t="s">
        <v>19</v>
      </c>
      <c r="J95" s="8" t="s">
        <v>118</v>
      </c>
      <c r="K95" s="8">
        <v>8370.29</v>
      </c>
      <c r="L95" s="8">
        <v>1939.8</v>
      </c>
      <c r="M95" s="77">
        <f t="shared" si="5"/>
        <v>0.231748242892421</v>
      </c>
      <c r="N95" s="15">
        <v>6550</v>
      </c>
      <c r="O95" s="15">
        <v>1845</v>
      </c>
      <c r="P95" s="77">
        <v>0.281679389312977</v>
      </c>
    </row>
    <row r="96" s="56" customFormat="1" ht="15" customHeight="1" spans="1:16">
      <c r="A96" s="5">
        <v>79</v>
      </c>
      <c r="B96" s="6">
        <v>114848</v>
      </c>
      <c r="C96" s="6">
        <v>2153</v>
      </c>
      <c r="D96" s="7" t="s">
        <v>119</v>
      </c>
      <c r="E96" s="7" t="s">
        <v>64</v>
      </c>
      <c r="F96" s="65"/>
      <c r="G96" s="66"/>
      <c r="H96" s="6" t="str">
        <f>VLOOKUP(C96,[1]CXMDXSHZ!$A:$D,4,0)</f>
        <v>南门片区</v>
      </c>
      <c r="I96" s="8" t="s">
        <v>19</v>
      </c>
      <c r="J96" s="8"/>
      <c r="K96" s="8">
        <v>8162.77</v>
      </c>
      <c r="L96" s="8">
        <v>1934.42</v>
      </c>
      <c r="M96" s="77">
        <f t="shared" si="5"/>
        <v>0.236980828811788</v>
      </c>
      <c r="N96" s="15">
        <v>6343</v>
      </c>
      <c r="O96" s="15">
        <v>1839</v>
      </c>
      <c r="P96" s="77">
        <v>0.289925902569762</v>
      </c>
    </row>
    <row r="97" s="56" customFormat="1" ht="15" customHeight="1" spans="1:16">
      <c r="A97" s="5">
        <v>80</v>
      </c>
      <c r="B97" s="6">
        <v>107728</v>
      </c>
      <c r="C97" s="6">
        <v>107728</v>
      </c>
      <c r="D97" s="7" t="s">
        <v>120</v>
      </c>
      <c r="E97" s="7" t="s">
        <v>64</v>
      </c>
      <c r="F97" s="67"/>
      <c r="G97" s="68"/>
      <c r="H97" s="6" t="str">
        <f>VLOOKUP(C97,[1]CXMDXSHZ!$A:$D,4,0)</f>
        <v>大邑片区</v>
      </c>
      <c r="I97" s="8" t="s">
        <v>19</v>
      </c>
      <c r="J97" s="8"/>
      <c r="K97" s="8">
        <v>7364.26</v>
      </c>
      <c r="L97" s="8">
        <v>1934.35</v>
      </c>
      <c r="M97" s="77">
        <f t="shared" si="5"/>
        <v>0.262667260525837</v>
      </c>
      <c r="N97" s="15">
        <v>5544</v>
      </c>
      <c r="O97" s="15">
        <v>1839</v>
      </c>
      <c r="P97" s="77">
        <v>0.331709956709957</v>
      </c>
    </row>
    <row r="98" s="56" customFormat="1" ht="15" customHeight="1" spans="1:16">
      <c r="A98" s="5"/>
      <c r="B98" s="6"/>
      <c r="C98" s="6"/>
      <c r="D98" s="7"/>
      <c r="E98" s="7"/>
      <c r="F98" s="7"/>
      <c r="G98" s="69"/>
      <c r="H98" s="6"/>
      <c r="I98" s="8"/>
      <c r="J98" s="8"/>
      <c r="K98" s="8"/>
      <c r="L98" s="8"/>
      <c r="M98" s="77"/>
      <c r="N98" s="15"/>
      <c r="O98" s="15"/>
      <c r="P98" s="77"/>
    </row>
    <row r="99" s="56" customFormat="1" ht="15" customHeight="1" spans="1:16">
      <c r="A99" s="5">
        <v>81</v>
      </c>
      <c r="B99" s="6">
        <v>101453</v>
      </c>
      <c r="C99" s="6">
        <v>101453</v>
      </c>
      <c r="D99" s="7" t="s">
        <v>121</v>
      </c>
      <c r="E99" s="7" t="s">
        <v>64</v>
      </c>
      <c r="F99" s="63" t="s">
        <v>122</v>
      </c>
      <c r="G99" s="64">
        <v>700</v>
      </c>
      <c r="H99" s="6" t="str">
        <f>VLOOKUP(C99,[1]CXMDXSHZ!$A:$D,4,0)</f>
        <v>南门片区</v>
      </c>
      <c r="I99" s="8" t="s">
        <v>19</v>
      </c>
      <c r="J99" s="8"/>
      <c r="K99" s="8">
        <v>7433.32</v>
      </c>
      <c r="L99" s="8">
        <v>1931.8</v>
      </c>
      <c r="M99" s="77">
        <f t="shared" si="5"/>
        <v>0.259883874231165</v>
      </c>
      <c r="N99" s="15">
        <v>5613</v>
      </c>
      <c r="O99" s="15">
        <v>1837</v>
      </c>
      <c r="P99" s="77">
        <v>0.327275966506325</v>
      </c>
    </row>
    <row r="100" s="56" customFormat="1" ht="15" customHeight="1" spans="1:16">
      <c r="A100" s="5">
        <v>82</v>
      </c>
      <c r="B100" s="6">
        <v>103199</v>
      </c>
      <c r="C100" s="6">
        <v>103199</v>
      </c>
      <c r="D100" s="7" t="s">
        <v>123</v>
      </c>
      <c r="E100" s="7" t="s">
        <v>64</v>
      </c>
      <c r="F100" s="65"/>
      <c r="G100" s="66"/>
      <c r="H100" s="6" t="str">
        <f>VLOOKUP(C100,[1]CXMDXSHZ!$A:$D,4,0)</f>
        <v>东门片区</v>
      </c>
      <c r="I100" s="8" t="s">
        <v>19</v>
      </c>
      <c r="J100" s="8"/>
      <c r="K100" s="8">
        <v>7739.76</v>
      </c>
      <c r="L100" s="8">
        <v>1903.7</v>
      </c>
      <c r="M100" s="77">
        <f t="shared" si="5"/>
        <v>0.24596369913279</v>
      </c>
      <c r="N100" s="15">
        <v>5920</v>
      </c>
      <c r="O100" s="15">
        <v>1809</v>
      </c>
      <c r="P100" s="77">
        <v>0.305574324324324</v>
      </c>
    </row>
    <row r="101" s="56" customFormat="1" ht="15" customHeight="1" spans="1:16">
      <c r="A101" s="5">
        <v>83</v>
      </c>
      <c r="B101" s="6">
        <v>723</v>
      </c>
      <c r="C101" s="6">
        <v>2771</v>
      </c>
      <c r="D101" s="7" t="s">
        <v>124</v>
      </c>
      <c r="E101" s="7" t="s">
        <v>125</v>
      </c>
      <c r="F101" s="65"/>
      <c r="G101" s="66"/>
      <c r="H101" s="6" t="str">
        <f>VLOOKUP(C101,[1]CXMDXSHZ!$A:$D,4,0)</f>
        <v>南门片区</v>
      </c>
      <c r="I101" s="8" t="s">
        <v>19</v>
      </c>
      <c r="J101" s="8"/>
      <c r="K101" s="8">
        <v>7739.65</v>
      </c>
      <c r="L101" s="8">
        <v>1894.45</v>
      </c>
      <c r="M101" s="77">
        <f t="shared" si="5"/>
        <v>0.244772050415716</v>
      </c>
      <c r="N101" s="15">
        <v>5920</v>
      </c>
      <c r="O101" s="15">
        <v>1799</v>
      </c>
      <c r="P101" s="77">
        <v>0.303885135135135</v>
      </c>
    </row>
    <row r="102" s="56" customFormat="1" ht="15" customHeight="1" spans="1:16">
      <c r="A102" s="5">
        <v>84</v>
      </c>
      <c r="B102" s="6">
        <v>105751</v>
      </c>
      <c r="C102" s="6">
        <v>105751</v>
      </c>
      <c r="D102" s="7" t="s">
        <v>126</v>
      </c>
      <c r="E102" s="7" t="s">
        <v>64</v>
      </c>
      <c r="F102" s="65"/>
      <c r="G102" s="66"/>
      <c r="H102" s="6" t="str">
        <f>VLOOKUP(C102,[1]CXMDXSHZ!$A:$D,4,0)</f>
        <v>南门片区</v>
      </c>
      <c r="I102" s="8" t="s">
        <v>19</v>
      </c>
      <c r="J102" s="8"/>
      <c r="K102" s="8">
        <v>7820.72</v>
      </c>
      <c r="L102" s="8">
        <v>1867.27</v>
      </c>
      <c r="M102" s="77">
        <f t="shared" si="5"/>
        <v>0.238759346965497</v>
      </c>
      <c r="N102" s="15">
        <v>6001</v>
      </c>
      <c r="O102" s="15">
        <v>1772</v>
      </c>
      <c r="P102" s="77">
        <v>0.295284119313448</v>
      </c>
    </row>
    <row r="103" s="56" customFormat="1" ht="15" customHeight="1" spans="1:16">
      <c r="A103" s="5">
        <v>85</v>
      </c>
      <c r="B103" s="6">
        <v>539</v>
      </c>
      <c r="C103" s="6">
        <v>2852</v>
      </c>
      <c r="D103" s="7" t="s">
        <v>127</v>
      </c>
      <c r="E103" s="7" t="s">
        <v>64</v>
      </c>
      <c r="F103" s="67"/>
      <c r="G103" s="68"/>
      <c r="H103" s="6" t="str">
        <f>VLOOKUP(C103,[1]CXMDXSHZ!$A:$D,4,0)</f>
        <v>大邑片区</v>
      </c>
      <c r="I103" s="8" t="s">
        <v>19</v>
      </c>
      <c r="J103" s="8"/>
      <c r="K103" s="8">
        <v>7944.32</v>
      </c>
      <c r="L103" s="8">
        <v>1863.39</v>
      </c>
      <c r="M103" s="77">
        <f t="shared" si="5"/>
        <v>0.234556261580601</v>
      </c>
      <c r="N103" s="15">
        <v>6124</v>
      </c>
      <c r="O103" s="15">
        <v>1768</v>
      </c>
      <c r="P103" s="77">
        <v>0.288700195950359</v>
      </c>
    </row>
    <row r="104" s="56" customFormat="1" ht="15" customHeight="1" spans="1:16">
      <c r="A104" s="5"/>
      <c r="B104" s="6"/>
      <c r="C104" s="6"/>
      <c r="D104" s="7"/>
      <c r="E104" s="7"/>
      <c r="F104" s="7"/>
      <c r="G104" s="69"/>
      <c r="H104" s="6"/>
      <c r="I104" s="8"/>
      <c r="J104" s="8"/>
      <c r="K104" s="8"/>
      <c r="L104" s="8"/>
      <c r="M104" s="77"/>
      <c r="N104" s="15"/>
      <c r="O104" s="15"/>
      <c r="P104" s="77"/>
    </row>
    <row r="105" s="56" customFormat="1" ht="15" customHeight="1" spans="1:16">
      <c r="A105" s="5">
        <v>86</v>
      </c>
      <c r="B105" s="6">
        <v>721</v>
      </c>
      <c r="C105" s="6">
        <v>2865</v>
      </c>
      <c r="D105" s="7" t="s">
        <v>128</v>
      </c>
      <c r="E105" s="7" t="s">
        <v>64</v>
      </c>
      <c r="F105" s="63" t="s">
        <v>129</v>
      </c>
      <c r="G105" s="64">
        <v>700</v>
      </c>
      <c r="H105" s="6" t="str">
        <f>VLOOKUP(C105,[1]CXMDXSHZ!$A:$D,4,0)</f>
        <v>邛崃片区</v>
      </c>
      <c r="I105" s="8" t="s">
        <v>19</v>
      </c>
      <c r="J105" s="8"/>
      <c r="K105" s="8">
        <v>6782.85</v>
      </c>
      <c r="L105" s="8">
        <v>1841.26</v>
      </c>
      <c r="M105" s="77">
        <f t="shared" si="5"/>
        <v>0.271458162866642</v>
      </c>
      <c r="N105" s="15">
        <v>4963</v>
      </c>
      <c r="O105" s="15">
        <v>1746</v>
      </c>
      <c r="P105" s="77">
        <v>0.351803344751159</v>
      </c>
    </row>
    <row r="106" s="56" customFormat="1" ht="15" customHeight="1" spans="1:16">
      <c r="A106" s="5">
        <v>87</v>
      </c>
      <c r="B106" s="6">
        <v>102935</v>
      </c>
      <c r="C106" s="6">
        <v>102935</v>
      </c>
      <c r="D106" s="7" t="s">
        <v>130</v>
      </c>
      <c r="E106" s="7" t="s">
        <v>64</v>
      </c>
      <c r="F106" s="65"/>
      <c r="G106" s="66"/>
      <c r="H106" s="6" t="str">
        <f>VLOOKUP(C106,[1]CXMDXSHZ!$A:$D,4,0)</f>
        <v>旗舰片区</v>
      </c>
      <c r="I106" s="8" t="s">
        <v>19</v>
      </c>
      <c r="J106" s="8"/>
      <c r="K106" s="8">
        <v>6972.65</v>
      </c>
      <c r="L106" s="8">
        <v>1828.08</v>
      </c>
      <c r="M106" s="77">
        <f t="shared" si="5"/>
        <v>0.262178655174145</v>
      </c>
      <c r="N106" s="15">
        <v>5153</v>
      </c>
      <c r="O106" s="15">
        <v>1733</v>
      </c>
      <c r="P106" s="77">
        <v>0.336308946244906</v>
      </c>
    </row>
    <row r="107" s="56" customFormat="1" ht="15" customHeight="1" spans="1:16">
      <c r="A107" s="5">
        <v>88</v>
      </c>
      <c r="B107" s="6">
        <v>118758</v>
      </c>
      <c r="C107" s="6">
        <v>118758</v>
      </c>
      <c r="D107" s="7" t="s">
        <v>131</v>
      </c>
      <c r="E107" s="7" t="s">
        <v>125</v>
      </c>
      <c r="F107" s="65"/>
      <c r="G107" s="66"/>
      <c r="H107" s="6" t="str">
        <f>VLOOKUP(C107,[1]CXMDXSHZ!$A:$D,4,0)</f>
        <v>西门片区</v>
      </c>
      <c r="I107" s="8" t="s">
        <v>19</v>
      </c>
      <c r="J107" s="8"/>
      <c r="K107" s="8">
        <v>6800</v>
      </c>
      <c r="L107" s="8">
        <v>1950</v>
      </c>
      <c r="M107" s="77">
        <f t="shared" si="5"/>
        <v>0.286764705882353</v>
      </c>
      <c r="N107" s="15">
        <v>5500</v>
      </c>
      <c r="O107" s="15">
        <v>1725</v>
      </c>
      <c r="P107" s="77">
        <v>0.322429906542056</v>
      </c>
    </row>
    <row r="108" s="56" customFormat="1" ht="15" customHeight="1" spans="1:16">
      <c r="A108" s="5">
        <v>89</v>
      </c>
      <c r="B108" s="6">
        <v>110378</v>
      </c>
      <c r="C108" s="6">
        <v>110378</v>
      </c>
      <c r="D108" s="7" t="s">
        <v>132</v>
      </c>
      <c r="E108" s="7" t="s">
        <v>125</v>
      </c>
      <c r="F108" s="65"/>
      <c r="G108" s="66"/>
      <c r="H108" s="6" t="str">
        <f>VLOOKUP(C108,[1]CXMDXSHZ!$A:$D,4,0)</f>
        <v>都江堰片</v>
      </c>
      <c r="I108" s="8" t="s">
        <v>19</v>
      </c>
      <c r="J108" s="8"/>
      <c r="K108" s="8">
        <v>9500</v>
      </c>
      <c r="L108" s="8">
        <v>1850</v>
      </c>
      <c r="M108" s="77">
        <f t="shared" si="5"/>
        <v>0.194736842105263</v>
      </c>
      <c r="N108" s="15">
        <v>7500</v>
      </c>
      <c r="O108" s="15">
        <v>1575</v>
      </c>
      <c r="P108" s="77">
        <f>O108/N108</f>
        <v>0.21</v>
      </c>
    </row>
    <row r="109" s="56" customFormat="1" ht="15" customHeight="1" spans="1:16">
      <c r="A109" s="5">
        <v>90</v>
      </c>
      <c r="B109" s="6">
        <v>118951</v>
      </c>
      <c r="C109" s="6">
        <v>118951</v>
      </c>
      <c r="D109" s="7" t="s">
        <v>133</v>
      </c>
      <c r="E109" s="7" t="s">
        <v>64</v>
      </c>
      <c r="F109" s="67"/>
      <c r="G109" s="66"/>
      <c r="H109" s="6" t="str">
        <f>VLOOKUP(C109,[1]CXMDXSHZ!$A:$D,4,0)</f>
        <v>南门片区</v>
      </c>
      <c r="I109" s="8" t="s">
        <v>19</v>
      </c>
      <c r="J109" s="8"/>
      <c r="K109" s="8">
        <v>7096.43</v>
      </c>
      <c r="L109" s="8">
        <v>1818.76</v>
      </c>
      <c r="M109" s="77">
        <f t="shared" si="5"/>
        <v>0.256292248355863</v>
      </c>
      <c r="N109" s="15">
        <v>5276</v>
      </c>
      <c r="O109" s="15">
        <v>1724</v>
      </c>
      <c r="P109" s="77">
        <v>0.326762699014405</v>
      </c>
    </row>
    <row r="110" s="56" customFormat="1" ht="15" customHeight="1" spans="1:16">
      <c r="A110" s="5"/>
      <c r="B110" s="6"/>
      <c r="C110" s="6"/>
      <c r="D110" s="7"/>
      <c r="E110" s="7"/>
      <c r="F110" s="79"/>
      <c r="G110" s="80"/>
      <c r="H110" s="6"/>
      <c r="I110" s="8"/>
      <c r="J110" s="8"/>
      <c r="K110" s="8"/>
      <c r="L110" s="8"/>
      <c r="M110" s="77"/>
      <c r="N110" s="15"/>
      <c r="O110" s="15"/>
      <c r="P110" s="77"/>
    </row>
    <row r="111" s="56" customFormat="1" ht="15" customHeight="1" spans="1:16">
      <c r="A111" s="5">
        <v>91</v>
      </c>
      <c r="B111" s="6">
        <v>118151</v>
      </c>
      <c r="C111" s="6">
        <v>118151</v>
      </c>
      <c r="D111" s="7" t="s">
        <v>134</v>
      </c>
      <c r="E111" s="7" t="s">
        <v>125</v>
      </c>
      <c r="F111" s="63" t="s">
        <v>135</v>
      </c>
      <c r="G111" s="64">
        <v>700</v>
      </c>
      <c r="H111" s="6" t="str">
        <f>VLOOKUP(C111,[1]CXMDXSHZ!$A:$D,4,0)</f>
        <v>西门片区</v>
      </c>
      <c r="I111" s="8" t="s">
        <v>19</v>
      </c>
      <c r="J111" s="8"/>
      <c r="K111" s="8">
        <v>7173.95</v>
      </c>
      <c r="L111" s="8">
        <v>1816.29</v>
      </c>
      <c r="M111" s="77">
        <f>L111/K111</f>
        <v>0.253178513928868</v>
      </c>
      <c r="N111" s="15">
        <v>5354</v>
      </c>
      <c r="O111" s="15">
        <v>1721</v>
      </c>
      <c r="P111" s="77">
        <v>0.321441912588719</v>
      </c>
    </row>
    <row r="112" s="56" customFormat="1" ht="15" customHeight="1" spans="1:16">
      <c r="A112" s="5">
        <v>92</v>
      </c>
      <c r="B112" s="6">
        <v>367</v>
      </c>
      <c r="C112" s="6">
        <v>2910</v>
      </c>
      <c r="D112" s="7" t="s">
        <v>136</v>
      </c>
      <c r="E112" s="7" t="s">
        <v>64</v>
      </c>
      <c r="F112" s="65"/>
      <c r="G112" s="66"/>
      <c r="H112" s="6" t="str">
        <f>VLOOKUP(C112,[1]CXMDXSHZ!$A:$D,4,0)</f>
        <v>崇州片区</v>
      </c>
      <c r="I112" s="8" t="s">
        <v>19</v>
      </c>
      <c r="J112" s="8"/>
      <c r="K112" s="8">
        <v>7420.94</v>
      </c>
      <c r="L112" s="8">
        <v>1812.9</v>
      </c>
      <c r="M112" s="77">
        <f>L112/K112</f>
        <v>0.24429519710441</v>
      </c>
      <c r="N112" s="15">
        <v>5601</v>
      </c>
      <c r="O112" s="15">
        <v>1718</v>
      </c>
      <c r="P112" s="77">
        <v>0.30673094090341</v>
      </c>
    </row>
    <row r="113" s="56" customFormat="1" ht="15" customHeight="1" spans="1:16">
      <c r="A113" s="5">
        <v>93</v>
      </c>
      <c r="B113" s="6">
        <v>119262</v>
      </c>
      <c r="C113" s="6">
        <v>119262</v>
      </c>
      <c r="D113" s="7" t="s">
        <v>137</v>
      </c>
      <c r="E113" s="7" t="s">
        <v>125</v>
      </c>
      <c r="F113" s="65"/>
      <c r="G113" s="66"/>
      <c r="H113" s="6" t="str">
        <f>VLOOKUP(C113,[1]CXMDXSHZ!$A:$D,4,0)</f>
        <v>东门片区</v>
      </c>
      <c r="I113" s="8" t="s">
        <v>19</v>
      </c>
      <c r="J113" s="8"/>
      <c r="K113" s="8">
        <v>7027.66</v>
      </c>
      <c r="L113" s="8">
        <v>1806.2</v>
      </c>
      <c r="M113" s="77">
        <f>L113/K113</f>
        <v>0.257013002905661</v>
      </c>
      <c r="N113" s="15">
        <v>5208</v>
      </c>
      <c r="O113" s="15">
        <v>1711</v>
      </c>
      <c r="P113" s="77">
        <v>0.328533026113671</v>
      </c>
    </row>
    <row r="114" s="56" customFormat="1" ht="15" customHeight="1" spans="1:16">
      <c r="A114" s="5">
        <v>94</v>
      </c>
      <c r="B114" s="6">
        <v>704</v>
      </c>
      <c r="C114" s="6">
        <v>2901</v>
      </c>
      <c r="D114" s="7" t="s">
        <v>138</v>
      </c>
      <c r="E114" s="7" t="s">
        <v>64</v>
      </c>
      <c r="F114" s="65"/>
      <c r="G114" s="66"/>
      <c r="H114" s="6" t="str">
        <f>VLOOKUP(C114,[1]CXMDXSHZ!$A:$D,4,0)</f>
        <v>都江堰片</v>
      </c>
      <c r="I114" s="8" t="s">
        <v>19</v>
      </c>
      <c r="J114" s="8"/>
      <c r="K114" s="8">
        <v>7321.43</v>
      </c>
      <c r="L114" s="8">
        <v>1805.53</v>
      </c>
      <c r="M114" s="77">
        <f>L114/K114</f>
        <v>0.246608927490941</v>
      </c>
      <c r="N114" s="15">
        <v>5501</v>
      </c>
      <c r="O114" s="15">
        <v>1711</v>
      </c>
      <c r="P114" s="77">
        <v>0.311034357389566</v>
      </c>
    </row>
    <row r="115" s="56" customFormat="1" ht="15" customHeight="1" spans="1:16">
      <c r="A115" s="5">
        <v>95</v>
      </c>
      <c r="B115" s="6">
        <v>355</v>
      </c>
      <c r="C115" s="6">
        <v>2816</v>
      </c>
      <c r="D115" s="7" t="s">
        <v>139</v>
      </c>
      <c r="E115" s="7" t="s">
        <v>125</v>
      </c>
      <c r="F115" s="67"/>
      <c r="G115" s="68"/>
      <c r="H115" s="6" t="str">
        <f>VLOOKUP(C115,[1]CXMDXSHZ!$A:$D,4,0)</f>
        <v>西门片区</v>
      </c>
      <c r="I115" s="8" t="s">
        <v>19</v>
      </c>
      <c r="J115" s="8"/>
      <c r="K115" s="8">
        <v>7386.59</v>
      </c>
      <c r="L115" s="8">
        <v>1798.36</v>
      </c>
      <c r="M115" s="77">
        <f>L115/K115</f>
        <v>0.24346281572417</v>
      </c>
      <c r="N115" s="15">
        <v>5567</v>
      </c>
      <c r="O115" s="15">
        <v>1703</v>
      </c>
      <c r="P115" s="77">
        <v>0.305909825758937</v>
      </c>
    </row>
    <row r="116" s="56" customFormat="1" spans="1:16">
      <c r="A116" s="5"/>
      <c r="B116" s="6"/>
      <c r="C116" s="6"/>
      <c r="D116" s="7"/>
      <c r="E116" s="7"/>
      <c r="F116" s="7"/>
      <c r="G116" s="69"/>
      <c r="H116" s="6"/>
      <c r="I116" s="8"/>
      <c r="J116" s="8"/>
      <c r="K116" s="8"/>
      <c r="L116" s="8"/>
      <c r="M116" s="77"/>
      <c r="N116" s="15"/>
      <c r="O116" s="15"/>
      <c r="P116" s="77"/>
    </row>
    <row r="117" s="56" customFormat="1" ht="15" customHeight="1" spans="1:16">
      <c r="A117" s="5">
        <v>96</v>
      </c>
      <c r="B117" s="6">
        <v>106485</v>
      </c>
      <c r="C117" s="6">
        <v>106485</v>
      </c>
      <c r="D117" s="7" t="s">
        <v>140</v>
      </c>
      <c r="E117" s="7" t="s">
        <v>64</v>
      </c>
      <c r="F117" s="63" t="s">
        <v>141</v>
      </c>
      <c r="G117" s="64">
        <v>700</v>
      </c>
      <c r="H117" s="6" t="str">
        <f>VLOOKUP(C117,[1]CXMDXSHZ!$A:$D,4,0)</f>
        <v>旗舰片区</v>
      </c>
      <c r="I117" s="8" t="s">
        <v>19</v>
      </c>
      <c r="J117" s="8"/>
      <c r="K117" s="8">
        <v>7231.88</v>
      </c>
      <c r="L117" s="8">
        <v>1793.36</v>
      </c>
      <c r="M117" s="77">
        <f t="shared" ref="M116:M137" si="6">L117/K117</f>
        <v>0.247979778425527</v>
      </c>
      <c r="N117" s="15">
        <v>5412</v>
      </c>
      <c r="O117" s="15">
        <v>1698</v>
      </c>
      <c r="P117" s="77">
        <v>0.313747228381375</v>
      </c>
    </row>
    <row r="118" s="56" customFormat="1" ht="15" customHeight="1" spans="1:16">
      <c r="A118" s="5">
        <v>97</v>
      </c>
      <c r="B118" s="6">
        <v>117310</v>
      </c>
      <c r="C118" s="6">
        <v>117310</v>
      </c>
      <c r="D118" s="7" t="s">
        <v>142</v>
      </c>
      <c r="E118" s="7" t="s">
        <v>125</v>
      </c>
      <c r="F118" s="65"/>
      <c r="G118" s="66"/>
      <c r="H118" s="6" t="str">
        <f>VLOOKUP(C118,[1]CXMDXSHZ!$A:$D,4,0)</f>
        <v>旗舰片区</v>
      </c>
      <c r="I118" s="8" t="s">
        <v>19</v>
      </c>
      <c r="J118" s="8"/>
      <c r="K118" s="8">
        <v>6909.49</v>
      </c>
      <c r="L118" s="8">
        <v>1789.03</v>
      </c>
      <c r="M118" s="77">
        <f t="shared" si="6"/>
        <v>0.258923596386998</v>
      </c>
      <c r="N118" s="15">
        <v>5089</v>
      </c>
      <c r="O118" s="15">
        <v>1694</v>
      </c>
      <c r="P118" s="77">
        <v>0.332874828060523</v>
      </c>
    </row>
    <row r="119" s="56" customFormat="1" ht="15" customHeight="1" spans="1:16">
      <c r="A119" s="5">
        <v>98</v>
      </c>
      <c r="B119" s="6">
        <v>706</v>
      </c>
      <c r="C119" s="6">
        <v>2886</v>
      </c>
      <c r="D119" s="7" t="s">
        <v>143</v>
      </c>
      <c r="E119" s="7" t="s">
        <v>64</v>
      </c>
      <c r="F119" s="65"/>
      <c r="G119" s="66"/>
      <c r="H119" s="6" t="str">
        <f>VLOOKUP(C119,[1]CXMDXSHZ!$A:$D,4,0)</f>
        <v>都江堰片</v>
      </c>
      <c r="I119" s="8" t="s">
        <v>19</v>
      </c>
      <c r="J119" s="8"/>
      <c r="K119" s="8">
        <v>7180.66</v>
      </c>
      <c r="L119" s="8">
        <v>1788.93</v>
      </c>
      <c r="M119" s="77">
        <f t="shared" si="6"/>
        <v>0.249131695415185</v>
      </c>
      <c r="N119" s="15">
        <v>5361</v>
      </c>
      <c r="O119" s="15">
        <v>1694</v>
      </c>
      <c r="P119" s="77">
        <v>0.315985823540384</v>
      </c>
    </row>
    <row r="120" s="56" customFormat="1" spans="1:16">
      <c r="A120" s="5">
        <v>99</v>
      </c>
      <c r="B120" s="6">
        <v>743</v>
      </c>
      <c r="C120" s="6">
        <v>2717</v>
      </c>
      <c r="D120" s="7" t="s">
        <v>144</v>
      </c>
      <c r="E120" s="7" t="s">
        <v>64</v>
      </c>
      <c r="F120" s="65"/>
      <c r="G120" s="66"/>
      <c r="H120" s="6" t="str">
        <f>VLOOKUP(C120,[1]CXMDXSHZ!$A:$D,4,0)</f>
        <v>南门片区</v>
      </c>
      <c r="I120" s="8" t="s">
        <v>19</v>
      </c>
      <c r="J120" s="8"/>
      <c r="K120" s="8">
        <v>7206.22</v>
      </c>
      <c r="L120" s="8">
        <v>1797.83</v>
      </c>
      <c r="M120" s="77">
        <f t="shared" si="6"/>
        <v>0.249483085445629</v>
      </c>
      <c r="N120" s="15">
        <v>5386</v>
      </c>
      <c r="O120" s="15">
        <v>1703</v>
      </c>
      <c r="P120" s="77">
        <v>0.316190122539918</v>
      </c>
    </row>
    <row r="121" s="56" customFormat="1" ht="15" customHeight="1" spans="1:16">
      <c r="A121" s="5">
        <v>100</v>
      </c>
      <c r="B121" s="6">
        <v>329</v>
      </c>
      <c r="C121" s="6">
        <v>2907</v>
      </c>
      <c r="D121" s="7" t="s">
        <v>145</v>
      </c>
      <c r="E121" s="7" t="s">
        <v>64</v>
      </c>
      <c r="F121" s="67"/>
      <c r="G121" s="68"/>
      <c r="H121" s="6" t="str">
        <f>VLOOKUP(C121,[1]CXMDXSHZ!$A:$D,4,0)</f>
        <v>南门片区</v>
      </c>
      <c r="I121" s="8" t="s">
        <v>19</v>
      </c>
      <c r="J121" s="8"/>
      <c r="K121" s="8">
        <v>7366.16</v>
      </c>
      <c r="L121" s="8">
        <v>1772.41</v>
      </c>
      <c r="M121" s="77">
        <f t="shared" si="6"/>
        <v>0.24061519163309</v>
      </c>
      <c r="N121" s="15">
        <v>5546</v>
      </c>
      <c r="O121" s="15">
        <v>1677</v>
      </c>
      <c r="P121" s="77">
        <v>0.302380093761269</v>
      </c>
    </row>
    <row r="122" s="56" customFormat="1" ht="15" customHeight="1" spans="1:16">
      <c r="A122" s="5"/>
      <c r="B122" s="6"/>
      <c r="C122" s="6"/>
      <c r="D122" s="7"/>
      <c r="E122" s="7"/>
      <c r="F122" s="7"/>
      <c r="G122" s="69"/>
      <c r="H122" s="6"/>
      <c r="I122" s="8"/>
      <c r="J122" s="8"/>
      <c r="K122" s="8"/>
      <c r="L122" s="8"/>
      <c r="M122" s="77"/>
      <c r="N122" s="15"/>
      <c r="O122" s="15"/>
      <c r="P122" s="77"/>
    </row>
    <row r="123" s="56" customFormat="1" ht="15" customHeight="1" spans="1:16">
      <c r="A123" s="5">
        <v>101</v>
      </c>
      <c r="B123" s="6">
        <v>710</v>
      </c>
      <c r="C123" s="6">
        <v>2888</v>
      </c>
      <c r="D123" s="7" t="s">
        <v>146</v>
      </c>
      <c r="E123" s="7" t="s">
        <v>64</v>
      </c>
      <c r="F123" s="63" t="s">
        <v>147</v>
      </c>
      <c r="G123" s="64">
        <v>500</v>
      </c>
      <c r="H123" s="6" t="str">
        <f>VLOOKUP(C123,[1]CXMDXSHZ!$A:$D,4,0)</f>
        <v>都江堰片</v>
      </c>
      <c r="I123" s="8" t="s">
        <v>19</v>
      </c>
      <c r="J123" s="8"/>
      <c r="K123" s="8">
        <v>7060.54</v>
      </c>
      <c r="L123" s="8">
        <v>1772.37</v>
      </c>
      <c r="M123" s="77">
        <f t="shared" si="6"/>
        <v>0.251024709158223</v>
      </c>
      <c r="N123" s="15">
        <v>5241</v>
      </c>
      <c r="O123" s="15">
        <v>1677</v>
      </c>
      <c r="P123" s="77">
        <v>0.319977103606182</v>
      </c>
    </row>
    <row r="124" s="56" customFormat="1" ht="15" customHeight="1" spans="1:16">
      <c r="A124" s="5">
        <v>102</v>
      </c>
      <c r="B124" s="6">
        <v>732</v>
      </c>
      <c r="C124" s="6">
        <v>2837</v>
      </c>
      <c r="D124" s="7" t="s">
        <v>148</v>
      </c>
      <c r="E124" s="7" t="s">
        <v>64</v>
      </c>
      <c r="F124" s="65"/>
      <c r="G124" s="66"/>
      <c r="H124" s="6" t="str">
        <f>VLOOKUP(C124,[1]CXMDXSHZ!$A:$D,4,0)</f>
        <v>邛崃片区</v>
      </c>
      <c r="I124" s="8" t="s">
        <v>19</v>
      </c>
      <c r="J124" s="8"/>
      <c r="K124" s="8">
        <v>7220.3</v>
      </c>
      <c r="L124" s="8">
        <v>1743.8</v>
      </c>
      <c r="M124" s="77">
        <f t="shared" si="6"/>
        <v>0.241513510518954</v>
      </c>
      <c r="N124" s="15">
        <v>5400</v>
      </c>
      <c r="O124" s="15">
        <v>1649</v>
      </c>
      <c r="P124" s="77">
        <v>0.30537037037037</v>
      </c>
    </row>
    <row r="125" s="56" customFormat="1" ht="15" customHeight="1" spans="1:16">
      <c r="A125" s="5">
        <v>103</v>
      </c>
      <c r="B125" s="6">
        <v>102479</v>
      </c>
      <c r="C125" s="6">
        <v>102479</v>
      </c>
      <c r="D125" s="7" t="s">
        <v>149</v>
      </c>
      <c r="E125" s="7" t="s">
        <v>125</v>
      </c>
      <c r="F125" s="65"/>
      <c r="G125" s="66"/>
      <c r="H125" s="6" t="str">
        <f>VLOOKUP(C125,[1]CXMDXSHZ!$A:$D,4,0)</f>
        <v>东门片区</v>
      </c>
      <c r="I125" s="8" t="s">
        <v>19</v>
      </c>
      <c r="J125" s="8"/>
      <c r="K125" s="8">
        <v>7123.12</v>
      </c>
      <c r="L125" s="8">
        <v>1734.48</v>
      </c>
      <c r="M125" s="77">
        <f t="shared" si="6"/>
        <v>0.243500039308618</v>
      </c>
      <c r="N125" s="15">
        <v>5303</v>
      </c>
      <c r="O125" s="15">
        <v>1639</v>
      </c>
      <c r="P125" s="77">
        <v>0.309070337544786</v>
      </c>
    </row>
    <row r="126" s="56" customFormat="1" ht="15" customHeight="1" spans="1:16">
      <c r="A126" s="5">
        <v>104</v>
      </c>
      <c r="B126" s="6">
        <v>713</v>
      </c>
      <c r="C126" s="6">
        <v>2883</v>
      </c>
      <c r="D126" s="7" t="s">
        <v>150</v>
      </c>
      <c r="E126" s="7" t="s">
        <v>125</v>
      </c>
      <c r="F126" s="65"/>
      <c r="G126" s="66"/>
      <c r="H126" s="6" t="str">
        <f>VLOOKUP(C126,[1]CXMDXSHZ!$A:$D,4,0)</f>
        <v>都江堰片</v>
      </c>
      <c r="I126" s="8" t="s">
        <v>19</v>
      </c>
      <c r="J126" s="8"/>
      <c r="K126" s="8">
        <v>6592.77</v>
      </c>
      <c r="L126" s="8">
        <v>1680.02</v>
      </c>
      <c r="M126" s="77">
        <f t="shared" si="6"/>
        <v>0.25482763694168</v>
      </c>
      <c r="N126" s="15">
        <v>4773</v>
      </c>
      <c r="O126" s="15">
        <v>1585</v>
      </c>
      <c r="P126" s="77">
        <v>0.33207626230882</v>
      </c>
    </row>
    <row r="127" s="56" customFormat="1" ht="15" customHeight="1" spans="1:16">
      <c r="A127" s="5">
        <v>105</v>
      </c>
      <c r="B127" s="6">
        <v>754</v>
      </c>
      <c r="C127" s="6">
        <v>2916</v>
      </c>
      <c r="D127" s="7" t="s">
        <v>151</v>
      </c>
      <c r="E127" s="7" t="s">
        <v>64</v>
      </c>
      <c r="F127" s="67"/>
      <c r="G127" s="68"/>
      <c r="H127" s="6" t="str">
        <f>VLOOKUP(C127,[1]CXMDXSHZ!$A:$D,4,0)</f>
        <v>崇州片区</v>
      </c>
      <c r="I127" s="8" t="s">
        <v>19</v>
      </c>
      <c r="J127" s="8"/>
      <c r="K127" s="8">
        <v>6837.51</v>
      </c>
      <c r="L127" s="8">
        <v>1778.72</v>
      </c>
      <c r="M127" s="77">
        <f t="shared" si="6"/>
        <v>0.260141484253771</v>
      </c>
      <c r="N127" s="15">
        <v>5018</v>
      </c>
      <c r="O127" s="15">
        <v>1684</v>
      </c>
      <c r="P127" s="77">
        <v>0.335591869270626</v>
      </c>
    </row>
    <row r="128" s="56" customFormat="1" ht="15" customHeight="1" spans="1:16">
      <c r="A128" s="5"/>
      <c r="B128" s="6"/>
      <c r="C128" s="6"/>
      <c r="D128" s="7"/>
      <c r="E128" s="7"/>
      <c r="F128" s="81"/>
      <c r="G128" s="82"/>
      <c r="H128" s="6"/>
      <c r="I128" s="8"/>
      <c r="J128" s="8"/>
      <c r="K128" s="8"/>
      <c r="L128" s="8"/>
      <c r="M128" s="77"/>
      <c r="N128" s="15"/>
      <c r="O128" s="15"/>
      <c r="P128" s="77"/>
    </row>
    <row r="129" s="56" customFormat="1" ht="15" customHeight="1" spans="1:16">
      <c r="A129" s="5">
        <v>106</v>
      </c>
      <c r="B129" s="6">
        <v>112415</v>
      </c>
      <c r="C129" s="6">
        <v>112415</v>
      </c>
      <c r="D129" s="7" t="s">
        <v>152</v>
      </c>
      <c r="E129" s="7" t="s">
        <v>125</v>
      </c>
      <c r="F129" s="83" t="s">
        <v>153</v>
      </c>
      <c r="G129" s="64">
        <v>500</v>
      </c>
      <c r="H129" s="6" t="str">
        <f>VLOOKUP(C129,[1]CXMDXSHZ!$A:$D,4,0)</f>
        <v>东门片区</v>
      </c>
      <c r="I129" s="8" t="s">
        <v>19</v>
      </c>
      <c r="J129" s="8"/>
      <c r="K129" s="8">
        <v>6867.08</v>
      </c>
      <c r="L129" s="8">
        <v>1674.57</v>
      </c>
      <c r="M129" s="77">
        <f>L129/K129</f>
        <v>0.243854738840963</v>
      </c>
      <c r="N129" s="15">
        <v>5047</v>
      </c>
      <c r="O129" s="15">
        <v>1580</v>
      </c>
      <c r="P129" s="77">
        <v>0.313057261739647</v>
      </c>
    </row>
    <row r="130" s="56" customFormat="1" ht="15" customHeight="1" spans="1:16">
      <c r="A130" s="5">
        <v>107</v>
      </c>
      <c r="B130" s="6">
        <v>113025</v>
      </c>
      <c r="C130" s="6">
        <v>113025</v>
      </c>
      <c r="D130" s="7" t="s">
        <v>154</v>
      </c>
      <c r="E130" s="7" t="s">
        <v>125</v>
      </c>
      <c r="F130" s="84"/>
      <c r="G130" s="66"/>
      <c r="H130" s="6" t="str">
        <f>VLOOKUP(C130,[1]CXMDXSHZ!$A:$D,4,0)</f>
        <v>南门片区</v>
      </c>
      <c r="I130" s="8" t="s">
        <v>19</v>
      </c>
      <c r="J130" s="8"/>
      <c r="K130" s="8">
        <v>6784.59</v>
      </c>
      <c r="L130" s="8">
        <v>1671.58</v>
      </c>
      <c r="M130" s="77">
        <f>L130/K130</f>
        <v>0.246378926361062</v>
      </c>
      <c r="N130" s="15">
        <v>4965</v>
      </c>
      <c r="O130" s="15">
        <v>1577</v>
      </c>
      <c r="P130" s="77">
        <v>0.317623363544814</v>
      </c>
    </row>
    <row r="131" s="56" customFormat="1" ht="15" customHeight="1" spans="1:16">
      <c r="A131" s="5">
        <v>108</v>
      </c>
      <c r="B131" s="6">
        <v>748</v>
      </c>
      <c r="C131" s="6">
        <v>2874</v>
      </c>
      <c r="D131" s="7" t="s">
        <v>155</v>
      </c>
      <c r="E131" s="7" t="s">
        <v>64</v>
      </c>
      <c r="F131" s="84"/>
      <c r="G131" s="66"/>
      <c r="H131" s="6" t="str">
        <f>VLOOKUP(C131,[1]CXMDXSHZ!$A:$D,4,0)</f>
        <v>大邑片区</v>
      </c>
      <c r="I131" s="8" t="s">
        <v>19</v>
      </c>
      <c r="J131" s="8"/>
      <c r="K131" s="8">
        <v>6739.28</v>
      </c>
      <c r="L131" s="8">
        <v>1652.47</v>
      </c>
      <c r="M131" s="77">
        <f>L131/K131</f>
        <v>0.245199783953182</v>
      </c>
      <c r="N131" s="15">
        <v>4919</v>
      </c>
      <c r="O131" s="15">
        <v>1557</v>
      </c>
      <c r="P131" s="77">
        <v>0.31652774954259</v>
      </c>
    </row>
    <row r="132" s="56" customFormat="1" ht="15" customHeight="1" spans="1:16">
      <c r="A132" s="5">
        <v>109</v>
      </c>
      <c r="B132" s="6">
        <v>106569</v>
      </c>
      <c r="C132" s="6">
        <v>106569</v>
      </c>
      <c r="D132" s="7" t="s">
        <v>156</v>
      </c>
      <c r="E132" s="7" t="s">
        <v>64</v>
      </c>
      <c r="F132" s="84"/>
      <c r="G132" s="66"/>
      <c r="H132" s="6" t="str">
        <f>VLOOKUP(C132,[1]CXMDXSHZ!$A:$D,4,0)</f>
        <v>东门片区</v>
      </c>
      <c r="I132" s="8" t="s">
        <v>19</v>
      </c>
      <c r="J132" s="8"/>
      <c r="K132" s="8">
        <v>5970</v>
      </c>
      <c r="L132" s="8">
        <v>1626.67</v>
      </c>
      <c r="M132" s="77">
        <f>L132/K132</f>
        <v>0.272474036850921</v>
      </c>
      <c r="N132" s="15">
        <v>4150</v>
      </c>
      <c r="O132" s="15">
        <v>1532</v>
      </c>
      <c r="P132" s="77">
        <v>0.369156626506024</v>
      </c>
    </row>
    <row r="133" s="56" customFormat="1" ht="15" customHeight="1" spans="1:16">
      <c r="A133" s="5">
        <v>110</v>
      </c>
      <c r="B133" s="6">
        <v>119622</v>
      </c>
      <c r="C133" s="6">
        <v>119622</v>
      </c>
      <c r="D133" s="7" t="s">
        <v>157</v>
      </c>
      <c r="E133" s="7" t="s">
        <v>125</v>
      </c>
      <c r="F133" s="85"/>
      <c r="G133" s="68"/>
      <c r="H133" s="6" t="str">
        <f>VLOOKUP(C133,[1]CXMDXSHZ!$A:$D,4,0)</f>
        <v>旗舰片区</v>
      </c>
      <c r="I133" s="8" t="s">
        <v>19</v>
      </c>
      <c r="J133" s="8"/>
      <c r="K133" s="8">
        <v>6429.14</v>
      </c>
      <c r="L133" s="8">
        <v>1622.61</v>
      </c>
      <c r="M133" s="77">
        <f>L133/K133</f>
        <v>0.252383678065807</v>
      </c>
      <c r="N133" s="15">
        <v>4609</v>
      </c>
      <c r="O133" s="15">
        <v>1528</v>
      </c>
      <c r="P133" s="77">
        <v>0.331525276632675</v>
      </c>
    </row>
    <row r="134" s="56" customFormat="1" ht="15" customHeight="1" spans="1:16">
      <c r="A134" s="5"/>
      <c r="B134" s="6"/>
      <c r="C134" s="6"/>
      <c r="D134" s="7"/>
      <c r="E134" s="7"/>
      <c r="F134" s="7"/>
      <c r="G134" s="69"/>
      <c r="H134" s="6"/>
      <c r="I134" s="8"/>
      <c r="J134" s="8"/>
      <c r="K134" s="8"/>
      <c r="L134" s="8"/>
      <c r="M134" s="77"/>
      <c r="N134" s="15"/>
      <c r="O134" s="15"/>
      <c r="P134" s="77"/>
    </row>
    <row r="135" s="56" customFormat="1" ht="15" customHeight="1" spans="1:16">
      <c r="A135" s="5">
        <v>111</v>
      </c>
      <c r="B135" s="6">
        <v>104533</v>
      </c>
      <c r="C135" s="6">
        <v>104533</v>
      </c>
      <c r="D135" s="7" t="s">
        <v>158</v>
      </c>
      <c r="E135" s="7" t="s">
        <v>64</v>
      </c>
      <c r="F135" s="63" t="s">
        <v>159</v>
      </c>
      <c r="G135" s="64">
        <v>500</v>
      </c>
      <c r="H135" s="6" t="str">
        <f>VLOOKUP(C135,[1]CXMDXSHZ!$A:$D,4,0)</f>
        <v>大邑片区</v>
      </c>
      <c r="I135" s="8" t="s">
        <v>19</v>
      </c>
      <c r="J135" s="8"/>
      <c r="K135" s="8">
        <v>6540.86</v>
      </c>
      <c r="L135" s="8">
        <v>1614.93</v>
      </c>
      <c r="M135" s="77">
        <f>L135/K135</f>
        <v>0.246898725855621</v>
      </c>
      <c r="N135" s="15">
        <v>4721</v>
      </c>
      <c r="O135" s="15">
        <v>1520</v>
      </c>
      <c r="P135" s="77">
        <v>0.321965685236179</v>
      </c>
    </row>
    <row r="136" s="56" customFormat="1" ht="15" customHeight="1" spans="1:16">
      <c r="A136" s="5">
        <v>112</v>
      </c>
      <c r="B136" s="6">
        <v>745</v>
      </c>
      <c r="C136" s="6">
        <v>2422</v>
      </c>
      <c r="D136" s="7" t="s">
        <v>160</v>
      </c>
      <c r="E136" s="7" t="s">
        <v>125</v>
      </c>
      <c r="F136" s="65"/>
      <c r="G136" s="66"/>
      <c r="H136" s="6" t="str">
        <f>VLOOKUP(C136,[1]CXMDXSHZ!$A:$D,4,0)</f>
        <v>西门片区</v>
      </c>
      <c r="I136" s="8" t="s">
        <v>19</v>
      </c>
      <c r="J136" s="8"/>
      <c r="K136" s="8">
        <v>6639.89</v>
      </c>
      <c r="L136" s="8">
        <v>1599.77</v>
      </c>
      <c r="M136" s="77">
        <f>L136/K136</f>
        <v>0.240933208230859</v>
      </c>
      <c r="N136" s="15">
        <v>4820</v>
      </c>
      <c r="O136" s="15">
        <v>1505</v>
      </c>
      <c r="P136" s="77">
        <v>0.312240663900415</v>
      </c>
    </row>
    <row r="137" s="56" customFormat="1" ht="15" customHeight="1" spans="1:16">
      <c r="A137" s="5">
        <v>113</v>
      </c>
      <c r="B137" s="6">
        <v>573</v>
      </c>
      <c r="C137" s="6">
        <v>2715</v>
      </c>
      <c r="D137" s="7" t="s">
        <v>161</v>
      </c>
      <c r="E137" s="7" t="s">
        <v>125</v>
      </c>
      <c r="F137" s="65"/>
      <c r="G137" s="66"/>
      <c r="H137" s="6" t="str">
        <f>VLOOKUP(C137,[1]CXMDXSHZ!$A:$D,4,0)</f>
        <v>新津片</v>
      </c>
      <c r="I137" s="8" t="s">
        <v>19</v>
      </c>
      <c r="J137" s="8"/>
      <c r="K137" s="8">
        <v>6500.01</v>
      </c>
      <c r="L137" s="8">
        <v>1554.68</v>
      </c>
      <c r="M137" s="77">
        <f t="shared" ref="M137:M161" si="7">L137/K137</f>
        <v>0.239181170490507</v>
      </c>
      <c r="N137" s="15">
        <v>4680</v>
      </c>
      <c r="O137" s="15">
        <v>1460</v>
      </c>
      <c r="P137" s="77">
        <v>0.311965811965812</v>
      </c>
    </row>
    <row r="138" s="56" customFormat="1" ht="15" customHeight="1" spans="1:16">
      <c r="A138" s="5">
        <v>114</v>
      </c>
      <c r="B138" s="6">
        <v>727</v>
      </c>
      <c r="C138" s="6">
        <v>2409</v>
      </c>
      <c r="D138" s="7" t="s">
        <v>162</v>
      </c>
      <c r="E138" s="7" t="s">
        <v>125</v>
      </c>
      <c r="F138" s="65"/>
      <c r="G138" s="66"/>
      <c r="H138" s="6" t="str">
        <f>VLOOKUP(C138,[1]CXMDXSHZ!$A:$D,4,0)</f>
        <v>西门片区</v>
      </c>
      <c r="I138" s="8" t="s">
        <v>19</v>
      </c>
      <c r="J138" s="8"/>
      <c r="K138" s="8">
        <v>6298.03</v>
      </c>
      <c r="L138" s="8">
        <v>1552.58</v>
      </c>
      <c r="M138" s="77">
        <f t="shared" si="7"/>
        <v>0.246518355739811</v>
      </c>
      <c r="N138" s="15">
        <v>4478</v>
      </c>
      <c r="O138" s="15">
        <v>1458</v>
      </c>
      <c r="P138" s="77">
        <v>0.325591782045556</v>
      </c>
    </row>
    <row r="139" s="56" customFormat="1" ht="15" customHeight="1" spans="1:16">
      <c r="A139" s="5">
        <v>115</v>
      </c>
      <c r="B139" s="6">
        <v>733</v>
      </c>
      <c r="C139" s="6">
        <v>2713</v>
      </c>
      <c r="D139" s="7" t="s">
        <v>163</v>
      </c>
      <c r="E139" s="7" t="s">
        <v>125</v>
      </c>
      <c r="F139" s="67"/>
      <c r="G139" s="68"/>
      <c r="H139" s="6" t="str">
        <f>VLOOKUP(C139,[1]CXMDXSHZ!$A:$D,4,0)</f>
        <v>新津片</v>
      </c>
      <c r="I139" s="8" t="s">
        <v>19</v>
      </c>
      <c r="J139" s="8"/>
      <c r="K139" s="8">
        <v>6392.37</v>
      </c>
      <c r="L139" s="8">
        <v>1547.83</v>
      </c>
      <c r="M139" s="77">
        <f t="shared" si="7"/>
        <v>0.242137110336229</v>
      </c>
      <c r="N139" s="15">
        <v>4572</v>
      </c>
      <c r="O139" s="15">
        <v>1453</v>
      </c>
      <c r="P139" s="77">
        <v>0.317804024496938</v>
      </c>
    </row>
    <row r="140" s="56" customFormat="1" ht="15" customHeight="1" spans="1:16">
      <c r="A140" s="5"/>
      <c r="B140" s="6"/>
      <c r="C140" s="6"/>
      <c r="D140" s="7"/>
      <c r="E140" s="7"/>
      <c r="F140" s="7"/>
      <c r="G140" s="69"/>
      <c r="H140" s="6"/>
      <c r="I140" s="8"/>
      <c r="J140" s="8"/>
      <c r="K140" s="8"/>
      <c r="L140" s="8"/>
      <c r="M140" s="77"/>
      <c r="N140" s="15"/>
      <c r="O140" s="15"/>
      <c r="P140" s="77"/>
    </row>
    <row r="141" s="56" customFormat="1" ht="15" customHeight="1" spans="1:16">
      <c r="A141" s="5">
        <v>116</v>
      </c>
      <c r="B141" s="6">
        <v>113008</v>
      </c>
      <c r="C141" s="6">
        <v>113008</v>
      </c>
      <c r="D141" s="7" t="s">
        <v>164</v>
      </c>
      <c r="E141" s="7" t="s">
        <v>125</v>
      </c>
      <c r="F141" s="63" t="s">
        <v>165</v>
      </c>
      <c r="G141" s="64">
        <v>500</v>
      </c>
      <c r="H141" s="6" t="str">
        <f>VLOOKUP(C141,[1]CXMDXSHZ!$A:$D,4,0)</f>
        <v>西门片区</v>
      </c>
      <c r="I141" s="8" t="s">
        <v>19</v>
      </c>
      <c r="J141" s="8"/>
      <c r="K141" s="8">
        <v>6683.74</v>
      </c>
      <c r="L141" s="8">
        <v>1545.53</v>
      </c>
      <c r="M141" s="77">
        <f t="shared" si="7"/>
        <v>0.231237301271444</v>
      </c>
      <c r="N141" s="15">
        <v>4864</v>
      </c>
      <c r="O141" s="15">
        <v>1451</v>
      </c>
      <c r="P141" s="77">
        <v>0.298314144736842</v>
      </c>
    </row>
    <row r="142" s="56" customFormat="1" ht="15" customHeight="1" spans="1:16">
      <c r="A142" s="5">
        <v>117</v>
      </c>
      <c r="B142" s="6">
        <v>102567</v>
      </c>
      <c r="C142" s="6">
        <v>102567</v>
      </c>
      <c r="D142" s="7" t="s">
        <v>166</v>
      </c>
      <c r="E142" s="7" t="s">
        <v>125</v>
      </c>
      <c r="F142" s="65"/>
      <c r="G142" s="66"/>
      <c r="H142" s="6" t="str">
        <f>VLOOKUP(C142,[1]CXMDXSHZ!$A:$D,4,0)</f>
        <v>新津片</v>
      </c>
      <c r="I142" s="8" t="s">
        <v>19</v>
      </c>
      <c r="J142" s="8"/>
      <c r="K142" s="8">
        <v>6282.72</v>
      </c>
      <c r="L142" s="8">
        <v>1493.12</v>
      </c>
      <c r="M142" s="77">
        <f t="shared" si="7"/>
        <v>0.237655028395345</v>
      </c>
      <c r="N142" s="15">
        <v>4463</v>
      </c>
      <c r="O142" s="15">
        <v>1398</v>
      </c>
      <c r="P142" s="77">
        <v>0.313242213757562</v>
      </c>
    </row>
    <row r="143" s="56" customFormat="1" ht="15" customHeight="1" spans="1:16">
      <c r="A143" s="5">
        <v>118</v>
      </c>
      <c r="B143" s="6">
        <v>594</v>
      </c>
      <c r="C143" s="6">
        <v>2851</v>
      </c>
      <c r="D143" s="7" t="s">
        <v>167</v>
      </c>
      <c r="E143" s="7" t="s">
        <v>125</v>
      </c>
      <c r="F143" s="65"/>
      <c r="G143" s="66"/>
      <c r="H143" s="6" t="str">
        <f>VLOOKUP(C143,[1]CXMDXSHZ!$A:$D,4,0)</f>
        <v>大邑片区</v>
      </c>
      <c r="I143" s="8" t="s">
        <v>19</v>
      </c>
      <c r="J143" s="8"/>
      <c r="K143" s="8">
        <v>6713.3</v>
      </c>
      <c r="L143" s="8">
        <v>1491.84</v>
      </c>
      <c r="M143" s="77">
        <f t="shared" si="7"/>
        <v>0.222221560186495</v>
      </c>
      <c r="N143" s="15">
        <v>4893</v>
      </c>
      <c r="O143" s="15">
        <v>1397</v>
      </c>
      <c r="P143" s="77">
        <v>0.285509912119354</v>
      </c>
    </row>
    <row r="144" s="56" customFormat="1" ht="15" customHeight="1" spans="1:16">
      <c r="A144" s="5">
        <v>119</v>
      </c>
      <c r="B144" s="6">
        <v>115971</v>
      </c>
      <c r="C144" s="6">
        <v>115971</v>
      </c>
      <c r="D144" s="7" t="s">
        <v>168</v>
      </c>
      <c r="E144" s="7" t="s">
        <v>125</v>
      </c>
      <c r="F144" s="65"/>
      <c r="G144" s="66"/>
      <c r="H144" s="6" t="str">
        <f>VLOOKUP(C144,[1]CXMDXSHZ!$A:$D,4,0)</f>
        <v>南门片区</v>
      </c>
      <c r="I144" s="8" t="s">
        <v>19</v>
      </c>
      <c r="J144" s="8"/>
      <c r="K144" s="8">
        <v>6496.59</v>
      </c>
      <c r="L144" s="8">
        <v>1475.36</v>
      </c>
      <c r="M144" s="77">
        <f t="shared" si="7"/>
        <v>0.227097600433458</v>
      </c>
      <c r="N144" s="15">
        <v>4677</v>
      </c>
      <c r="O144" s="15">
        <v>1380</v>
      </c>
      <c r="P144" s="77">
        <v>0.295060936497755</v>
      </c>
    </row>
    <row r="145" s="56" customFormat="1" ht="15" customHeight="1" spans="1:16">
      <c r="A145" s="5">
        <v>120</v>
      </c>
      <c r="B145" s="6">
        <v>102564</v>
      </c>
      <c r="C145" s="6">
        <v>102564</v>
      </c>
      <c r="D145" s="7" t="s">
        <v>169</v>
      </c>
      <c r="E145" s="7" t="s">
        <v>125</v>
      </c>
      <c r="F145" s="67"/>
      <c r="G145" s="68"/>
      <c r="H145" s="6" t="str">
        <f>VLOOKUP(C145,[1]CXMDXSHZ!$A:$D,4,0)</f>
        <v>邛崃片区</v>
      </c>
      <c r="I145" s="8" t="s">
        <v>19</v>
      </c>
      <c r="J145" s="8"/>
      <c r="K145" s="8">
        <v>6082.31</v>
      </c>
      <c r="L145" s="8">
        <v>1459.77</v>
      </c>
      <c r="M145" s="77">
        <f t="shared" si="7"/>
        <v>0.240002564815013</v>
      </c>
      <c r="N145" s="15">
        <v>4262</v>
      </c>
      <c r="O145" s="15">
        <v>1365</v>
      </c>
      <c r="P145" s="77">
        <v>0.320272172688878</v>
      </c>
    </row>
    <row r="146" s="56" customFormat="1" ht="15" customHeight="1" spans="1:16">
      <c r="A146" s="5"/>
      <c r="B146" s="6"/>
      <c r="C146" s="6"/>
      <c r="D146" s="7"/>
      <c r="E146" s="7"/>
      <c r="F146" s="7"/>
      <c r="G146" s="69"/>
      <c r="H146" s="6"/>
      <c r="I146" s="8"/>
      <c r="J146" s="8"/>
      <c r="K146" s="8"/>
      <c r="L146" s="8"/>
      <c r="M146" s="77"/>
      <c r="N146" s="15"/>
      <c r="O146" s="15"/>
      <c r="P146" s="77"/>
    </row>
    <row r="147" s="56" customFormat="1" ht="15" customHeight="1" spans="1:16">
      <c r="A147" s="5">
        <v>121</v>
      </c>
      <c r="B147" s="6">
        <v>720</v>
      </c>
      <c r="C147" s="6">
        <v>2844</v>
      </c>
      <c r="D147" s="7" t="s">
        <v>170</v>
      </c>
      <c r="E147" s="7" t="s">
        <v>125</v>
      </c>
      <c r="F147" s="63" t="s">
        <v>171</v>
      </c>
      <c r="G147" s="64">
        <v>500</v>
      </c>
      <c r="H147" s="6" t="str">
        <f>VLOOKUP(C147,[1]CXMDXSHZ!$A:$D,4,0)</f>
        <v>大邑片区</v>
      </c>
      <c r="I147" s="8" t="s">
        <v>19</v>
      </c>
      <c r="J147" s="8"/>
      <c r="K147" s="8">
        <v>6424.79</v>
      </c>
      <c r="L147" s="8">
        <v>1485.05</v>
      </c>
      <c r="M147" s="77">
        <f t="shared" si="7"/>
        <v>0.231143741663152</v>
      </c>
      <c r="N147" s="15">
        <v>4605</v>
      </c>
      <c r="O147" s="15">
        <v>1390</v>
      </c>
      <c r="P147" s="77">
        <v>0.301845819761129</v>
      </c>
    </row>
    <row r="148" s="56" customFormat="1" ht="17" customHeight="1" spans="1:16">
      <c r="A148" s="5">
        <v>122</v>
      </c>
      <c r="B148" s="6">
        <v>52</v>
      </c>
      <c r="C148" s="6">
        <v>2905</v>
      </c>
      <c r="D148" s="7" t="s">
        <v>172</v>
      </c>
      <c r="E148" s="7" t="s">
        <v>125</v>
      </c>
      <c r="F148" s="65"/>
      <c r="G148" s="66"/>
      <c r="H148" s="6" t="str">
        <f>VLOOKUP(C148,[1]CXMDXSHZ!$A:$D,4,0)</f>
        <v>崇州片区</v>
      </c>
      <c r="I148" s="8" t="s">
        <v>19</v>
      </c>
      <c r="J148" s="8"/>
      <c r="K148" s="8">
        <v>4870</v>
      </c>
      <c r="L148" s="8">
        <v>1456.94</v>
      </c>
      <c r="M148" s="77">
        <f t="shared" si="7"/>
        <v>0.299166324435318</v>
      </c>
      <c r="N148" s="15">
        <v>3050</v>
      </c>
      <c r="O148" s="15">
        <v>1362</v>
      </c>
      <c r="P148" s="77">
        <v>0.44655737704918</v>
      </c>
    </row>
    <row r="149" s="56" customFormat="1" ht="18" customHeight="1" spans="1:16">
      <c r="A149" s="5">
        <v>123</v>
      </c>
      <c r="B149" s="6">
        <v>104429</v>
      </c>
      <c r="C149" s="6">
        <v>104429</v>
      </c>
      <c r="D149" s="7" t="s">
        <v>173</v>
      </c>
      <c r="E149" s="7" t="s">
        <v>125</v>
      </c>
      <c r="F149" s="65"/>
      <c r="G149" s="66"/>
      <c r="H149" s="6" t="str">
        <f>VLOOKUP(C149,[1]CXMDXSHZ!$A:$D,4,0)</f>
        <v>南门片区</v>
      </c>
      <c r="I149" s="8" t="s">
        <v>19</v>
      </c>
      <c r="J149" s="8"/>
      <c r="K149" s="8">
        <v>6450.52</v>
      </c>
      <c r="L149" s="8">
        <v>1434.18</v>
      </c>
      <c r="M149" s="77">
        <f t="shared" si="7"/>
        <v>0.222335563644481</v>
      </c>
      <c r="N149" s="15">
        <v>4631</v>
      </c>
      <c r="O149" s="15">
        <v>1339</v>
      </c>
      <c r="P149" s="77">
        <v>0.289138415029151</v>
      </c>
    </row>
    <row r="150" s="56" customFormat="1" ht="18" customHeight="1" spans="1:16">
      <c r="A150" s="5">
        <v>124</v>
      </c>
      <c r="B150" s="6">
        <v>123007</v>
      </c>
      <c r="C150" s="6">
        <v>123007</v>
      </c>
      <c r="D150" s="7" t="s">
        <v>174</v>
      </c>
      <c r="E150" s="7" t="s">
        <v>125</v>
      </c>
      <c r="F150" s="65"/>
      <c r="G150" s="66"/>
      <c r="H150" s="6" t="str">
        <f>VLOOKUP(C150,[1]CXMDXSHZ!$A:$D,4,0)</f>
        <v>大邑片区</v>
      </c>
      <c r="I150" s="8" t="s">
        <v>19</v>
      </c>
      <c r="J150" s="8"/>
      <c r="K150" s="8">
        <v>6558.83</v>
      </c>
      <c r="L150" s="8">
        <v>1418.51</v>
      </c>
      <c r="M150" s="77">
        <f t="shared" si="7"/>
        <v>0.216274853899247</v>
      </c>
      <c r="N150" s="15">
        <v>4739</v>
      </c>
      <c r="O150" s="15">
        <v>1324</v>
      </c>
      <c r="P150" s="77">
        <v>0.279383836252374</v>
      </c>
    </row>
    <row r="151" s="56" customFormat="1" ht="18" customHeight="1" spans="1:16">
      <c r="A151" s="5">
        <v>125</v>
      </c>
      <c r="B151" s="6">
        <v>104838</v>
      </c>
      <c r="C151" s="6">
        <v>104838</v>
      </c>
      <c r="D151" s="7" t="s">
        <v>175</v>
      </c>
      <c r="E151" s="7" t="s">
        <v>125</v>
      </c>
      <c r="F151" s="67"/>
      <c r="G151" s="68"/>
      <c r="H151" s="6" t="str">
        <f>VLOOKUP(C151,[1]CXMDXSHZ!$A:$D,4,0)</f>
        <v>崇州片区</v>
      </c>
      <c r="I151" s="8" t="s">
        <v>19</v>
      </c>
      <c r="J151" s="8"/>
      <c r="K151" s="8">
        <v>5720</v>
      </c>
      <c r="L151" s="8">
        <v>1417.87</v>
      </c>
      <c r="M151" s="77">
        <f t="shared" si="7"/>
        <v>0.247879370629371</v>
      </c>
      <c r="N151" s="15">
        <v>3900</v>
      </c>
      <c r="O151" s="15">
        <v>1323</v>
      </c>
      <c r="P151" s="77">
        <v>0.339230769230769</v>
      </c>
    </row>
    <row r="152" s="56" customFormat="1" ht="18" customHeight="1" spans="1:16">
      <c r="A152" s="5"/>
      <c r="B152" s="6"/>
      <c r="C152" s="6"/>
      <c r="D152" s="7"/>
      <c r="E152" s="7"/>
      <c r="F152" s="7"/>
      <c r="G152" s="69"/>
      <c r="H152" s="6"/>
      <c r="I152" s="8"/>
      <c r="J152" s="8"/>
      <c r="K152" s="8"/>
      <c r="L152" s="8"/>
      <c r="M152" s="77"/>
      <c r="N152" s="15"/>
      <c r="O152" s="15"/>
      <c r="P152" s="77"/>
    </row>
    <row r="153" s="56" customFormat="1" ht="17" customHeight="1" spans="1:16">
      <c r="A153" s="5">
        <v>126</v>
      </c>
      <c r="B153" s="6">
        <v>117923</v>
      </c>
      <c r="C153" s="6">
        <v>117923</v>
      </c>
      <c r="D153" s="7" t="s">
        <v>176</v>
      </c>
      <c r="E153" s="7" t="s">
        <v>125</v>
      </c>
      <c r="F153" s="63" t="s">
        <v>177</v>
      </c>
      <c r="G153" s="64">
        <v>500</v>
      </c>
      <c r="H153" s="6" t="str">
        <f>VLOOKUP(C153,[1]CXMDXSHZ!$A:$D,4,0)</f>
        <v>大邑片区</v>
      </c>
      <c r="I153" s="8" t="s">
        <v>19</v>
      </c>
      <c r="J153" s="8"/>
      <c r="K153" s="8">
        <v>5721.38</v>
      </c>
      <c r="L153" s="8">
        <v>1398.85</v>
      </c>
      <c r="M153" s="77">
        <f t="shared" si="7"/>
        <v>0.244495209197781</v>
      </c>
      <c r="N153" s="15">
        <v>3901</v>
      </c>
      <c r="O153" s="15">
        <v>1304</v>
      </c>
      <c r="P153" s="77">
        <v>0.334273263265829</v>
      </c>
    </row>
    <row r="154" s="56" customFormat="1" ht="17" customHeight="1" spans="1:16">
      <c r="A154" s="5">
        <v>127</v>
      </c>
      <c r="B154" s="15">
        <v>116773</v>
      </c>
      <c r="C154" s="6">
        <v>2274</v>
      </c>
      <c r="D154" s="15" t="s">
        <v>178</v>
      </c>
      <c r="E154" s="7" t="s">
        <v>125</v>
      </c>
      <c r="F154" s="65"/>
      <c r="G154" s="66"/>
      <c r="H154" s="6" t="str">
        <f>VLOOKUP(C154,[1]CXMDXSHZ!$A:$D,4,0)</f>
        <v>旗舰片区</v>
      </c>
      <c r="I154" s="8" t="s">
        <v>19</v>
      </c>
      <c r="J154" s="8"/>
      <c r="K154" s="8">
        <v>6098.15</v>
      </c>
      <c r="L154" s="8">
        <v>1392.99</v>
      </c>
      <c r="M154" s="77">
        <f t="shared" si="7"/>
        <v>0.228428293826816</v>
      </c>
      <c r="N154" s="15">
        <v>4278</v>
      </c>
      <c r="O154" s="15">
        <v>1298</v>
      </c>
      <c r="P154" s="77">
        <v>0.30341280972417</v>
      </c>
    </row>
    <row r="155" s="56" customFormat="1" ht="15" customHeight="1" spans="1:16">
      <c r="A155" s="5">
        <v>128</v>
      </c>
      <c r="B155" s="9">
        <v>143253</v>
      </c>
      <c r="C155" s="6">
        <v>1950</v>
      </c>
      <c r="D155" s="7" t="s">
        <v>179</v>
      </c>
      <c r="E155" s="7" t="s">
        <v>125</v>
      </c>
      <c r="F155" s="65"/>
      <c r="G155" s="66"/>
      <c r="H155" s="6" t="str">
        <f>VLOOKUP(C155,[1]CXMDXSHZ!$A:$D,4,0)</f>
        <v>南门片区</v>
      </c>
      <c r="I155" s="8" t="s">
        <v>19</v>
      </c>
      <c r="J155" s="8"/>
      <c r="K155" s="8">
        <v>4870</v>
      </c>
      <c r="L155" s="8">
        <v>1391.06</v>
      </c>
      <c r="M155" s="77">
        <f t="shared" si="7"/>
        <v>0.285638603696099</v>
      </c>
      <c r="N155" s="15">
        <v>3050</v>
      </c>
      <c r="O155" s="15">
        <v>1296</v>
      </c>
      <c r="P155" s="77">
        <v>0.424918032786885</v>
      </c>
    </row>
    <row r="156" s="56" customFormat="1" ht="15" customHeight="1" spans="1:16">
      <c r="A156" s="5">
        <v>129</v>
      </c>
      <c r="B156" s="6">
        <v>56</v>
      </c>
      <c r="C156" s="6">
        <v>2894</v>
      </c>
      <c r="D156" s="7" t="s">
        <v>180</v>
      </c>
      <c r="E156" s="7" t="s">
        <v>125</v>
      </c>
      <c r="F156" s="65"/>
      <c r="G156" s="66"/>
      <c r="H156" s="6" t="str">
        <f>VLOOKUP(C156,[1]CXMDXSHZ!$A:$D,4,0)</f>
        <v>崇州片区</v>
      </c>
      <c r="I156" s="8" t="s">
        <v>19</v>
      </c>
      <c r="J156" s="8"/>
      <c r="K156" s="8">
        <v>5170</v>
      </c>
      <c r="L156" s="8">
        <v>1381.09</v>
      </c>
      <c r="M156" s="77">
        <f t="shared" si="7"/>
        <v>0.267135396518375</v>
      </c>
      <c r="N156" s="15">
        <v>3750</v>
      </c>
      <c r="O156" s="15">
        <v>1286</v>
      </c>
      <c r="P156" s="77">
        <v>0.342933333333333</v>
      </c>
    </row>
    <row r="157" s="56" customFormat="1" ht="15" customHeight="1" spans="1:16">
      <c r="A157" s="5">
        <v>130</v>
      </c>
      <c r="B157" s="6">
        <v>122198</v>
      </c>
      <c r="C157" s="6">
        <v>122198</v>
      </c>
      <c r="D157" s="7" t="s">
        <v>181</v>
      </c>
      <c r="E157" s="7" t="s">
        <v>125</v>
      </c>
      <c r="F157" s="67"/>
      <c r="G157" s="68"/>
      <c r="H157" s="6" t="str">
        <f>VLOOKUP(C157,[1]CXMDXSHZ!$A:$D,4,0)</f>
        <v>西门片区</v>
      </c>
      <c r="I157" s="8" t="s">
        <v>19</v>
      </c>
      <c r="J157" s="8"/>
      <c r="K157" s="8">
        <v>5550</v>
      </c>
      <c r="L157" s="8">
        <v>1370</v>
      </c>
      <c r="M157" s="77">
        <f t="shared" si="7"/>
        <v>0.246846846846847</v>
      </c>
      <c r="N157" s="15">
        <v>3830</v>
      </c>
      <c r="O157" s="15">
        <v>1275</v>
      </c>
      <c r="P157" s="77">
        <v>0.33289817232376</v>
      </c>
    </row>
    <row r="158" s="56" customFormat="1" ht="15" customHeight="1" spans="1:16">
      <c r="A158" s="5"/>
      <c r="B158" s="6"/>
      <c r="C158" s="6"/>
      <c r="D158" s="7"/>
      <c r="E158" s="7"/>
      <c r="F158" s="7"/>
      <c r="G158" s="69"/>
      <c r="H158" s="6"/>
      <c r="I158" s="8"/>
      <c r="J158" s="8"/>
      <c r="K158" s="8"/>
      <c r="L158" s="8"/>
      <c r="M158" s="77"/>
      <c r="N158" s="15"/>
      <c r="O158" s="15"/>
      <c r="P158" s="77"/>
    </row>
    <row r="159" s="56" customFormat="1" ht="15" customHeight="1" spans="1:33">
      <c r="A159" s="5">
        <v>131</v>
      </c>
      <c r="B159" s="6">
        <v>371</v>
      </c>
      <c r="C159" s="6">
        <v>2839</v>
      </c>
      <c r="D159" s="7" t="s">
        <v>182</v>
      </c>
      <c r="E159" s="7" t="s">
        <v>125</v>
      </c>
      <c r="F159" s="63" t="s">
        <v>183</v>
      </c>
      <c r="G159" s="64">
        <v>400</v>
      </c>
      <c r="H159" s="6" t="str">
        <f>VLOOKUP(C159,[1]CXMDXSHZ!$A:$D,4,0)</f>
        <v>新津片</v>
      </c>
      <c r="I159" s="8" t="s">
        <v>19</v>
      </c>
      <c r="J159" s="8"/>
      <c r="K159" s="8">
        <v>4670</v>
      </c>
      <c r="L159" s="8">
        <v>1355.78</v>
      </c>
      <c r="M159" s="77">
        <f t="shared" si="7"/>
        <v>0.290316916488223</v>
      </c>
      <c r="N159" s="15">
        <v>2850</v>
      </c>
      <c r="O159" s="15">
        <v>1261</v>
      </c>
      <c r="P159" s="77">
        <v>0.442456140350877</v>
      </c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</row>
    <row r="160" s="56" customFormat="1" ht="15" customHeight="1" spans="1:16">
      <c r="A160" s="5">
        <v>132</v>
      </c>
      <c r="B160" s="9">
        <v>113023</v>
      </c>
      <c r="C160" s="6">
        <v>2326</v>
      </c>
      <c r="D160" s="7" t="s">
        <v>184</v>
      </c>
      <c r="E160" s="7" t="s">
        <v>125</v>
      </c>
      <c r="F160" s="65"/>
      <c r="G160" s="66"/>
      <c r="H160" s="6" t="str">
        <f>VLOOKUP(C160,[1]CXMDXSHZ!$A:$D,4,0)</f>
        <v>西门片区</v>
      </c>
      <c r="I160" s="8" t="s">
        <v>19</v>
      </c>
      <c r="J160" s="8"/>
      <c r="K160" s="8">
        <v>6663.12</v>
      </c>
      <c r="L160" s="8">
        <v>1347.46</v>
      </c>
      <c r="M160" s="77">
        <f t="shared" si="7"/>
        <v>0.202226584542977</v>
      </c>
      <c r="N160" s="15">
        <v>4843</v>
      </c>
      <c r="O160" s="15">
        <v>1252</v>
      </c>
      <c r="P160" s="77">
        <v>0.258517447862895</v>
      </c>
    </row>
    <row r="161" s="56" customFormat="1" ht="15" customHeight="1" spans="1:16">
      <c r="A161" s="5">
        <v>133</v>
      </c>
      <c r="B161" s="6">
        <v>549</v>
      </c>
      <c r="C161" s="6">
        <v>2853</v>
      </c>
      <c r="D161" s="7" t="s">
        <v>185</v>
      </c>
      <c r="E161" s="7" t="s">
        <v>125</v>
      </c>
      <c r="F161" s="65"/>
      <c r="G161" s="66"/>
      <c r="H161" s="6" t="str">
        <f>VLOOKUP(C161,[1]CXMDXSHZ!$A:$D,4,0)</f>
        <v>大邑片区</v>
      </c>
      <c r="I161" s="8" t="s">
        <v>19</v>
      </c>
      <c r="J161" s="8"/>
      <c r="K161" s="8">
        <v>5809.85</v>
      </c>
      <c r="L161" s="8">
        <v>1335.16</v>
      </c>
      <c r="M161" s="77">
        <f t="shared" si="7"/>
        <v>0.229809719700164</v>
      </c>
      <c r="N161" s="15">
        <v>3990</v>
      </c>
      <c r="O161" s="15">
        <v>1240</v>
      </c>
      <c r="P161" s="77">
        <v>0.31077694235589</v>
      </c>
    </row>
    <row r="162" s="56" customFormat="1" spans="1:16">
      <c r="A162" s="5">
        <v>134</v>
      </c>
      <c r="B162" s="6">
        <v>106568</v>
      </c>
      <c r="C162" s="6">
        <v>106568</v>
      </c>
      <c r="D162" s="7" t="s">
        <v>186</v>
      </c>
      <c r="E162" s="7" t="s">
        <v>125</v>
      </c>
      <c r="F162" s="67"/>
      <c r="G162" s="68"/>
      <c r="H162" s="6" t="str">
        <f>VLOOKUP(C162,[1]CXMDXSHZ!$A:$D,4,0)</f>
        <v>南门片区</v>
      </c>
      <c r="I162" s="8" t="s">
        <v>19</v>
      </c>
      <c r="J162" s="8"/>
      <c r="K162" s="8">
        <v>5570</v>
      </c>
      <c r="L162" s="8">
        <v>1326.66</v>
      </c>
      <c r="M162" s="77">
        <f t="shared" ref="M162:M168" si="8">L162/K162</f>
        <v>0.238179533213645</v>
      </c>
      <c r="N162" s="15">
        <v>3750</v>
      </c>
      <c r="O162" s="15">
        <v>1232</v>
      </c>
      <c r="P162" s="77">
        <v>0.328533333333333</v>
      </c>
    </row>
    <row r="163" s="56" customFormat="1" spans="1:16">
      <c r="A163" s="5"/>
      <c r="B163" s="6"/>
      <c r="C163" s="6"/>
      <c r="D163" s="7"/>
      <c r="E163" s="7"/>
      <c r="F163" s="7"/>
      <c r="G163" s="69"/>
      <c r="H163" s="6"/>
      <c r="I163" s="8"/>
      <c r="J163" s="8"/>
      <c r="K163" s="8"/>
      <c r="L163" s="8"/>
      <c r="M163" s="77"/>
      <c r="N163" s="15"/>
      <c r="O163" s="15"/>
      <c r="P163" s="77"/>
    </row>
    <row r="164" s="56" customFormat="1" spans="1:16">
      <c r="A164" s="5">
        <v>135</v>
      </c>
      <c r="B164" s="6">
        <v>339</v>
      </c>
      <c r="C164" s="6">
        <v>2408</v>
      </c>
      <c r="D164" s="7" t="s">
        <v>187</v>
      </c>
      <c r="E164" s="7" t="s">
        <v>125</v>
      </c>
      <c r="F164" s="63" t="s">
        <v>188</v>
      </c>
      <c r="G164" s="64">
        <v>400</v>
      </c>
      <c r="H164" s="6" t="str">
        <f>VLOOKUP(C164,[1]CXMDXSHZ!$A:$D,4,0)</f>
        <v>东门片区</v>
      </c>
      <c r="I164" s="8" t="s">
        <v>19</v>
      </c>
      <c r="J164" s="8" t="s">
        <v>189</v>
      </c>
      <c r="K164" s="8">
        <v>4870</v>
      </c>
      <c r="L164" s="8">
        <v>1277.35</v>
      </c>
      <c r="M164" s="77">
        <f t="shared" si="8"/>
        <v>0.262289527720739</v>
      </c>
      <c r="N164" s="15">
        <v>3050</v>
      </c>
      <c r="O164" s="15">
        <v>1182</v>
      </c>
      <c r="P164" s="77">
        <v>0.387540983606557</v>
      </c>
    </row>
    <row r="165" s="56" customFormat="1" spans="1:16">
      <c r="A165" s="5">
        <v>136</v>
      </c>
      <c r="B165" s="9">
        <v>298747</v>
      </c>
      <c r="C165" s="6">
        <v>298747</v>
      </c>
      <c r="D165" s="7" t="s">
        <v>190</v>
      </c>
      <c r="E165" s="7" t="s">
        <v>125</v>
      </c>
      <c r="F165" s="65"/>
      <c r="G165" s="66"/>
      <c r="H165" s="6" t="str">
        <f>VLOOKUP(C165,[1]CXMDXSHZ!$A:$D,4,0)</f>
        <v>东门片区</v>
      </c>
      <c r="I165" s="8" t="s">
        <v>19</v>
      </c>
      <c r="J165" s="8"/>
      <c r="K165" s="8">
        <v>4870</v>
      </c>
      <c r="L165" s="8">
        <v>1267.7</v>
      </c>
      <c r="M165" s="77">
        <f t="shared" si="8"/>
        <v>0.260308008213552</v>
      </c>
      <c r="N165" s="15">
        <v>3050</v>
      </c>
      <c r="O165" s="15">
        <v>1173</v>
      </c>
      <c r="P165" s="77">
        <v>0.384590163934426</v>
      </c>
    </row>
    <row r="166" s="57" customFormat="1" ht="15" customHeight="1" spans="1:33">
      <c r="A166" s="5">
        <v>137</v>
      </c>
      <c r="B166" s="6">
        <v>117637</v>
      </c>
      <c r="C166" s="6">
        <v>122718</v>
      </c>
      <c r="D166" s="7" t="s">
        <v>191</v>
      </c>
      <c r="E166" s="7" t="s">
        <v>125</v>
      </c>
      <c r="F166" s="65"/>
      <c r="G166" s="66"/>
      <c r="H166" s="6" t="s">
        <v>192</v>
      </c>
      <c r="I166" s="8" t="s">
        <v>19</v>
      </c>
      <c r="J166" s="8"/>
      <c r="K166" s="8">
        <v>5170</v>
      </c>
      <c r="L166" s="8">
        <v>1264.69</v>
      </c>
      <c r="M166" s="77">
        <f t="shared" si="8"/>
        <v>0.244620889748549</v>
      </c>
      <c r="N166" s="15">
        <v>3350</v>
      </c>
      <c r="O166" s="15">
        <v>1170</v>
      </c>
      <c r="P166" s="77">
        <v>0.349253731343284</v>
      </c>
      <c r="Q166" s="56"/>
      <c r="R166" s="56"/>
      <c r="S166" s="56"/>
      <c r="T166" s="56"/>
      <c r="U166" s="56"/>
      <c r="V166" s="56"/>
      <c r="W166" s="56"/>
      <c r="X166" s="56"/>
      <c r="Y166" s="56"/>
      <c r="Z166" s="56"/>
      <c r="AA166" s="56"/>
      <c r="AB166" s="56"/>
      <c r="AC166" s="56"/>
      <c r="AD166" s="56"/>
      <c r="AE166" s="56"/>
      <c r="AF166" s="56"/>
      <c r="AG166" s="56"/>
    </row>
    <row r="167" s="56" customFormat="1" ht="15" customHeight="1" spans="1:16">
      <c r="A167" s="5">
        <v>138</v>
      </c>
      <c r="B167" s="15">
        <v>302867</v>
      </c>
      <c r="C167" s="6">
        <v>302867</v>
      </c>
      <c r="D167" s="15" t="s">
        <v>193</v>
      </c>
      <c r="E167" s="7" t="s">
        <v>125</v>
      </c>
      <c r="F167" s="67"/>
      <c r="G167" s="68"/>
      <c r="H167" s="6" t="str">
        <f>VLOOKUP(C167,[1]CXMDXSHZ!$A:$D,4,0)</f>
        <v>东门片区</v>
      </c>
      <c r="I167" s="8" t="s">
        <v>19</v>
      </c>
      <c r="J167" s="8"/>
      <c r="K167" s="8">
        <v>5423.22</v>
      </c>
      <c r="L167" s="8">
        <v>1171.85</v>
      </c>
      <c r="M167" s="77">
        <f t="shared" si="8"/>
        <v>0.216080114765766</v>
      </c>
      <c r="N167" s="15">
        <v>3603</v>
      </c>
      <c r="O167" s="15">
        <v>1077</v>
      </c>
      <c r="P167" s="77">
        <v>0.298917568692756</v>
      </c>
    </row>
    <row r="168" spans="1:16">
      <c r="A168" s="5"/>
      <c r="B168" s="15"/>
      <c r="C168" s="15"/>
      <c r="D168" s="15"/>
      <c r="E168" s="7"/>
      <c r="F168" s="7"/>
      <c r="G168" s="69">
        <v>20700</v>
      </c>
      <c r="H168" s="15"/>
      <c r="I168" s="15"/>
      <c r="J168" s="15"/>
      <c r="K168" s="15">
        <v>1255348.72</v>
      </c>
      <c r="L168" s="69">
        <v>322278.85</v>
      </c>
      <c r="M168" s="77">
        <f t="shared" si="8"/>
        <v>0.256724561761612</v>
      </c>
      <c r="N168" s="86">
        <v>1004898</v>
      </c>
      <c r="O168" s="86">
        <v>307995</v>
      </c>
      <c r="P168" s="77">
        <v>0.3075</v>
      </c>
    </row>
  </sheetData>
  <autoFilter xmlns:etc="http://www.wps.cn/officeDocument/2017/etCustomData" ref="A2:AG168" etc:filterBottomFollowUsedRange="0">
    <sortState ref="A2:AG168">
      <sortCondition ref="L2" descending="1"/>
    </sortState>
    <extLst/>
  </autoFilter>
  <mergeCells count="65">
    <mergeCell ref="A1:D1"/>
    <mergeCell ref="K1:M1"/>
    <mergeCell ref="N1:P1"/>
    <mergeCell ref="E1:E2"/>
    <mergeCell ref="F1:F2"/>
    <mergeCell ref="F3:F8"/>
    <mergeCell ref="F10:F14"/>
    <mergeCell ref="F16:F20"/>
    <mergeCell ref="F22:F26"/>
    <mergeCell ref="F28:F31"/>
    <mergeCell ref="F33:F37"/>
    <mergeCell ref="F39:F43"/>
    <mergeCell ref="F45:F49"/>
    <mergeCell ref="F51:F55"/>
    <mergeCell ref="F57:F61"/>
    <mergeCell ref="F63:F67"/>
    <mergeCell ref="F69:F73"/>
    <mergeCell ref="F75:F79"/>
    <mergeCell ref="F81:F85"/>
    <mergeCell ref="F87:F91"/>
    <mergeCell ref="F93:F97"/>
    <mergeCell ref="F99:F103"/>
    <mergeCell ref="F105:F109"/>
    <mergeCell ref="F111:F115"/>
    <mergeCell ref="F117:F121"/>
    <mergeCell ref="F123:F127"/>
    <mergeCell ref="F129:F133"/>
    <mergeCell ref="F135:F139"/>
    <mergeCell ref="F141:F145"/>
    <mergeCell ref="F147:F151"/>
    <mergeCell ref="F153:F157"/>
    <mergeCell ref="F159:F162"/>
    <mergeCell ref="F164:F167"/>
    <mergeCell ref="G1:G2"/>
    <mergeCell ref="G3:G8"/>
    <mergeCell ref="G10:G14"/>
    <mergeCell ref="G16:G20"/>
    <mergeCell ref="G22:G26"/>
    <mergeCell ref="G28:G31"/>
    <mergeCell ref="G33:G37"/>
    <mergeCell ref="G39:G43"/>
    <mergeCell ref="G45:G49"/>
    <mergeCell ref="G51:G55"/>
    <mergeCell ref="G57:G61"/>
    <mergeCell ref="G63:G67"/>
    <mergeCell ref="G69:G73"/>
    <mergeCell ref="G75:G79"/>
    <mergeCell ref="G81:G85"/>
    <mergeCell ref="G87:G91"/>
    <mergeCell ref="G93:G97"/>
    <mergeCell ref="G99:G103"/>
    <mergeCell ref="G105:G109"/>
    <mergeCell ref="G111:G115"/>
    <mergeCell ref="G117:G121"/>
    <mergeCell ref="G123:G127"/>
    <mergeCell ref="G129:G133"/>
    <mergeCell ref="G135:G139"/>
    <mergeCell ref="G141:G145"/>
    <mergeCell ref="G147:G151"/>
    <mergeCell ref="G153:G157"/>
    <mergeCell ref="G159:G162"/>
    <mergeCell ref="G164:G167"/>
    <mergeCell ref="H1:H2"/>
    <mergeCell ref="I1:I2"/>
    <mergeCell ref="J1:J2"/>
  </mergeCells>
  <conditionalFormatting sqref="B107">
    <cfRule type="duplicateValues" dxfId="0" priority="4"/>
  </conditionalFormatting>
  <conditionalFormatting sqref="B108">
    <cfRule type="duplicateValues" dxfId="0" priority="1"/>
  </conditionalFormatting>
  <conditionalFormatting sqref="B114">
    <cfRule type="duplicateValues" dxfId="0" priority="3"/>
  </conditionalFormatting>
  <conditionalFormatting sqref="B115">
    <cfRule type="duplicateValues" dxfId="0" priority="5"/>
  </conditionalFormatting>
  <conditionalFormatting sqref="B155">
    <cfRule type="duplicateValues" dxfId="0" priority="2"/>
  </conditionalFormatting>
  <pageMargins left="0.314583333333333" right="0.0388888888888889" top="0.511805555555556" bottom="0.590277777777778" header="0.5" footer="0.5"/>
  <pageSetup paperSize="9" scale="75" orientation="landscape" horizontalDpi="600"/>
  <headerFooter/>
  <ignoredErrors>
    <ignoredError sqref="H3:H107 M7:M107 M3:M5 H129:H167 M129:M168 M109 H109 H121:H126 H111:H119 M121:M126 M111:M11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selection activeCell="L19" sqref="L19"/>
    </sheetView>
  </sheetViews>
  <sheetFormatPr defaultColWidth="9" defaultRowHeight="15.75"/>
  <cols>
    <col min="1" max="1" width="9" style="16"/>
    <col min="2" max="2" width="12.125" style="16" customWidth="1"/>
    <col min="3" max="3" width="44" style="16" customWidth="1"/>
    <col min="4" max="4" width="17.375" style="16" customWidth="1"/>
    <col min="5" max="5" width="23" style="16" customWidth="1"/>
    <col min="6" max="6" width="20" style="16" customWidth="1"/>
    <col min="7" max="7" width="22.5" style="16" customWidth="1"/>
    <col min="8" max="8" width="16.75" style="16" customWidth="1"/>
    <col min="9" max="9" width="16.375" style="16" customWidth="1"/>
    <col min="10" max="16384" width="9" style="16"/>
  </cols>
  <sheetData>
    <row r="1" spans="1:9">
      <c r="A1" s="36" t="s">
        <v>194</v>
      </c>
      <c r="B1" s="37"/>
      <c r="C1" s="37"/>
      <c r="D1" s="37"/>
      <c r="E1" s="37"/>
      <c r="F1" s="37"/>
      <c r="G1" s="37"/>
      <c r="H1" s="37"/>
      <c r="I1" s="53"/>
    </row>
    <row r="2" spans="1:9">
      <c r="A2" s="38"/>
      <c r="B2" s="39"/>
      <c r="C2" s="39"/>
      <c r="D2" s="39"/>
      <c r="E2" s="39"/>
      <c r="F2" s="39"/>
      <c r="G2" s="39"/>
      <c r="H2" s="39"/>
      <c r="I2" s="54"/>
    </row>
    <row r="3" ht="34" customHeight="1" spans="1:9">
      <c r="A3" s="40" t="s">
        <v>9</v>
      </c>
      <c r="B3" s="41" t="s">
        <v>195</v>
      </c>
      <c r="C3" s="42" t="s">
        <v>12</v>
      </c>
      <c r="D3" s="42" t="s">
        <v>196</v>
      </c>
      <c r="E3" s="42" t="s">
        <v>197</v>
      </c>
      <c r="F3" s="42" t="s">
        <v>198</v>
      </c>
      <c r="G3" s="48" t="s">
        <v>199</v>
      </c>
      <c r="H3" s="48" t="s">
        <v>200</v>
      </c>
      <c r="I3" s="23" t="s">
        <v>201</v>
      </c>
    </row>
    <row r="4" ht="23" customHeight="1" spans="1:9">
      <c r="A4" s="43">
        <v>1</v>
      </c>
      <c r="B4" s="41">
        <v>111121</v>
      </c>
      <c r="C4" s="42" t="s">
        <v>202</v>
      </c>
      <c r="D4" s="42" t="s">
        <v>203</v>
      </c>
      <c r="E4" s="49" t="s">
        <v>18</v>
      </c>
      <c r="F4" s="49">
        <v>200</v>
      </c>
      <c r="G4" s="23">
        <v>1681</v>
      </c>
      <c r="H4" s="23">
        <v>589</v>
      </c>
      <c r="I4" s="55">
        <f>H4/G4</f>
        <v>0.350386674598453</v>
      </c>
    </row>
    <row r="5" ht="25" customHeight="1" spans="1:9">
      <c r="A5" s="43">
        <v>2</v>
      </c>
      <c r="B5" s="41">
        <v>126918</v>
      </c>
      <c r="C5" s="42" t="s">
        <v>204</v>
      </c>
      <c r="D5" s="42" t="s">
        <v>205</v>
      </c>
      <c r="E5" s="50"/>
      <c r="F5" s="50"/>
      <c r="G5" s="23">
        <v>1865</v>
      </c>
      <c r="H5" s="23">
        <v>653</v>
      </c>
      <c r="I5" s="55">
        <f>H5/G5</f>
        <v>0.350134048257373</v>
      </c>
    </row>
    <row r="6" ht="26" customHeight="1" spans="1:9">
      <c r="A6" s="43">
        <v>3</v>
      </c>
      <c r="B6" s="41">
        <v>110907</v>
      </c>
      <c r="C6" s="42" t="s">
        <v>206</v>
      </c>
      <c r="D6" s="42" t="s">
        <v>207</v>
      </c>
      <c r="E6" s="51"/>
      <c r="F6" s="51"/>
      <c r="G6" s="23">
        <v>1789</v>
      </c>
      <c r="H6" s="23">
        <v>665</v>
      </c>
      <c r="I6" s="55">
        <f>H6/G6</f>
        <v>0.371716042481833</v>
      </c>
    </row>
    <row r="7" ht="26" customHeight="1" spans="1:9">
      <c r="A7" s="44"/>
      <c r="B7" s="41"/>
      <c r="C7" s="42"/>
      <c r="D7" s="42"/>
      <c r="E7" s="42"/>
      <c r="F7" s="42"/>
      <c r="G7" s="52"/>
      <c r="H7" s="23"/>
      <c r="I7" s="55"/>
    </row>
    <row r="8" ht="27" customHeight="1" spans="1:9">
      <c r="A8" s="43">
        <v>4</v>
      </c>
      <c r="B8" s="41">
        <v>126923</v>
      </c>
      <c r="C8" s="42" t="s">
        <v>208</v>
      </c>
      <c r="D8" s="45" t="s">
        <v>205</v>
      </c>
      <c r="E8" s="49" t="s">
        <v>28</v>
      </c>
      <c r="F8" s="49">
        <v>200</v>
      </c>
      <c r="G8" s="23">
        <v>2702</v>
      </c>
      <c r="H8" s="23">
        <v>919</v>
      </c>
      <c r="I8" s="55">
        <f>H8/G8</f>
        <v>0.340118430792006</v>
      </c>
    </row>
    <row r="9" ht="25" customHeight="1" spans="1:9">
      <c r="A9" s="44">
        <v>5</v>
      </c>
      <c r="B9" s="41">
        <v>111124</v>
      </c>
      <c r="C9" s="42" t="s">
        <v>209</v>
      </c>
      <c r="D9" s="42" t="s">
        <v>203</v>
      </c>
      <c r="E9" s="50"/>
      <c r="F9" s="50"/>
      <c r="G9" s="52">
        <v>1927</v>
      </c>
      <c r="H9" s="23">
        <v>835</v>
      </c>
      <c r="I9" s="55">
        <f>H9/G9</f>
        <v>0.433316035288012</v>
      </c>
    </row>
    <row r="10" ht="28" customHeight="1" spans="1:9">
      <c r="A10" s="44">
        <v>6</v>
      </c>
      <c r="B10" s="41">
        <v>303881</v>
      </c>
      <c r="C10" s="42" t="s">
        <v>210</v>
      </c>
      <c r="D10" s="42" t="s">
        <v>207</v>
      </c>
      <c r="E10" s="51"/>
      <c r="F10" s="51"/>
      <c r="G10" s="52">
        <v>2248</v>
      </c>
      <c r="H10" s="23">
        <v>864</v>
      </c>
      <c r="I10" s="55">
        <f>H10/G10</f>
        <v>0.384341637010676</v>
      </c>
    </row>
    <row r="11" ht="27" customHeight="1" spans="2:6">
      <c r="B11" s="23"/>
      <c r="C11" s="23"/>
      <c r="D11" s="23"/>
      <c r="E11" s="23"/>
      <c r="F11" s="23"/>
    </row>
    <row r="12" ht="23" customHeight="1" spans="1:9">
      <c r="A12" s="44">
        <v>7</v>
      </c>
      <c r="B12" s="41">
        <v>111119</v>
      </c>
      <c r="C12" s="42" t="s">
        <v>211</v>
      </c>
      <c r="D12" s="42" t="s">
        <v>203</v>
      </c>
      <c r="E12" s="49" t="s">
        <v>37</v>
      </c>
      <c r="F12" s="49">
        <v>200</v>
      </c>
      <c r="G12" s="52">
        <v>2266</v>
      </c>
      <c r="H12" s="23">
        <v>869</v>
      </c>
      <c r="I12" s="55">
        <f>H12/G12</f>
        <v>0.383495145631068</v>
      </c>
    </row>
    <row r="13" ht="27" customHeight="1" spans="1:9">
      <c r="A13" s="43">
        <v>8</v>
      </c>
      <c r="B13" s="41">
        <v>126924</v>
      </c>
      <c r="C13" s="42" t="s">
        <v>212</v>
      </c>
      <c r="D13" s="42" t="s">
        <v>205</v>
      </c>
      <c r="E13" s="50"/>
      <c r="F13" s="50"/>
      <c r="G13" s="23">
        <v>2250</v>
      </c>
      <c r="H13" s="23">
        <v>875</v>
      </c>
      <c r="I13" s="55">
        <f>H13/G13</f>
        <v>0.388888888888889</v>
      </c>
    </row>
    <row r="14" ht="29" customHeight="1" spans="1:9">
      <c r="A14" s="43">
        <v>9</v>
      </c>
      <c r="B14" s="41">
        <v>110906</v>
      </c>
      <c r="C14" s="42" t="s">
        <v>213</v>
      </c>
      <c r="D14" s="42" t="s">
        <v>207</v>
      </c>
      <c r="E14" s="51"/>
      <c r="F14" s="51"/>
      <c r="G14" s="23">
        <v>2727</v>
      </c>
      <c r="H14" s="23">
        <v>898</v>
      </c>
      <c r="I14" s="55">
        <f>H14/G14</f>
        <v>0.329299596626329</v>
      </c>
    </row>
    <row r="16" ht="26" customHeight="1" spans="1:9">
      <c r="A16" s="44">
        <v>10</v>
      </c>
      <c r="B16" s="41">
        <v>17948</v>
      </c>
      <c r="C16" s="42" t="s">
        <v>214</v>
      </c>
      <c r="D16" s="42" t="s">
        <v>207</v>
      </c>
      <c r="E16" s="45" t="s">
        <v>43</v>
      </c>
      <c r="F16" s="49">
        <v>200</v>
      </c>
      <c r="G16" s="52">
        <v>2049</v>
      </c>
      <c r="H16" s="23">
        <v>734</v>
      </c>
      <c r="I16" s="55">
        <f>H16/G16</f>
        <v>0.358223523670083</v>
      </c>
    </row>
    <row r="17" ht="23" customHeight="1" spans="1:9">
      <c r="A17" s="43">
        <v>11</v>
      </c>
      <c r="B17" s="41">
        <v>126926</v>
      </c>
      <c r="C17" s="42" t="s">
        <v>215</v>
      </c>
      <c r="D17" s="46" t="s">
        <v>205</v>
      </c>
      <c r="E17" s="46"/>
      <c r="F17" s="50"/>
      <c r="G17" s="23">
        <v>2468</v>
      </c>
      <c r="H17" s="23">
        <v>926</v>
      </c>
      <c r="I17" s="55">
        <f>H17/G17</f>
        <v>0.375202593192869</v>
      </c>
    </row>
    <row r="18" ht="24" customHeight="1" spans="1:9">
      <c r="A18" s="43">
        <v>12</v>
      </c>
      <c r="B18" s="41">
        <v>110905</v>
      </c>
      <c r="C18" s="42" t="s">
        <v>216</v>
      </c>
      <c r="D18" s="47" t="s">
        <v>207</v>
      </c>
      <c r="E18" s="47"/>
      <c r="F18" s="51"/>
      <c r="G18" s="23">
        <v>2884</v>
      </c>
      <c r="H18" s="23">
        <v>934</v>
      </c>
      <c r="I18" s="55">
        <f>H18/G18</f>
        <v>0.323855755894591</v>
      </c>
    </row>
    <row r="19" ht="24" customHeight="1" spans="1:9">
      <c r="A19" s="43"/>
      <c r="B19" s="41"/>
      <c r="C19" s="42"/>
      <c r="D19" s="42"/>
      <c r="E19" s="42"/>
      <c r="F19" s="42"/>
      <c r="G19" s="23"/>
      <c r="H19" s="23"/>
      <c r="I19" s="55"/>
    </row>
    <row r="20" ht="26" customHeight="1" spans="1:9">
      <c r="A20" s="43">
        <v>13</v>
      </c>
      <c r="B20" s="41">
        <v>110900</v>
      </c>
      <c r="C20" s="42" t="s">
        <v>217</v>
      </c>
      <c r="D20" s="42" t="s">
        <v>207</v>
      </c>
      <c r="E20" s="49" t="s">
        <v>49</v>
      </c>
      <c r="F20" s="49">
        <v>200</v>
      </c>
      <c r="G20" s="23">
        <v>2736</v>
      </c>
      <c r="H20" s="23">
        <v>952</v>
      </c>
      <c r="I20" s="55">
        <f>H20/G20</f>
        <v>0.347953216374269</v>
      </c>
    </row>
    <row r="21" ht="21" customHeight="1" spans="1:9">
      <c r="A21" s="43">
        <v>14</v>
      </c>
      <c r="B21" s="41">
        <v>126920</v>
      </c>
      <c r="C21" s="42" t="s">
        <v>218</v>
      </c>
      <c r="D21" s="42" t="s">
        <v>205</v>
      </c>
      <c r="E21" s="50"/>
      <c r="F21" s="50"/>
      <c r="G21" s="23">
        <v>2925</v>
      </c>
      <c r="H21" s="23">
        <v>1047</v>
      </c>
      <c r="I21" s="55">
        <f>H21/G21</f>
        <v>0.357948717948718</v>
      </c>
    </row>
    <row r="22" ht="21" customHeight="1" spans="1:9">
      <c r="A22" s="43">
        <v>15</v>
      </c>
      <c r="B22" s="41">
        <v>110896</v>
      </c>
      <c r="C22" s="42" t="s">
        <v>219</v>
      </c>
      <c r="D22" s="42" t="s">
        <v>207</v>
      </c>
      <c r="E22" s="51"/>
      <c r="F22" s="51"/>
      <c r="G22" s="23">
        <v>3350</v>
      </c>
      <c r="H22" s="23">
        <v>1115</v>
      </c>
      <c r="I22" s="55">
        <f>H22/G22</f>
        <v>0.332835820895522</v>
      </c>
    </row>
    <row r="23" ht="21" customHeight="1" spans="1:9">
      <c r="A23" s="43"/>
      <c r="B23" s="41"/>
      <c r="C23" s="42"/>
      <c r="D23" s="42"/>
      <c r="E23" s="42"/>
      <c r="F23" s="42"/>
      <c r="G23" s="23"/>
      <c r="H23" s="23"/>
      <c r="I23" s="55"/>
    </row>
    <row r="24" ht="20" customHeight="1" spans="1:9">
      <c r="A24" s="43">
        <v>16</v>
      </c>
      <c r="B24" s="41">
        <v>303882</v>
      </c>
      <c r="C24" s="42" t="s">
        <v>220</v>
      </c>
      <c r="D24" s="42" t="s">
        <v>207</v>
      </c>
      <c r="E24" s="49" t="s">
        <v>54</v>
      </c>
      <c r="F24" s="49">
        <v>200</v>
      </c>
      <c r="G24" s="23">
        <v>4235</v>
      </c>
      <c r="H24" s="23">
        <v>1477</v>
      </c>
      <c r="I24" s="55">
        <f>H24/G24</f>
        <v>0.348760330578512</v>
      </c>
    </row>
    <row r="25" ht="27" customHeight="1" spans="1:9">
      <c r="A25" s="43">
        <v>17</v>
      </c>
      <c r="B25" s="41">
        <v>126925</v>
      </c>
      <c r="C25" s="42" t="s">
        <v>221</v>
      </c>
      <c r="D25" s="42" t="s">
        <v>205</v>
      </c>
      <c r="E25" s="50"/>
      <c r="F25" s="50"/>
      <c r="G25" s="23">
        <v>4471</v>
      </c>
      <c r="H25" s="23">
        <v>1502</v>
      </c>
      <c r="I25" s="55">
        <f>H25/G25</f>
        <v>0.335942742115858</v>
      </c>
    </row>
    <row r="26" ht="21" customHeight="1" spans="1:9">
      <c r="A26" s="43">
        <v>18</v>
      </c>
      <c r="B26" s="41">
        <v>111158</v>
      </c>
      <c r="C26" s="42" t="s">
        <v>222</v>
      </c>
      <c r="D26" s="42" t="s">
        <v>203</v>
      </c>
      <c r="E26" s="51"/>
      <c r="F26" s="51"/>
      <c r="G26" s="23">
        <v>3896</v>
      </c>
      <c r="H26" s="23">
        <v>1551</v>
      </c>
      <c r="I26" s="55">
        <f>H26/G26</f>
        <v>0.398100616016427</v>
      </c>
    </row>
    <row r="27" spans="1:9">
      <c r="A27" s="43"/>
      <c r="B27" s="41"/>
      <c r="C27" s="42"/>
      <c r="D27" s="42"/>
      <c r="E27" s="42"/>
      <c r="F27" s="42">
        <v>1200</v>
      </c>
      <c r="G27" s="23">
        <f>SUM(G4:G26)</f>
        <v>48469</v>
      </c>
      <c r="H27" s="23">
        <f>SUM(H4:H26)</f>
        <v>17405</v>
      </c>
      <c r="I27" s="23"/>
    </row>
    <row r="28" spans="1:9">
      <c r="A28" s="43"/>
      <c r="B28" s="41"/>
      <c r="C28" s="42"/>
      <c r="D28" s="42"/>
      <c r="E28" s="42"/>
      <c r="F28" s="42"/>
      <c r="G28" s="23"/>
      <c r="H28" s="23"/>
      <c r="I28" s="23"/>
    </row>
    <row r="29" spans="1:9">
      <c r="A29" s="43"/>
      <c r="B29" s="41"/>
      <c r="C29" s="42"/>
      <c r="D29" s="42"/>
      <c r="E29" s="42"/>
      <c r="F29" s="42"/>
      <c r="G29" s="23"/>
      <c r="H29" s="23"/>
      <c r="I29" s="23"/>
    </row>
  </sheetData>
  <autoFilter xmlns:etc="http://www.wps.cn/officeDocument/2017/etCustomData" ref="A3:L27" etc:filterBottomFollowUsedRange="0">
    <sortState ref="A3:L27">
      <sortCondition ref="H3"/>
    </sortState>
    <extLst/>
  </autoFilter>
  <mergeCells count="13">
    <mergeCell ref="E4:E6"/>
    <mergeCell ref="E8:E10"/>
    <mergeCell ref="E12:E14"/>
    <mergeCell ref="E16:E18"/>
    <mergeCell ref="E20:E22"/>
    <mergeCell ref="E24:E26"/>
    <mergeCell ref="F4:F6"/>
    <mergeCell ref="F8:F10"/>
    <mergeCell ref="F12:F14"/>
    <mergeCell ref="F16:F18"/>
    <mergeCell ref="F20:F22"/>
    <mergeCell ref="F24:F26"/>
    <mergeCell ref="A1:I2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G20" sqref="G20"/>
    </sheetView>
  </sheetViews>
  <sheetFormatPr defaultColWidth="9" defaultRowHeight="15.75"/>
  <cols>
    <col min="1" max="1" width="11" customWidth="1"/>
    <col min="2" max="2" width="14.125" style="16" customWidth="1"/>
    <col min="3" max="3" width="14" style="16" customWidth="1"/>
    <col min="4" max="4" width="9.875" style="16" customWidth="1"/>
    <col min="5" max="5" width="9" style="16"/>
    <col min="6" max="6" width="11.125" style="16"/>
    <col min="7" max="7" width="9" style="16"/>
    <col min="8" max="8" width="10.875" style="16" customWidth="1"/>
    <col min="9" max="9" width="21.625" customWidth="1"/>
  </cols>
  <sheetData>
    <row r="1" ht="24" customHeight="1" spans="1:9">
      <c r="A1" s="17" t="s">
        <v>223</v>
      </c>
      <c r="B1" s="17"/>
      <c r="C1" s="17"/>
      <c r="D1" s="17"/>
      <c r="E1" s="17"/>
      <c r="F1" s="17"/>
      <c r="G1" s="17"/>
      <c r="H1" s="17"/>
      <c r="I1" s="17"/>
    </row>
    <row r="2" ht="17.25" customHeight="1" spans="1:9">
      <c r="A2" s="18" t="s">
        <v>4</v>
      </c>
      <c r="B2" s="19" t="s">
        <v>224</v>
      </c>
      <c r="C2" s="18" t="s">
        <v>225</v>
      </c>
      <c r="D2" s="18" t="s">
        <v>226</v>
      </c>
      <c r="E2" s="18" t="s">
        <v>227</v>
      </c>
      <c r="F2" s="18" t="s">
        <v>15</v>
      </c>
      <c r="G2" s="25" t="s">
        <v>228</v>
      </c>
      <c r="H2" s="26" t="s">
        <v>229</v>
      </c>
      <c r="I2" s="29" t="s">
        <v>230</v>
      </c>
    </row>
    <row r="3" spans="1:9">
      <c r="A3" s="18"/>
      <c r="B3" s="19"/>
      <c r="C3" s="18"/>
      <c r="D3" s="18"/>
      <c r="E3" s="18"/>
      <c r="F3" s="18"/>
      <c r="G3" s="25"/>
      <c r="H3" s="26" t="s">
        <v>231</v>
      </c>
      <c r="I3" s="30"/>
    </row>
    <row r="4" ht="35" customHeight="1" spans="1:9">
      <c r="A4" s="18" t="s">
        <v>232</v>
      </c>
      <c r="B4" s="19" t="s">
        <v>233</v>
      </c>
      <c r="C4" s="18">
        <v>28</v>
      </c>
      <c r="D4" s="18">
        <v>26.68</v>
      </c>
      <c r="E4" s="18">
        <v>6.98</v>
      </c>
      <c r="F4" s="27">
        <f>E4/D4</f>
        <v>0.261619190404798</v>
      </c>
      <c r="G4" s="28">
        <v>1</v>
      </c>
      <c r="H4" s="26">
        <v>500</v>
      </c>
      <c r="I4" s="31" t="s">
        <v>234</v>
      </c>
    </row>
    <row r="5" ht="23" customHeight="1" spans="1:9">
      <c r="A5" s="18" t="s">
        <v>235</v>
      </c>
      <c r="B5" s="19" t="s">
        <v>236</v>
      </c>
      <c r="C5" s="18">
        <v>28</v>
      </c>
      <c r="D5" s="18">
        <v>24.36</v>
      </c>
      <c r="E5" s="18">
        <v>6.45</v>
      </c>
      <c r="F5" s="27">
        <f t="shared" ref="F5:F15" si="0">E5/D5</f>
        <v>0.264778325123153</v>
      </c>
      <c r="G5" s="28"/>
      <c r="H5" s="26"/>
      <c r="I5" s="32"/>
    </row>
    <row r="6" ht="31" customHeight="1" spans="1:9">
      <c r="A6" s="18" t="s">
        <v>237</v>
      </c>
      <c r="B6" s="19" t="s">
        <v>238</v>
      </c>
      <c r="C6" s="18">
        <v>27</v>
      </c>
      <c r="D6" s="18">
        <v>23.56</v>
      </c>
      <c r="E6" s="18">
        <v>5.99</v>
      </c>
      <c r="F6" s="27">
        <f t="shared" si="0"/>
        <v>0.254244482173175</v>
      </c>
      <c r="G6" s="28"/>
      <c r="H6" s="26"/>
      <c r="I6" s="32"/>
    </row>
    <row r="7" ht="42" customHeight="1" spans="1:9">
      <c r="A7" s="18" t="s">
        <v>239</v>
      </c>
      <c r="B7" s="19" t="s">
        <v>240</v>
      </c>
      <c r="C7" s="18">
        <v>16</v>
      </c>
      <c r="D7" s="18">
        <v>21.05</v>
      </c>
      <c r="E7" s="18">
        <v>5.18</v>
      </c>
      <c r="F7" s="27">
        <f t="shared" si="0"/>
        <v>0.246080760095012</v>
      </c>
      <c r="G7" s="28"/>
      <c r="H7" s="26"/>
      <c r="I7" s="33"/>
    </row>
    <row r="8" ht="22" customHeight="1" spans="1:9">
      <c r="A8" s="18" t="s">
        <v>241</v>
      </c>
      <c r="B8" s="19" t="s">
        <v>242</v>
      </c>
      <c r="C8" s="18">
        <v>7</v>
      </c>
      <c r="D8" s="18">
        <v>4.92</v>
      </c>
      <c r="E8" s="18">
        <v>1.31</v>
      </c>
      <c r="F8" s="27">
        <f t="shared" si="0"/>
        <v>0.266260162601626</v>
      </c>
      <c r="G8" s="25">
        <v>2</v>
      </c>
      <c r="H8" s="26">
        <v>300</v>
      </c>
      <c r="I8" s="34" t="s">
        <v>234</v>
      </c>
    </row>
    <row r="9" ht="22" customHeight="1" spans="1:9">
      <c r="A9" s="18" t="s">
        <v>243</v>
      </c>
      <c r="B9" s="19" t="s">
        <v>244</v>
      </c>
      <c r="C9" s="18">
        <v>7</v>
      </c>
      <c r="D9" s="18">
        <v>5.76</v>
      </c>
      <c r="E9" s="18">
        <v>1.53</v>
      </c>
      <c r="F9" s="27">
        <f t="shared" si="0"/>
        <v>0.265625</v>
      </c>
      <c r="G9" s="25"/>
      <c r="H9" s="26"/>
      <c r="I9" s="34"/>
    </row>
    <row r="10" ht="22" customHeight="1" spans="1:9">
      <c r="A10" s="18" t="s">
        <v>245</v>
      </c>
      <c r="B10" s="19" t="s">
        <v>246</v>
      </c>
      <c r="C10" s="18">
        <v>7</v>
      </c>
      <c r="D10" s="18">
        <v>5.57</v>
      </c>
      <c r="E10" s="18">
        <v>1.37</v>
      </c>
      <c r="F10" s="27">
        <f t="shared" si="0"/>
        <v>0.245960502692998</v>
      </c>
      <c r="G10" s="25"/>
      <c r="H10" s="26"/>
      <c r="I10" s="34"/>
    </row>
    <row r="11" ht="27" customHeight="1" spans="1:9">
      <c r="A11" s="18" t="s">
        <v>247</v>
      </c>
      <c r="B11" s="19" t="s">
        <v>248</v>
      </c>
      <c r="C11" s="18">
        <v>5</v>
      </c>
      <c r="D11" s="18">
        <v>4.39</v>
      </c>
      <c r="E11" s="18">
        <v>1.16</v>
      </c>
      <c r="F11" s="27">
        <f t="shared" si="0"/>
        <v>0.264236902050114</v>
      </c>
      <c r="G11" s="25"/>
      <c r="H11" s="26"/>
      <c r="I11" s="34"/>
    </row>
    <row r="12" ht="22" customHeight="1" spans="1:9">
      <c r="A12" s="18" t="s">
        <v>192</v>
      </c>
      <c r="B12" s="19" t="s">
        <v>249</v>
      </c>
      <c r="C12" s="18">
        <v>13</v>
      </c>
      <c r="D12" s="18">
        <v>9.21</v>
      </c>
      <c r="E12" s="18">
        <v>2.23</v>
      </c>
      <c r="F12" s="27">
        <f t="shared" si="0"/>
        <v>0.242128121606949</v>
      </c>
      <c r="G12" s="25"/>
      <c r="H12" s="26"/>
      <c r="I12" s="34"/>
    </row>
    <row r="13" ht="24" customHeight="1" spans="1:9">
      <c r="A13" s="18" t="s">
        <v>250</v>
      </c>
      <c r="B13" s="19" t="s">
        <v>251</v>
      </c>
      <c r="C13" s="20">
        <v>8</v>
      </c>
      <c r="D13" s="20">
        <v>2.2</v>
      </c>
      <c r="E13" s="20">
        <v>0.76</v>
      </c>
      <c r="F13" s="27">
        <f t="shared" si="0"/>
        <v>0.345454545454545</v>
      </c>
      <c r="G13" s="18">
        <v>3</v>
      </c>
      <c r="H13" s="20">
        <v>200</v>
      </c>
      <c r="I13" s="35" t="s">
        <v>234</v>
      </c>
    </row>
    <row r="14" ht="16" customHeight="1" spans="1:9">
      <c r="A14" s="18" t="s">
        <v>252</v>
      </c>
      <c r="B14" s="19" t="s">
        <v>253</v>
      </c>
      <c r="C14" s="20">
        <v>6</v>
      </c>
      <c r="D14" s="20">
        <v>1.66</v>
      </c>
      <c r="E14" s="20">
        <v>0.59</v>
      </c>
      <c r="F14" s="27">
        <f t="shared" si="0"/>
        <v>0.355421686746988</v>
      </c>
      <c r="G14" s="18"/>
      <c r="H14" s="20"/>
      <c r="I14" s="35"/>
    </row>
    <row r="15" ht="18" customHeight="1" spans="1:9">
      <c r="A15" s="21" t="s">
        <v>254</v>
      </c>
      <c r="B15" s="22"/>
      <c r="C15" s="23"/>
      <c r="D15" s="23">
        <f>SUM(D4:D14)</f>
        <v>129.36</v>
      </c>
      <c r="E15" s="23">
        <f>SUM(E4:E14)</f>
        <v>33.55</v>
      </c>
      <c r="F15" s="27">
        <f t="shared" si="0"/>
        <v>0.259353741496599</v>
      </c>
      <c r="G15" s="23"/>
      <c r="H15" s="23">
        <v>1000</v>
      </c>
      <c r="I15" s="24"/>
    </row>
    <row r="16" spans="1:9">
      <c r="A16" s="24"/>
      <c r="B16" s="23"/>
      <c r="C16" s="23"/>
      <c r="D16" s="23"/>
      <c r="E16" s="23"/>
      <c r="F16" s="23"/>
      <c r="G16" s="23"/>
      <c r="H16" s="23"/>
      <c r="I16" s="24"/>
    </row>
  </sheetData>
  <mergeCells count="18">
    <mergeCell ref="A1:I1"/>
    <mergeCell ref="A2:A3"/>
    <mergeCell ref="B2:B3"/>
    <mergeCell ref="C2:C3"/>
    <mergeCell ref="D2:D3"/>
    <mergeCell ref="E2:E3"/>
    <mergeCell ref="F2:F3"/>
    <mergeCell ref="G2:G3"/>
    <mergeCell ref="G4:G7"/>
    <mergeCell ref="G8:G12"/>
    <mergeCell ref="G13:G14"/>
    <mergeCell ref="H4:H7"/>
    <mergeCell ref="H8:H12"/>
    <mergeCell ref="H13:H14"/>
    <mergeCell ref="I2:I3"/>
    <mergeCell ref="I4:I7"/>
    <mergeCell ref="I8:I12"/>
    <mergeCell ref="I13:I14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1"/>
  <sheetViews>
    <sheetView tabSelected="1" workbookViewId="0">
      <selection activeCell="R9" sqref="R9"/>
    </sheetView>
  </sheetViews>
  <sheetFormatPr defaultColWidth="9" defaultRowHeight="15.75"/>
  <cols>
    <col min="1" max="3" width="9" style="1"/>
    <col min="4" max="4" width="32.875" style="1" customWidth="1"/>
    <col min="5" max="5" width="9" style="1"/>
    <col min="6" max="6" width="9.875" style="1" customWidth="1"/>
    <col min="7" max="7" width="10" style="1" customWidth="1"/>
    <col min="8" max="8" width="13.875" style="1" customWidth="1"/>
    <col min="9" max="9" width="12" style="1" customWidth="1"/>
    <col min="10" max="10" width="14.375" style="1" customWidth="1"/>
    <col min="11" max="11" width="12.5" style="1" customWidth="1"/>
    <col min="12" max="12" width="15.375" style="1" customWidth="1"/>
    <col min="13" max="16384" width="9" style="1"/>
  </cols>
  <sheetData>
    <row r="1" spans="1:12">
      <c r="A1" s="2" t="s">
        <v>255</v>
      </c>
      <c r="B1" s="2"/>
      <c r="C1" s="2"/>
      <c r="D1" s="2"/>
      <c r="E1" s="10" t="s">
        <v>1</v>
      </c>
      <c r="F1" s="3" t="s">
        <v>4</v>
      </c>
      <c r="G1" s="11" t="s">
        <v>256</v>
      </c>
      <c r="H1" s="11" t="s">
        <v>257</v>
      </c>
      <c r="I1" s="11" t="s">
        <v>258</v>
      </c>
      <c r="J1" s="11" t="s">
        <v>259</v>
      </c>
      <c r="K1" s="11" t="s">
        <v>260</v>
      </c>
      <c r="L1" s="11" t="s">
        <v>261</v>
      </c>
    </row>
    <row r="2" ht="23" customHeight="1" spans="1:12">
      <c r="A2" s="2" t="s">
        <v>9</v>
      </c>
      <c r="B2" s="3" t="s">
        <v>10</v>
      </c>
      <c r="C2" s="3" t="s">
        <v>11</v>
      </c>
      <c r="D2" s="4" t="s">
        <v>12</v>
      </c>
      <c r="E2" s="10"/>
      <c r="F2" s="3"/>
      <c r="G2" s="11"/>
      <c r="H2" s="12"/>
      <c r="I2" s="12"/>
      <c r="J2" s="12"/>
      <c r="K2" s="12"/>
      <c r="L2" s="12"/>
    </row>
    <row r="3" spans="1:12">
      <c r="A3" s="5">
        <v>1</v>
      </c>
      <c r="B3" s="6">
        <v>307</v>
      </c>
      <c r="C3" s="6">
        <v>2595</v>
      </c>
      <c r="D3" s="7" t="s">
        <v>16</v>
      </c>
      <c r="E3" s="7" t="s">
        <v>17</v>
      </c>
      <c r="F3" s="6" t="str">
        <f>VLOOKUP(C3,[1]CXMDXSHZ!$A:$D,4,0)</f>
        <v>旗舰片区</v>
      </c>
      <c r="G3" s="12">
        <v>5</v>
      </c>
      <c r="H3" s="12">
        <v>5</v>
      </c>
      <c r="I3" s="12">
        <v>6</v>
      </c>
      <c r="J3" s="12">
        <f>I3*2</f>
        <v>12</v>
      </c>
      <c r="K3" s="12">
        <v>20</v>
      </c>
      <c r="L3" s="12">
        <f>K3*2</f>
        <v>40</v>
      </c>
    </row>
    <row r="4" spans="1:12">
      <c r="A4" s="5">
        <v>2</v>
      </c>
      <c r="B4" s="6">
        <v>582</v>
      </c>
      <c r="C4" s="6">
        <v>2573</v>
      </c>
      <c r="D4" s="7" t="s">
        <v>21</v>
      </c>
      <c r="E4" s="7" t="s">
        <v>22</v>
      </c>
      <c r="F4" s="6" t="str">
        <f>VLOOKUP(C4,[1]CXMDXSHZ!$A:$D,4,0)</f>
        <v>东门片区</v>
      </c>
      <c r="G4" s="12">
        <v>5</v>
      </c>
      <c r="H4" s="12">
        <v>5</v>
      </c>
      <c r="I4" s="12">
        <v>5</v>
      </c>
      <c r="J4" s="12">
        <f t="shared" ref="J4:J35" si="0">I4*2</f>
        <v>10</v>
      </c>
      <c r="K4" s="12">
        <v>16</v>
      </c>
      <c r="L4" s="12">
        <v>40</v>
      </c>
    </row>
    <row r="5" spans="1:12">
      <c r="A5" s="5">
        <v>3</v>
      </c>
      <c r="B5" s="6">
        <v>399</v>
      </c>
      <c r="C5" s="6">
        <v>2738</v>
      </c>
      <c r="D5" s="7" t="s">
        <v>23</v>
      </c>
      <c r="E5" s="7" t="s">
        <v>22</v>
      </c>
      <c r="F5" s="6" t="str">
        <f>VLOOKUP(C5,[1]CXMDXSHZ!$A:$D,4,0)</f>
        <v>南门片区</v>
      </c>
      <c r="G5" s="12">
        <v>5</v>
      </c>
      <c r="H5" s="12">
        <v>5</v>
      </c>
      <c r="I5" s="12">
        <v>5</v>
      </c>
      <c r="J5" s="12">
        <f t="shared" si="0"/>
        <v>10</v>
      </c>
      <c r="K5" s="12">
        <v>16</v>
      </c>
      <c r="L5" s="12">
        <v>40</v>
      </c>
    </row>
    <row r="6" spans="1:12">
      <c r="A6" s="5">
        <v>4</v>
      </c>
      <c r="B6" s="6">
        <v>337</v>
      </c>
      <c r="C6" s="6">
        <v>2834</v>
      </c>
      <c r="D6" s="7" t="s">
        <v>24</v>
      </c>
      <c r="E6" s="7" t="s">
        <v>22</v>
      </c>
      <c r="F6" s="6" t="str">
        <f>VLOOKUP(C6,[1]CXMDXSHZ!$A:$D,4,0)</f>
        <v>旗舰片区</v>
      </c>
      <c r="G6" s="12">
        <v>5</v>
      </c>
      <c r="H6" s="12">
        <v>5</v>
      </c>
      <c r="I6" s="12">
        <v>5</v>
      </c>
      <c r="J6" s="12">
        <f t="shared" si="0"/>
        <v>10</v>
      </c>
      <c r="K6" s="12">
        <v>16</v>
      </c>
      <c r="L6" s="12">
        <v>40</v>
      </c>
    </row>
    <row r="7" spans="1:12">
      <c r="A7" s="5">
        <v>5</v>
      </c>
      <c r="B7" s="6">
        <v>343</v>
      </c>
      <c r="C7" s="6">
        <v>2559</v>
      </c>
      <c r="D7" s="7" t="s">
        <v>25</v>
      </c>
      <c r="E7" s="7" t="s">
        <v>22</v>
      </c>
      <c r="F7" s="6" t="str">
        <f>VLOOKUP(C7,[1]CXMDXSHZ!$A:$D,4,0)</f>
        <v>东门片区</v>
      </c>
      <c r="G7" s="12">
        <v>5</v>
      </c>
      <c r="H7" s="12">
        <v>5</v>
      </c>
      <c r="I7" s="12">
        <v>5</v>
      </c>
      <c r="J7" s="12">
        <f t="shared" si="0"/>
        <v>10</v>
      </c>
      <c r="K7" s="12">
        <v>16</v>
      </c>
      <c r="L7" s="12">
        <v>40</v>
      </c>
    </row>
    <row r="8" spans="1:12">
      <c r="A8" s="5">
        <v>6</v>
      </c>
      <c r="B8" s="6">
        <v>114685</v>
      </c>
      <c r="C8" s="6">
        <v>114685</v>
      </c>
      <c r="D8" s="7" t="s">
        <v>26</v>
      </c>
      <c r="E8" s="7" t="s">
        <v>22</v>
      </c>
      <c r="F8" s="6" t="str">
        <f>VLOOKUP(C8,[1]CXMDXSHZ!$A:$D,4,0)</f>
        <v>旗舰片区</v>
      </c>
      <c r="G8" s="12">
        <v>5</v>
      </c>
      <c r="H8" s="12">
        <v>5</v>
      </c>
      <c r="I8" s="12">
        <v>5</v>
      </c>
      <c r="J8" s="12">
        <f t="shared" si="0"/>
        <v>10</v>
      </c>
      <c r="K8" s="12">
        <v>16</v>
      </c>
      <c r="L8" s="12">
        <v>40</v>
      </c>
    </row>
    <row r="9" spans="1:12">
      <c r="A9" s="5">
        <v>7</v>
      </c>
      <c r="B9" s="6">
        <v>341</v>
      </c>
      <c r="C9" s="6">
        <v>2881</v>
      </c>
      <c r="D9" s="7" t="s">
        <v>27</v>
      </c>
      <c r="E9" s="7" t="s">
        <v>22</v>
      </c>
      <c r="F9" s="6" t="str">
        <f>VLOOKUP(C9,[1]CXMDXSHZ!$A:$D,4,0)</f>
        <v>邛崃片区</v>
      </c>
      <c r="G9" s="12">
        <v>5</v>
      </c>
      <c r="H9" s="12">
        <v>5</v>
      </c>
      <c r="I9" s="12">
        <v>5</v>
      </c>
      <c r="J9" s="12">
        <f t="shared" si="0"/>
        <v>10</v>
      </c>
      <c r="K9" s="12">
        <v>16</v>
      </c>
      <c r="L9" s="12">
        <v>40</v>
      </c>
    </row>
    <row r="10" spans="1:12">
      <c r="A10" s="5">
        <v>9</v>
      </c>
      <c r="B10" s="6">
        <v>385</v>
      </c>
      <c r="C10" s="6">
        <v>2877</v>
      </c>
      <c r="D10" s="7" t="s">
        <v>31</v>
      </c>
      <c r="E10" s="7" t="s">
        <v>22</v>
      </c>
      <c r="F10" s="6" t="str">
        <f>VLOOKUP(C10,[1]CXMDXSHZ!$A:$D,4,0)</f>
        <v>新津片</v>
      </c>
      <c r="G10" s="12">
        <v>5</v>
      </c>
      <c r="H10" s="12">
        <v>5</v>
      </c>
      <c r="I10" s="12">
        <v>5</v>
      </c>
      <c r="J10" s="12">
        <f t="shared" si="0"/>
        <v>10</v>
      </c>
      <c r="K10" s="12">
        <v>16</v>
      </c>
      <c r="L10" s="12">
        <v>40</v>
      </c>
    </row>
    <row r="11" spans="1:12">
      <c r="A11" s="5">
        <v>10</v>
      </c>
      <c r="B11" s="6">
        <v>111219</v>
      </c>
      <c r="C11" s="6">
        <v>111219</v>
      </c>
      <c r="D11" s="7" t="s">
        <v>32</v>
      </c>
      <c r="E11" s="7" t="s">
        <v>33</v>
      </c>
      <c r="F11" s="6" t="str">
        <f>VLOOKUP(C11,[1]CXMDXSHZ!$A:$D,4,0)</f>
        <v>西门片区</v>
      </c>
      <c r="G11" s="12">
        <v>5</v>
      </c>
      <c r="H11" s="12">
        <v>5</v>
      </c>
      <c r="I11" s="12">
        <v>5</v>
      </c>
      <c r="J11" s="12">
        <f t="shared" si="0"/>
        <v>10</v>
      </c>
      <c r="K11" s="12">
        <v>16</v>
      </c>
      <c r="L11" s="12">
        <v>40</v>
      </c>
    </row>
    <row r="12" spans="1:12">
      <c r="A12" s="5">
        <v>14</v>
      </c>
      <c r="B12" s="6">
        <v>742</v>
      </c>
      <c r="C12" s="6">
        <v>2791</v>
      </c>
      <c r="D12" s="7" t="s">
        <v>39</v>
      </c>
      <c r="E12" s="7" t="s">
        <v>33</v>
      </c>
      <c r="F12" s="6" t="str">
        <f>VLOOKUP(C12,[1]CXMDXSHZ!$A:$D,4,0)</f>
        <v>旗舰片区</v>
      </c>
      <c r="G12" s="12">
        <v>5</v>
      </c>
      <c r="H12" s="12">
        <v>5</v>
      </c>
      <c r="I12" s="12">
        <v>5</v>
      </c>
      <c r="J12" s="12">
        <f t="shared" si="0"/>
        <v>10</v>
      </c>
      <c r="K12" s="12">
        <v>16</v>
      </c>
      <c r="L12" s="12">
        <v>40</v>
      </c>
    </row>
    <row r="13" spans="1:12">
      <c r="A13" s="5">
        <v>8</v>
      </c>
      <c r="B13" s="6">
        <v>571</v>
      </c>
      <c r="C13" s="6">
        <v>2113</v>
      </c>
      <c r="D13" s="7" t="s">
        <v>29</v>
      </c>
      <c r="E13" s="7" t="s">
        <v>30</v>
      </c>
      <c r="F13" s="6" t="str">
        <f>VLOOKUP(C13,[1]CXMDXSHZ!$A:$D,4,0)</f>
        <v>南门片区</v>
      </c>
      <c r="G13" s="12">
        <v>5</v>
      </c>
      <c r="H13" s="12">
        <v>5</v>
      </c>
      <c r="I13" s="12">
        <v>5</v>
      </c>
      <c r="J13" s="12">
        <f t="shared" si="0"/>
        <v>10</v>
      </c>
      <c r="K13" s="12">
        <v>14</v>
      </c>
      <c r="L13" s="12">
        <v>30</v>
      </c>
    </row>
    <row r="14" spans="1:12">
      <c r="A14" s="5">
        <v>11</v>
      </c>
      <c r="B14" s="6">
        <v>546</v>
      </c>
      <c r="C14" s="6">
        <v>2741</v>
      </c>
      <c r="D14" s="7" t="s">
        <v>34</v>
      </c>
      <c r="E14" s="7" t="s">
        <v>30</v>
      </c>
      <c r="F14" s="6" t="str">
        <f>VLOOKUP(C14,[1]CXMDXSHZ!$A:$D,4,0)</f>
        <v>南门片区</v>
      </c>
      <c r="G14" s="12">
        <v>5</v>
      </c>
      <c r="H14" s="12">
        <v>5</v>
      </c>
      <c r="I14" s="12">
        <v>5</v>
      </c>
      <c r="J14" s="12">
        <f t="shared" si="0"/>
        <v>10</v>
      </c>
      <c r="K14" s="12">
        <v>14</v>
      </c>
      <c r="L14" s="12">
        <v>30</v>
      </c>
    </row>
    <row r="15" spans="1:12">
      <c r="A15" s="5">
        <v>13</v>
      </c>
      <c r="B15" s="6">
        <v>707</v>
      </c>
      <c r="C15" s="6">
        <v>2755</v>
      </c>
      <c r="D15" s="7" t="s">
        <v>38</v>
      </c>
      <c r="E15" s="7" t="s">
        <v>30</v>
      </c>
      <c r="F15" s="6" t="str">
        <f>VLOOKUP(C15,[1]CXMDXSHZ!$A:$D,4,0)</f>
        <v>南门片区</v>
      </c>
      <c r="G15" s="12">
        <v>5</v>
      </c>
      <c r="H15" s="12">
        <v>5</v>
      </c>
      <c r="I15" s="12">
        <v>5</v>
      </c>
      <c r="J15" s="12">
        <f t="shared" si="0"/>
        <v>10</v>
      </c>
      <c r="K15" s="12">
        <v>14</v>
      </c>
      <c r="L15" s="12">
        <v>30</v>
      </c>
    </row>
    <row r="16" spans="1:12">
      <c r="A16" s="5">
        <v>15</v>
      </c>
      <c r="B16" s="6">
        <v>114622</v>
      </c>
      <c r="C16" s="6">
        <v>114622</v>
      </c>
      <c r="D16" s="7" t="s">
        <v>40</v>
      </c>
      <c r="E16" s="7" t="s">
        <v>30</v>
      </c>
      <c r="F16" s="6" t="str">
        <f>VLOOKUP(C16,[1]CXMDXSHZ!$A:$D,4,0)</f>
        <v>东门片区</v>
      </c>
      <c r="G16" s="12">
        <v>5</v>
      </c>
      <c r="H16" s="12">
        <v>5</v>
      </c>
      <c r="I16" s="12">
        <v>5</v>
      </c>
      <c r="J16" s="12">
        <f t="shared" si="0"/>
        <v>10</v>
      </c>
      <c r="K16" s="12">
        <v>14</v>
      </c>
      <c r="L16" s="12">
        <v>30</v>
      </c>
    </row>
    <row r="17" spans="1:12">
      <c r="A17" s="5">
        <v>16</v>
      </c>
      <c r="B17" s="6">
        <v>365</v>
      </c>
      <c r="C17" s="6">
        <v>2527</v>
      </c>
      <c r="D17" s="7" t="s">
        <v>41</v>
      </c>
      <c r="E17" s="7" t="s">
        <v>30</v>
      </c>
      <c r="F17" s="6" t="str">
        <f>VLOOKUP(C17,[1]CXMDXSHZ!$A:$D,4,0)</f>
        <v>东门片区</v>
      </c>
      <c r="G17" s="12">
        <v>5</v>
      </c>
      <c r="H17" s="12">
        <v>5</v>
      </c>
      <c r="I17" s="12">
        <v>5</v>
      </c>
      <c r="J17" s="12">
        <f t="shared" si="0"/>
        <v>10</v>
      </c>
      <c r="K17" s="12">
        <v>14</v>
      </c>
      <c r="L17" s="12">
        <v>30</v>
      </c>
    </row>
    <row r="18" spans="1:12">
      <c r="A18" s="5">
        <v>18</v>
      </c>
      <c r="B18" s="6">
        <v>117184</v>
      </c>
      <c r="C18" s="6">
        <v>117184</v>
      </c>
      <c r="D18" s="7" t="s">
        <v>44</v>
      </c>
      <c r="E18" s="7" t="s">
        <v>30</v>
      </c>
      <c r="F18" s="6" t="str">
        <f>VLOOKUP(C18,[1]CXMDXSHZ!$A:$D,4,0)</f>
        <v>东门片区</v>
      </c>
      <c r="G18" s="12">
        <v>5</v>
      </c>
      <c r="H18" s="12">
        <v>5</v>
      </c>
      <c r="I18" s="12">
        <v>5</v>
      </c>
      <c r="J18" s="12">
        <f t="shared" si="0"/>
        <v>10</v>
      </c>
      <c r="K18" s="12">
        <v>14</v>
      </c>
      <c r="L18" s="12">
        <v>30</v>
      </c>
    </row>
    <row r="19" spans="1:12">
      <c r="A19" s="5">
        <v>19</v>
      </c>
      <c r="B19" s="6">
        <v>105910</v>
      </c>
      <c r="C19" s="6">
        <v>105910</v>
      </c>
      <c r="D19" s="7" t="s">
        <v>45</v>
      </c>
      <c r="E19" s="7" t="s">
        <v>30</v>
      </c>
      <c r="F19" s="6" t="str">
        <f>VLOOKUP(C19,[1]CXMDXSHZ!$A:$D,4,0)</f>
        <v>旗舰片区</v>
      </c>
      <c r="G19" s="12">
        <v>5</v>
      </c>
      <c r="H19" s="12">
        <v>5</v>
      </c>
      <c r="I19" s="12">
        <v>5</v>
      </c>
      <c r="J19" s="12">
        <f t="shared" si="0"/>
        <v>10</v>
      </c>
      <c r="K19" s="12">
        <v>14</v>
      </c>
      <c r="L19" s="12">
        <v>30</v>
      </c>
    </row>
    <row r="20" spans="1:12">
      <c r="A20" s="5">
        <v>21</v>
      </c>
      <c r="B20" s="6">
        <v>120844</v>
      </c>
      <c r="C20" s="6">
        <v>120844</v>
      </c>
      <c r="D20" s="7" t="s">
        <v>47</v>
      </c>
      <c r="E20" s="7" t="s">
        <v>30</v>
      </c>
      <c r="F20" s="6" t="str">
        <f>VLOOKUP(C20,[1]CXMDXSHZ!$A:$D,4,0)</f>
        <v>西门片区</v>
      </c>
      <c r="G20" s="12">
        <v>5</v>
      </c>
      <c r="H20" s="12">
        <v>5</v>
      </c>
      <c r="I20" s="12">
        <v>5</v>
      </c>
      <c r="J20" s="12">
        <f t="shared" si="0"/>
        <v>10</v>
      </c>
      <c r="K20" s="12">
        <v>14</v>
      </c>
      <c r="L20" s="12">
        <v>30</v>
      </c>
    </row>
    <row r="21" spans="1:12">
      <c r="A21" s="5">
        <v>22</v>
      </c>
      <c r="B21" s="6">
        <v>107658</v>
      </c>
      <c r="C21" s="6">
        <v>107658</v>
      </c>
      <c r="D21" s="7" t="s">
        <v>48</v>
      </c>
      <c r="E21" s="7" t="s">
        <v>30</v>
      </c>
      <c r="F21" s="6" t="str">
        <f>VLOOKUP(C21,[1]CXMDXSHZ!$A:$D,4,0)</f>
        <v>东门片区</v>
      </c>
      <c r="G21" s="12">
        <v>5</v>
      </c>
      <c r="H21" s="12">
        <v>5</v>
      </c>
      <c r="I21" s="12">
        <v>5</v>
      </c>
      <c r="J21" s="12">
        <f t="shared" si="0"/>
        <v>10</v>
      </c>
      <c r="K21" s="12">
        <v>14</v>
      </c>
      <c r="L21" s="12">
        <v>30</v>
      </c>
    </row>
    <row r="22" spans="1:12">
      <c r="A22" s="5">
        <v>23</v>
      </c>
      <c r="B22" s="6">
        <v>746</v>
      </c>
      <c r="C22" s="6">
        <v>2875</v>
      </c>
      <c r="D22" s="7" t="s">
        <v>50</v>
      </c>
      <c r="E22" s="7" t="s">
        <v>30</v>
      </c>
      <c r="F22" s="6" t="str">
        <f>VLOOKUP(C22,[1]CXMDXSHZ!$A:$D,4,0)</f>
        <v>大邑片区</v>
      </c>
      <c r="G22" s="12">
        <v>5</v>
      </c>
      <c r="H22" s="12">
        <v>5</v>
      </c>
      <c r="I22" s="12">
        <v>5</v>
      </c>
      <c r="J22" s="12">
        <f t="shared" si="0"/>
        <v>10</v>
      </c>
      <c r="K22" s="12">
        <v>14</v>
      </c>
      <c r="L22" s="12">
        <v>30</v>
      </c>
    </row>
    <row r="23" spans="1:12">
      <c r="A23" s="5">
        <v>24</v>
      </c>
      <c r="B23" s="6">
        <v>585</v>
      </c>
      <c r="C23" s="6">
        <v>2512</v>
      </c>
      <c r="D23" s="7" t="s">
        <v>51</v>
      </c>
      <c r="E23" s="7" t="s">
        <v>30</v>
      </c>
      <c r="F23" s="6" t="str">
        <f>VLOOKUP(C23,[1]CXMDXSHZ!$A:$D,4,0)</f>
        <v>东门片区</v>
      </c>
      <c r="G23" s="12">
        <v>5</v>
      </c>
      <c r="H23" s="12">
        <v>5</v>
      </c>
      <c r="I23" s="12">
        <v>5</v>
      </c>
      <c r="J23" s="12">
        <f t="shared" si="0"/>
        <v>10</v>
      </c>
      <c r="K23" s="12">
        <v>14</v>
      </c>
      <c r="L23" s="12">
        <v>30</v>
      </c>
    </row>
    <row r="24" spans="1:12">
      <c r="A24" s="5">
        <v>25</v>
      </c>
      <c r="B24" s="6">
        <v>730</v>
      </c>
      <c r="C24" s="6">
        <v>2526</v>
      </c>
      <c r="D24" s="7" t="s">
        <v>52</v>
      </c>
      <c r="E24" s="7" t="s">
        <v>30</v>
      </c>
      <c r="F24" s="6" t="str">
        <f>VLOOKUP(C24,[1]CXMDXSHZ!$A:$D,4,0)</f>
        <v>东门片区</v>
      </c>
      <c r="G24" s="12">
        <v>5</v>
      </c>
      <c r="H24" s="12">
        <v>5</v>
      </c>
      <c r="I24" s="12">
        <v>5</v>
      </c>
      <c r="J24" s="12">
        <f t="shared" si="0"/>
        <v>10</v>
      </c>
      <c r="K24" s="12">
        <v>14</v>
      </c>
      <c r="L24" s="12">
        <v>30</v>
      </c>
    </row>
    <row r="25" spans="1:12">
      <c r="A25" s="5">
        <v>27</v>
      </c>
      <c r="B25" s="6">
        <v>373</v>
      </c>
      <c r="C25" s="6">
        <v>2817</v>
      </c>
      <c r="D25" s="7" t="s">
        <v>55</v>
      </c>
      <c r="E25" s="7" t="s">
        <v>30</v>
      </c>
      <c r="F25" s="6" t="str">
        <f>VLOOKUP(C25,[1]CXMDXSHZ!$A:$D,4,0)</f>
        <v>东门片区</v>
      </c>
      <c r="G25" s="12">
        <v>5</v>
      </c>
      <c r="H25" s="12">
        <v>5</v>
      </c>
      <c r="I25" s="12">
        <v>5</v>
      </c>
      <c r="J25" s="12">
        <f t="shared" si="0"/>
        <v>10</v>
      </c>
      <c r="K25" s="12">
        <v>14</v>
      </c>
      <c r="L25" s="12">
        <v>30</v>
      </c>
    </row>
    <row r="26" spans="1:12">
      <c r="A26" s="5">
        <v>28</v>
      </c>
      <c r="B26" s="6">
        <v>712</v>
      </c>
      <c r="C26" s="6">
        <v>2757</v>
      </c>
      <c r="D26" s="7" t="s">
        <v>56</v>
      </c>
      <c r="E26" s="7" t="s">
        <v>30</v>
      </c>
      <c r="F26" s="6" t="str">
        <f>VLOOKUP(C26,[1]CXMDXSHZ!$A:$D,4,0)</f>
        <v>西门片区</v>
      </c>
      <c r="G26" s="12">
        <v>5</v>
      </c>
      <c r="H26" s="12">
        <v>5</v>
      </c>
      <c r="I26" s="12">
        <v>5</v>
      </c>
      <c r="J26" s="12">
        <f t="shared" si="0"/>
        <v>10</v>
      </c>
      <c r="K26" s="12">
        <v>14</v>
      </c>
      <c r="L26" s="12">
        <v>30</v>
      </c>
    </row>
    <row r="27" spans="1:12">
      <c r="A27" s="5">
        <v>30</v>
      </c>
      <c r="B27" s="6">
        <v>54</v>
      </c>
      <c r="C27" s="6">
        <v>2914</v>
      </c>
      <c r="D27" s="7" t="s">
        <v>58</v>
      </c>
      <c r="E27" s="7" t="s">
        <v>30</v>
      </c>
      <c r="F27" s="6" t="str">
        <f>VLOOKUP(C27,[1]CXMDXSHZ!$A:$D,4,0)</f>
        <v>崇州片区</v>
      </c>
      <c r="G27" s="12">
        <v>5</v>
      </c>
      <c r="H27" s="12">
        <v>5</v>
      </c>
      <c r="I27" s="12">
        <v>5</v>
      </c>
      <c r="J27" s="12">
        <f t="shared" si="0"/>
        <v>10</v>
      </c>
      <c r="K27" s="12">
        <v>14</v>
      </c>
      <c r="L27" s="12">
        <v>30</v>
      </c>
    </row>
    <row r="28" spans="1:12">
      <c r="A28" s="5">
        <v>33</v>
      </c>
      <c r="B28" s="6">
        <v>108656</v>
      </c>
      <c r="C28" s="6">
        <v>108656</v>
      </c>
      <c r="D28" s="7" t="s">
        <v>62</v>
      </c>
      <c r="E28" s="7" t="s">
        <v>30</v>
      </c>
      <c r="F28" s="6" t="str">
        <f>VLOOKUP(C28,[1]CXMDXSHZ!$A:$D,4,0)</f>
        <v>新津片</v>
      </c>
      <c r="G28" s="12">
        <v>5</v>
      </c>
      <c r="H28" s="12">
        <v>5</v>
      </c>
      <c r="I28" s="12">
        <v>5</v>
      </c>
      <c r="J28" s="12">
        <f t="shared" si="0"/>
        <v>10</v>
      </c>
      <c r="K28" s="12">
        <v>14</v>
      </c>
      <c r="L28" s="12">
        <v>30</v>
      </c>
    </row>
    <row r="29" spans="1:12">
      <c r="A29" s="5">
        <v>36</v>
      </c>
      <c r="B29" s="6">
        <v>138202</v>
      </c>
      <c r="C29" s="6">
        <v>138202</v>
      </c>
      <c r="D29" s="7" t="s">
        <v>66</v>
      </c>
      <c r="E29" s="7" t="s">
        <v>30</v>
      </c>
      <c r="F29" s="6" t="str">
        <f>VLOOKUP(C29,[1]CXMDXSHZ!$A:$D,4,0)</f>
        <v>南门片区</v>
      </c>
      <c r="G29" s="12">
        <v>5</v>
      </c>
      <c r="H29" s="12">
        <v>5</v>
      </c>
      <c r="I29" s="12">
        <v>5</v>
      </c>
      <c r="J29" s="12">
        <f t="shared" si="0"/>
        <v>10</v>
      </c>
      <c r="K29" s="12">
        <v>14</v>
      </c>
      <c r="L29" s="12">
        <v>30</v>
      </c>
    </row>
    <row r="30" spans="1:12">
      <c r="A30" s="5">
        <v>37</v>
      </c>
      <c r="B30" s="6">
        <v>117491</v>
      </c>
      <c r="C30" s="6">
        <v>117491</v>
      </c>
      <c r="D30" s="7" t="s">
        <v>68</v>
      </c>
      <c r="E30" s="7" t="s">
        <v>30</v>
      </c>
      <c r="F30" s="6" t="str">
        <f>VLOOKUP(C30,[1]CXMDXSHZ!$A:$D,4,0)</f>
        <v>西门片区</v>
      </c>
      <c r="G30" s="12">
        <v>5</v>
      </c>
      <c r="H30" s="12">
        <v>5</v>
      </c>
      <c r="I30" s="12">
        <v>5</v>
      </c>
      <c r="J30" s="12">
        <f t="shared" si="0"/>
        <v>10</v>
      </c>
      <c r="K30" s="12">
        <v>14</v>
      </c>
      <c r="L30" s="12">
        <v>30</v>
      </c>
    </row>
    <row r="31" spans="1:12">
      <c r="A31" s="5">
        <v>38</v>
      </c>
      <c r="B31" s="6">
        <v>118074</v>
      </c>
      <c r="C31" s="6">
        <v>118074</v>
      </c>
      <c r="D31" s="7" t="s">
        <v>69</v>
      </c>
      <c r="E31" s="7" t="s">
        <v>30</v>
      </c>
      <c r="F31" s="6" t="str">
        <f>VLOOKUP(C31,[1]CXMDXSHZ!$A:$D,4,0)</f>
        <v>南门片区</v>
      </c>
      <c r="G31" s="12">
        <v>5</v>
      </c>
      <c r="H31" s="12">
        <v>5</v>
      </c>
      <c r="I31" s="12">
        <v>5</v>
      </c>
      <c r="J31" s="12">
        <f t="shared" si="0"/>
        <v>10</v>
      </c>
      <c r="K31" s="12">
        <v>14</v>
      </c>
      <c r="L31" s="12">
        <v>30</v>
      </c>
    </row>
    <row r="32" spans="1:12">
      <c r="A32" s="5">
        <v>45</v>
      </c>
      <c r="B32" s="6">
        <v>104428</v>
      </c>
      <c r="C32" s="6">
        <v>104428</v>
      </c>
      <c r="D32" s="7" t="s">
        <v>77</v>
      </c>
      <c r="E32" s="7" t="s">
        <v>30</v>
      </c>
      <c r="F32" s="6" t="str">
        <f>VLOOKUP(C32,[1]CXMDXSHZ!$A:$D,4,0)</f>
        <v>崇州片区</v>
      </c>
      <c r="G32" s="12">
        <v>5</v>
      </c>
      <c r="H32" s="12">
        <v>5</v>
      </c>
      <c r="I32" s="12">
        <v>5</v>
      </c>
      <c r="J32" s="12">
        <f t="shared" si="0"/>
        <v>10</v>
      </c>
      <c r="K32" s="12">
        <v>14</v>
      </c>
      <c r="L32" s="12">
        <v>30</v>
      </c>
    </row>
    <row r="33" spans="1:12">
      <c r="A33" s="5">
        <v>12</v>
      </c>
      <c r="B33" s="6">
        <v>106066</v>
      </c>
      <c r="C33" s="6">
        <v>106066</v>
      </c>
      <c r="D33" s="7" t="s">
        <v>35</v>
      </c>
      <c r="E33" s="7" t="s">
        <v>36</v>
      </c>
      <c r="F33" s="6" t="str">
        <f>VLOOKUP(C33,[1]CXMDXSHZ!$A:$D,4,0)</f>
        <v>旗舰片区</v>
      </c>
      <c r="G33" s="12">
        <v>4</v>
      </c>
      <c r="H33" s="12">
        <v>4</v>
      </c>
      <c r="I33" s="12">
        <v>4</v>
      </c>
      <c r="J33" s="12">
        <v>10</v>
      </c>
      <c r="K33" s="12">
        <v>10</v>
      </c>
      <c r="L33" s="12">
        <v>30</v>
      </c>
    </row>
    <row r="34" spans="1:12">
      <c r="A34" s="5">
        <v>17</v>
      </c>
      <c r="B34" s="6">
        <v>514</v>
      </c>
      <c r="C34" s="6">
        <v>2876</v>
      </c>
      <c r="D34" s="7" t="s">
        <v>42</v>
      </c>
      <c r="E34" s="7" t="s">
        <v>36</v>
      </c>
      <c r="F34" s="6" t="str">
        <f>VLOOKUP(C34,[1]CXMDXSHZ!$A:$D,4,0)</f>
        <v>新津片</v>
      </c>
      <c r="G34" s="12">
        <v>4</v>
      </c>
      <c r="H34" s="12">
        <v>4</v>
      </c>
      <c r="I34" s="12">
        <v>4</v>
      </c>
      <c r="J34" s="12">
        <v>10</v>
      </c>
      <c r="K34" s="12">
        <v>10</v>
      </c>
      <c r="L34" s="12">
        <v>30</v>
      </c>
    </row>
    <row r="35" spans="1:12">
      <c r="A35" s="5">
        <v>20</v>
      </c>
      <c r="B35" s="6">
        <v>724</v>
      </c>
      <c r="C35" s="6">
        <v>2735</v>
      </c>
      <c r="D35" s="7" t="s">
        <v>46</v>
      </c>
      <c r="E35" s="7" t="s">
        <v>36</v>
      </c>
      <c r="F35" s="6" t="str">
        <f>VLOOKUP(C35,[1]CXMDXSHZ!$A:$D,4,0)</f>
        <v>东门片区</v>
      </c>
      <c r="G35" s="12">
        <v>4</v>
      </c>
      <c r="H35" s="12">
        <v>4</v>
      </c>
      <c r="I35" s="12">
        <v>4</v>
      </c>
      <c r="J35" s="12">
        <v>10</v>
      </c>
      <c r="K35" s="12">
        <v>10</v>
      </c>
      <c r="L35" s="12">
        <v>30</v>
      </c>
    </row>
    <row r="36" spans="1:12">
      <c r="A36" s="5">
        <v>26</v>
      </c>
      <c r="B36" s="6">
        <v>581</v>
      </c>
      <c r="C36" s="6">
        <v>2520</v>
      </c>
      <c r="D36" s="7" t="s">
        <v>53</v>
      </c>
      <c r="E36" s="7" t="s">
        <v>36</v>
      </c>
      <c r="F36" s="6" t="str">
        <f>VLOOKUP(C36,[1]CXMDXSHZ!$A:$D,4,0)</f>
        <v>东门片区</v>
      </c>
      <c r="G36" s="12">
        <v>4</v>
      </c>
      <c r="H36" s="12">
        <v>4</v>
      </c>
      <c r="I36" s="12">
        <v>4</v>
      </c>
      <c r="J36" s="12">
        <v>10</v>
      </c>
      <c r="K36" s="12">
        <v>10</v>
      </c>
      <c r="L36" s="12">
        <v>30</v>
      </c>
    </row>
    <row r="37" spans="1:12">
      <c r="A37" s="5">
        <v>29</v>
      </c>
      <c r="B37" s="6">
        <v>377</v>
      </c>
      <c r="C37" s="6">
        <v>2729</v>
      </c>
      <c r="D37" s="7" t="s">
        <v>57</v>
      </c>
      <c r="E37" s="7" t="s">
        <v>36</v>
      </c>
      <c r="F37" s="6" t="str">
        <f>VLOOKUP(C37,[1]CXMDXSHZ!$A:$D,4,0)</f>
        <v>南门片区</v>
      </c>
      <c r="G37" s="12">
        <v>4</v>
      </c>
      <c r="H37" s="12">
        <v>4</v>
      </c>
      <c r="I37" s="12">
        <v>4</v>
      </c>
      <c r="J37" s="12">
        <v>10</v>
      </c>
      <c r="K37" s="12">
        <v>10</v>
      </c>
      <c r="L37" s="12">
        <v>30</v>
      </c>
    </row>
    <row r="38" spans="1:12">
      <c r="A38" s="5">
        <v>31</v>
      </c>
      <c r="B38" s="6">
        <v>391</v>
      </c>
      <c r="C38" s="6">
        <v>2802</v>
      </c>
      <c r="D38" s="7" t="s">
        <v>59</v>
      </c>
      <c r="E38" s="7" t="s">
        <v>36</v>
      </c>
      <c r="F38" s="6" t="str">
        <f>VLOOKUP(C38,[1]CXMDXSHZ!$A:$D,4,0)</f>
        <v>西门片区</v>
      </c>
      <c r="G38" s="12">
        <v>4</v>
      </c>
      <c r="H38" s="12">
        <v>4</v>
      </c>
      <c r="I38" s="12">
        <v>4</v>
      </c>
      <c r="J38" s="12">
        <v>10</v>
      </c>
      <c r="K38" s="12">
        <v>10</v>
      </c>
      <c r="L38" s="12">
        <v>30</v>
      </c>
    </row>
    <row r="39" spans="1:12">
      <c r="A39" s="5">
        <v>32</v>
      </c>
      <c r="B39" s="8">
        <v>105267</v>
      </c>
      <c r="C39" s="6">
        <v>105267</v>
      </c>
      <c r="D39" s="7" t="s">
        <v>61</v>
      </c>
      <c r="E39" s="7" t="s">
        <v>36</v>
      </c>
      <c r="F39" s="6" t="str">
        <f>VLOOKUP(C39,[1]CXMDXSHZ!$A:$D,4,0)</f>
        <v>西门片区</v>
      </c>
      <c r="G39" s="12">
        <v>4</v>
      </c>
      <c r="H39" s="12">
        <v>4</v>
      </c>
      <c r="I39" s="12">
        <v>4</v>
      </c>
      <c r="J39" s="12">
        <v>10</v>
      </c>
      <c r="K39" s="12">
        <v>10</v>
      </c>
      <c r="L39" s="12">
        <v>30</v>
      </c>
    </row>
    <row r="40" spans="1:12">
      <c r="A40" s="5">
        <v>35</v>
      </c>
      <c r="B40" s="6">
        <v>598</v>
      </c>
      <c r="C40" s="6">
        <v>2730</v>
      </c>
      <c r="D40" s="7" t="s">
        <v>65</v>
      </c>
      <c r="E40" s="7" t="s">
        <v>36</v>
      </c>
      <c r="F40" s="6" t="str">
        <f>VLOOKUP(C40,[1]CXMDXSHZ!$A:$D,4,0)</f>
        <v>东门片区</v>
      </c>
      <c r="G40" s="12">
        <v>4</v>
      </c>
      <c r="H40" s="12">
        <v>4</v>
      </c>
      <c r="I40" s="12">
        <v>4</v>
      </c>
      <c r="J40" s="12">
        <v>10</v>
      </c>
      <c r="K40" s="12">
        <v>10</v>
      </c>
      <c r="L40" s="12">
        <v>30</v>
      </c>
    </row>
    <row r="41" spans="1:12">
      <c r="A41" s="5">
        <v>39</v>
      </c>
      <c r="B41" s="6">
        <v>114844</v>
      </c>
      <c r="C41" s="6">
        <v>114844</v>
      </c>
      <c r="D41" s="7" t="s">
        <v>70</v>
      </c>
      <c r="E41" s="7" t="s">
        <v>36</v>
      </c>
      <c r="F41" s="6" t="str">
        <f>VLOOKUP(C41,[1]CXMDXSHZ!$A:$D,4,0)</f>
        <v>西门片区</v>
      </c>
      <c r="G41" s="12">
        <v>4</v>
      </c>
      <c r="H41" s="12">
        <v>4</v>
      </c>
      <c r="I41" s="12">
        <v>4</v>
      </c>
      <c r="J41" s="12">
        <v>10</v>
      </c>
      <c r="K41" s="12">
        <v>10</v>
      </c>
      <c r="L41" s="12">
        <v>30</v>
      </c>
    </row>
    <row r="42" spans="1:12">
      <c r="A42" s="5">
        <v>41</v>
      </c>
      <c r="B42" s="6">
        <v>726</v>
      </c>
      <c r="C42" s="6">
        <v>2466</v>
      </c>
      <c r="D42" s="7" t="s">
        <v>72</v>
      </c>
      <c r="E42" s="7" t="s">
        <v>36</v>
      </c>
      <c r="F42" s="6" t="str">
        <f>VLOOKUP(C42,[1]CXMDXSHZ!$A:$D,4,0)</f>
        <v>西门片区</v>
      </c>
      <c r="G42" s="12">
        <v>4</v>
      </c>
      <c r="H42" s="12">
        <v>4</v>
      </c>
      <c r="I42" s="12">
        <v>4</v>
      </c>
      <c r="J42" s="12">
        <v>10</v>
      </c>
      <c r="K42" s="12">
        <v>10</v>
      </c>
      <c r="L42" s="12">
        <v>30</v>
      </c>
    </row>
    <row r="43" spans="1:12">
      <c r="A43" s="5">
        <v>42</v>
      </c>
      <c r="B43" s="6">
        <v>738</v>
      </c>
      <c r="C43" s="6">
        <v>2893</v>
      </c>
      <c r="D43" s="7" t="s">
        <v>74</v>
      </c>
      <c r="E43" s="7" t="s">
        <v>36</v>
      </c>
      <c r="F43" s="6" t="str">
        <f>VLOOKUP(C43,[1]CXMDXSHZ!$A:$D,4,0)</f>
        <v>都江堰片</v>
      </c>
      <c r="G43" s="12">
        <v>4</v>
      </c>
      <c r="H43" s="12">
        <v>4</v>
      </c>
      <c r="I43" s="12">
        <v>4</v>
      </c>
      <c r="J43" s="12">
        <v>10</v>
      </c>
      <c r="K43" s="12">
        <v>10</v>
      </c>
      <c r="L43" s="12">
        <v>30</v>
      </c>
    </row>
    <row r="44" spans="1:12">
      <c r="A44" s="5">
        <v>43</v>
      </c>
      <c r="B44" s="6">
        <v>103198</v>
      </c>
      <c r="C44" s="6">
        <v>103198</v>
      </c>
      <c r="D44" s="7" t="s">
        <v>75</v>
      </c>
      <c r="E44" s="7" t="s">
        <v>36</v>
      </c>
      <c r="F44" s="6" t="str">
        <f>VLOOKUP(C44,[1]CXMDXSHZ!$A:$D,4,0)</f>
        <v>东门片区</v>
      </c>
      <c r="G44" s="12">
        <v>4</v>
      </c>
      <c r="H44" s="12">
        <v>4</v>
      </c>
      <c r="I44" s="12">
        <v>4</v>
      </c>
      <c r="J44" s="12">
        <v>10</v>
      </c>
      <c r="K44" s="12">
        <v>10</v>
      </c>
      <c r="L44" s="12">
        <v>30</v>
      </c>
    </row>
    <row r="45" spans="1:12">
      <c r="A45" s="5">
        <v>44</v>
      </c>
      <c r="B45" s="6">
        <v>106399</v>
      </c>
      <c r="C45" s="6">
        <v>106399</v>
      </c>
      <c r="D45" s="7" t="s">
        <v>76</v>
      </c>
      <c r="E45" s="7" t="s">
        <v>36</v>
      </c>
      <c r="F45" s="6" t="str">
        <f>VLOOKUP(C45,[1]CXMDXSHZ!$A:$D,4,0)</f>
        <v>南门片区</v>
      </c>
      <c r="G45" s="12">
        <v>4</v>
      </c>
      <c r="H45" s="12">
        <v>4</v>
      </c>
      <c r="I45" s="12">
        <v>4</v>
      </c>
      <c r="J45" s="12">
        <v>10</v>
      </c>
      <c r="K45" s="12">
        <v>10</v>
      </c>
      <c r="L45" s="12">
        <v>30</v>
      </c>
    </row>
    <row r="46" spans="1:12">
      <c r="A46" s="5">
        <v>48</v>
      </c>
      <c r="B46" s="6">
        <v>359</v>
      </c>
      <c r="C46" s="6">
        <v>2443</v>
      </c>
      <c r="D46" s="7" t="s">
        <v>81</v>
      </c>
      <c r="E46" s="7" t="s">
        <v>36</v>
      </c>
      <c r="F46" s="6" t="str">
        <f>VLOOKUP(C46,[1]CXMDXSHZ!$A:$D,4,0)</f>
        <v>东门片区</v>
      </c>
      <c r="G46" s="12">
        <v>4</v>
      </c>
      <c r="H46" s="12">
        <v>4</v>
      </c>
      <c r="I46" s="12">
        <v>4</v>
      </c>
      <c r="J46" s="12">
        <v>10</v>
      </c>
      <c r="K46" s="12">
        <v>10</v>
      </c>
      <c r="L46" s="12">
        <v>30</v>
      </c>
    </row>
    <row r="47" spans="1:12">
      <c r="A47" s="5">
        <v>50</v>
      </c>
      <c r="B47" s="6">
        <v>357</v>
      </c>
      <c r="C47" s="6">
        <v>2471</v>
      </c>
      <c r="D47" s="7" t="s">
        <v>83</v>
      </c>
      <c r="E47" s="7" t="s">
        <v>36</v>
      </c>
      <c r="F47" s="6" t="str">
        <f>VLOOKUP(C47,[1]CXMDXSHZ!$A:$D,4,0)</f>
        <v>东门片区</v>
      </c>
      <c r="G47" s="12">
        <v>4</v>
      </c>
      <c r="H47" s="12">
        <v>4</v>
      </c>
      <c r="I47" s="12">
        <v>4</v>
      </c>
      <c r="J47" s="12">
        <v>10</v>
      </c>
      <c r="K47" s="12">
        <v>10</v>
      </c>
      <c r="L47" s="12">
        <v>30</v>
      </c>
    </row>
    <row r="48" spans="1:12">
      <c r="A48" s="5">
        <v>59</v>
      </c>
      <c r="B48" s="6">
        <v>587</v>
      </c>
      <c r="C48" s="6">
        <v>2904</v>
      </c>
      <c r="D48" s="7" t="s">
        <v>94</v>
      </c>
      <c r="E48" s="7" t="s">
        <v>36</v>
      </c>
      <c r="F48" s="6" t="str">
        <f>VLOOKUP(C48,[1]CXMDXSHZ!$A:$D,4,0)</f>
        <v>都江堰片</v>
      </c>
      <c r="G48" s="12">
        <v>4</v>
      </c>
      <c r="H48" s="12">
        <v>4</v>
      </c>
      <c r="I48" s="12">
        <v>4</v>
      </c>
      <c r="J48" s="12">
        <v>10</v>
      </c>
      <c r="K48" s="12">
        <v>10</v>
      </c>
      <c r="L48" s="12">
        <v>30</v>
      </c>
    </row>
    <row r="49" spans="1:12">
      <c r="A49" s="5">
        <v>70</v>
      </c>
      <c r="B49" s="6">
        <v>737</v>
      </c>
      <c r="C49" s="6">
        <v>2722</v>
      </c>
      <c r="D49" s="7" t="s">
        <v>107</v>
      </c>
      <c r="E49" s="7" t="s">
        <v>36</v>
      </c>
      <c r="F49" s="6" t="str">
        <f>VLOOKUP(C49,[1]CXMDXSHZ!$A:$D,4,0)</f>
        <v>南门片区</v>
      </c>
      <c r="G49" s="12">
        <v>4</v>
      </c>
      <c r="H49" s="12">
        <v>4</v>
      </c>
      <c r="I49" s="12">
        <v>4</v>
      </c>
      <c r="J49" s="12">
        <v>10</v>
      </c>
      <c r="K49" s="12">
        <v>10</v>
      </c>
      <c r="L49" s="12">
        <v>30</v>
      </c>
    </row>
    <row r="50" spans="1:12">
      <c r="A50" s="5">
        <v>76</v>
      </c>
      <c r="B50" s="6">
        <v>747</v>
      </c>
      <c r="C50" s="6">
        <v>2804</v>
      </c>
      <c r="D50" s="7" t="s">
        <v>114</v>
      </c>
      <c r="E50" s="7" t="s">
        <v>36</v>
      </c>
      <c r="F50" s="6" t="str">
        <f>VLOOKUP(C50,[1]CXMDXSHZ!$A:$D,4,0)</f>
        <v>西门片区</v>
      </c>
      <c r="G50" s="12">
        <v>4</v>
      </c>
      <c r="H50" s="12">
        <v>4</v>
      </c>
      <c r="I50" s="12">
        <v>4</v>
      </c>
      <c r="J50" s="12">
        <v>10</v>
      </c>
      <c r="K50" s="12">
        <v>10</v>
      </c>
      <c r="L50" s="12">
        <v>30</v>
      </c>
    </row>
    <row r="51" spans="1:12">
      <c r="A51" s="5">
        <v>34</v>
      </c>
      <c r="B51" s="6">
        <v>116919</v>
      </c>
      <c r="C51" s="6">
        <v>116919</v>
      </c>
      <c r="D51" s="7" t="s">
        <v>63</v>
      </c>
      <c r="E51" s="7" t="s">
        <v>64</v>
      </c>
      <c r="F51" s="6" t="str">
        <f>VLOOKUP(C51,[1]CXMDXSHZ!$A:$D,4,0)</f>
        <v>旗舰片区</v>
      </c>
      <c r="G51" s="12">
        <v>4</v>
      </c>
      <c r="H51" s="12">
        <v>4</v>
      </c>
      <c r="I51" s="12">
        <v>4</v>
      </c>
      <c r="J51" s="12">
        <v>10</v>
      </c>
      <c r="K51" s="12">
        <v>10</v>
      </c>
      <c r="L51" s="12">
        <v>30</v>
      </c>
    </row>
    <row r="52" spans="1:12">
      <c r="A52" s="5">
        <v>40</v>
      </c>
      <c r="B52" s="6">
        <v>511</v>
      </c>
      <c r="C52" s="6">
        <v>2797</v>
      </c>
      <c r="D52" s="7" t="s">
        <v>71</v>
      </c>
      <c r="E52" s="7" t="s">
        <v>64</v>
      </c>
      <c r="F52" s="6" t="str">
        <f>VLOOKUP(C52,[1]CXMDXSHZ!$A:$D,4,0)</f>
        <v>西门片区</v>
      </c>
      <c r="G52" s="12">
        <v>4</v>
      </c>
      <c r="H52" s="12">
        <v>4</v>
      </c>
      <c r="I52" s="12">
        <v>4</v>
      </c>
      <c r="J52" s="12">
        <v>10</v>
      </c>
      <c r="K52" s="12">
        <v>10</v>
      </c>
      <c r="L52" s="12">
        <v>30</v>
      </c>
    </row>
    <row r="53" spans="1:12">
      <c r="A53" s="5">
        <v>46</v>
      </c>
      <c r="B53" s="6">
        <v>102565</v>
      </c>
      <c r="C53" s="6">
        <v>102565</v>
      </c>
      <c r="D53" s="7" t="s">
        <v>78</v>
      </c>
      <c r="E53" s="7" t="s">
        <v>64</v>
      </c>
      <c r="F53" s="6" t="str">
        <f>VLOOKUP(C53,[1]CXMDXSHZ!$A:$D,4,0)</f>
        <v>东门片区</v>
      </c>
      <c r="G53" s="12">
        <v>4</v>
      </c>
      <c r="H53" s="12">
        <v>4</v>
      </c>
      <c r="I53" s="12">
        <v>4</v>
      </c>
      <c r="J53" s="12">
        <v>10</v>
      </c>
      <c r="K53" s="12">
        <v>10</v>
      </c>
      <c r="L53" s="12">
        <v>30</v>
      </c>
    </row>
    <row r="54" spans="1:12">
      <c r="A54" s="5">
        <v>47</v>
      </c>
      <c r="B54" s="6">
        <v>744</v>
      </c>
      <c r="C54" s="6">
        <v>2820</v>
      </c>
      <c r="D54" s="7" t="s">
        <v>80</v>
      </c>
      <c r="E54" s="7" t="s">
        <v>64</v>
      </c>
      <c r="F54" s="6" t="str">
        <f>VLOOKUP(C54,[1]CXMDXSHZ!$A:$D,4,0)</f>
        <v>旗舰片区</v>
      </c>
      <c r="G54" s="12">
        <v>4</v>
      </c>
      <c r="H54" s="12">
        <v>4</v>
      </c>
      <c r="I54" s="12">
        <v>4</v>
      </c>
      <c r="J54" s="12">
        <v>10</v>
      </c>
      <c r="K54" s="12">
        <v>10</v>
      </c>
      <c r="L54" s="12">
        <v>30</v>
      </c>
    </row>
    <row r="55" spans="1:12">
      <c r="A55" s="5">
        <v>49</v>
      </c>
      <c r="B55" s="6">
        <v>570</v>
      </c>
      <c r="C55" s="6">
        <v>2414</v>
      </c>
      <c r="D55" s="7" t="s">
        <v>82</v>
      </c>
      <c r="E55" s="7" t="s">
        <v>64</v>
      </c>
      <c r="F55" s="6" t="str">
        <f>VLOOKUP(C55,[1]CXMDXSHZ!$A:$D,4,0)</f>
        <v>南门片区</v>
      </c>
      <c r="G55" s="12">
        <v>4</v>
      </c>
      <c r="H55" s="12">
        <v>4</v>
      </c>
      <c r="I55" s="12">
        <v>4</v>
      </c>
      <c r="J55" s="12">
        <v>10</v>
      </c>
      <c r="K55" s="12">
        <v>10</v>
      </c>
      <c r="L55" s="12">
        <v>30</v>
      </c>
    </row>
    <row r="56" spans="1:12">
      <c r="A56" s="5">
        <v>51</v>
      </c>
      <c r="B56" s="6">
        <v>113299</v>
      </c>
      <c r="C56" s="6">
        <v>113299</v>
      </c>
      <c r="D56" s="7" t="s">
        <v>84</v>
      </c>
      <c r="E56" s="7" t="s">
        <v>64</v>
      </c>
      <c r="F56" s="6" t="str">
        <f>VLOOKUP(C56,[1]CXMDXSHZ!$A:$D,4,0)</f>
        <v>旗舰片区</v>
      </c>
      <c r="G56" s="12">
        <v>4</v>
      </c>
      <c r="H56" s="12">
        <v>4</v>
      </c>
      <c r="I56" s="12">
        <v>4</v>
      </c>
      <c r="J56" s="12">
        <v>10</v>
      </c>
      <c r="K56" s="12">
        <v>10</v>
      </c>
      <c r="L56" s="12">
        <v>30</v>
      </c>
    </row>
    <row r="57" spans="1:12">
      <c r="A57" s="5">
        <v>52</v>
      </c>
      <c r="B57" s="6">
        <v>114286</v>
      </c>
      <c r="C57" s="6">
        <v>114286</v>
      </c>
      <c r="D57" s="7" t="s">
        <v>86</v>
      </c>
      <c r="E57" s="7" t="s">
        <v>64</v>
      </c>
      <c r="F57" s="6" t="str">
        <f>VLOOKUP(C57,[1]CXMDXSHZ!$A:$D,4,0)</f>
        <v>南门片区</v>
      </c>
      <c r="G57" s="12">
        <v>4</v>
      </c>
      <c r="H57" s="12">
        <v>4</v>
      </c>
      <c r="I57" s="12">
        <v>4</v>
      </c>
      <c r="J57" s="12">
        <v>10</v>
      </c>
      <c r="K57" s="12">
        <v>10</v>
      </c>
      <c r="L57" s="12">
        <v>30</v>
      </c>
    </row>
    <row r="58" spans="1:12">
      <c r="A58" s="5">
        <v>53</v>
      </c>
      <c r="B58" s="6">
        <v>111400</v>
      </c>
      <c r="C58" s="6">
        <v>111400</v>
      </c>
      <c r="D58" s="7" t="s">
        <v>87</v>
      </c>
      <c r="E58" s="7" t="s">
        <v>64</v>
      </c>
      <c r="F58" s="6" t="str">
        <f>VLOOKUP(C58,[1]CXMDXSHZ!$A:$D,4,0)</f>
        <v>邛崃片区</v>
      </c>
      <c r="G58" s="12">
        <v>4</v>
      </c>
      <c r="H58" s="12">
        <v>4</v>
      </c>
      <c r="I58" s="12">
        <v>3</v>
      </c>
      <c r="J58" s="12">
        <v>10</v>
      </c>
      <c r="K58" s="12">
        <v>10</v>
      </c>
      <c r="L58" s="12">
        <v>30</v>
      </c>
    </row>
    <row r="59" spans="1:12">
      <c r="A59" s="5">
        <v>54</v>
      </c>
      <c r="B59" s="9">
        <v>297863</v>
      </c>
      <c r="C59" s="6">
        <v>297863</v>
      </c>
      <c r="D59" s="7" t="s">
        <v>88</v>
      </c>
      <c r="E59" s="7" t="s">
        <v>64</v>
      </c>
      <c r="F59" s="6" t="str">
        <f>VLOOKUP(C59,[1]CXMDXSHZ!$A:$D,4,0)</f>
        <v>西门片区</v>
      </c>
      <c r="G59" s="12">
        <v>3</v>
      </c>
      <c r="H59" s="12">
        <v>3</v>
      </c>
      <c r="I59" s="12">
        <v>3</v>
      </c>
      <c r="J59" s="12">
        <v>10</v>
      </c>
      <c r="K59" s="12">
        <v>10</v>
      </c>
      <c r="L59" s="12">
        <v>30</v>
      </c>
    </row>
    <row r="60" spans="1:12">
      <c r="A60" s="5">
        <v>55</v>
      </c>
      <c r="B60" s="6">
        <v>379</v>
      </c>
      <c r="C60" s="6">
        <v>2451</v>
      </c>
      <c r="D60" s="7" t="s">
        <v>89</v>
      </c>
      <c r="E60" s="7" t="s">
        <v>64</v>
      </c>
      <c r="F60" s="6" t="str">
        <f>VLOOKUP(C60,[1]CXMDXSHZ!$A:$D,4,0)</f>
        <v>西门片区</v>
      </c>
      <c r="G60" s="12">
        <v>3</v>
      </c>
      <c r="H60" s="12">
        <v>3</v>
      </c>
      <c r="I60" s="12">
        <v>3</v>
      </c>
      <c r="J60" s="12">
        <v>10</v>
      </c>
      <c r="K60" s="12">
        <v>10</v>
      </c>
      <c r="L60" s="12">
        <v>30</v>
      </c>
    </row>
    <row r="61" spans="1:12">
      <c r="A61" s="5">
        <v>56</v>
      </c>
      <c r="B61" s="6">
        <v>113833</v>
      </c>
      <c r="C61" s="6">
        <v>113833</v>
      </c>
      <c r="D61" s="7" t="s">
        <v>90</v>
      </c>
      <c r="E61" s="7" t="s">
        <v>64</v>
      </c>
      <c r="F61" s="6" t="str">
        <f>VLOOKUP(C61,[1]CXMDXSHZ!$A:$D,4,0)</f>
        <v>南门片区</v>
      </c>
      <c r="G61" s="12">
        <v>3</v>
      </c>
      <c r="H61" s="12">
        <v>3</v>
      </c>
      <c r="I61" s="12">
        <v>3</v>
      </c>
      <c r="J61" s="12">
        <v>10</v>
      </c>
      <c r="K61" s="12">
        <v>10</v>
      </c>
      <c r="L61" s="12">
        <v>30</v>
      </c>
    </row>
    <row r="62" spans="1:12">
      <c r="A62" s="5">
        <v>57</v>
      </c>
      <c r="B62" s="6">
        <v>102934</v>
      </c>
      <c r="C62" s="6">
        <v>102934</v>
      </c>
      <c r="D62" s="7" t="s">
        <v>92</v>
      </c>
      <c r="E62" s="7" t="s">
        <v>64</v>
      </c>
      <c r="F62" s="6" t="str">
        <f>VLOOKUP(C62,[1]CXMDXSHZ!$A:$D,4,0)</f>
        <v>西门片区</v>
      </c>
      <c r="G62" s="12">
        <v>3</v>
      </c>
      <c r="H62" s="12">
        <v>3</v>
      </c>
      <c r="I62" s="12">
        <v>3</v>
      </c>
      <c r="J62" s="12">
        <v>10</v>
      </c>
      <c r="K62" s="12">
        <v>10</v>
      </c>
      <c r="L62" s="12">
        <v>30</v>
      </c>
    </row>
    <row r="63" spans="1:12">
      <c r="A63" s="5">
        <v>58</v>
      </c>
      <c r="B63" s="6">
        <v>103639</v>
      </c>
      <c r="C63" s="6">
        <v>103639</v>
      </c>
      <c r="D63" s="7" t="s">
        <v>93</v>
      </c>
      <c r="E63" s="7" t="s">
        <v>64</v>
      </c>
      <c r="F63" s="6" t="str">
        <f>VLOOKUP(C63,[1]CXMDXSHZ!$A:$D,4,0)</f>
        <v>南门片区</v>
      </c>
      <c r="G63" s="12">
        <v>3</v>
      </c>
      <c r="H63" s="12">
        <v>3</v>
      </c>
      <c r="I63" s="12">
        <v>3</v>
      </c>
      <c r="J63" s="12">
        <v>10</v>
      </c>
      <c r="K63" s="12">
        <v>10</v>
      </c>
      <c r="L63" s="12">
        <v>30</v>
      </c>
    </row>
    <row r="64" spans="1:12">
      <c r="A64" s="5">
        <v>60</v>
      </c>
      <c r="B64" s="6">
        <v>108277</v>
      </c>
      <c r="C64" s="6">
        <v>108277</v>
      </c>
      <c r="D64" s="7" t="s">
        <v>95</v>
      </c>
      <c r="E64" s="7" t="s">
        <v>64</v>
      </c>
      <c r="F64" s="6" t="str">
        <f>VLOOKUP(C64,[1]CXMDXSHZ!$A:$D,4,0)</f>
        <v>西门片区</v>
      </c>
      <c r="G64" s="12">
        <v>3</v>
      </c>
      <c r="H64" s="12">
        <v>3</v>
      </c>
      <c r="I64" s="12">
        <v>3</v>
      </c>
      <c r="J64" s="12">
        <v>10</v>
      </c>
      <c r="K64" s="12">
        <v>10</v>
      </c>
      <c r="L64" s="12">
        <v>30</v>
      </c>
    </row>
    <row r="65" spans="1:12">
      <c r="A65" s="5">
        <v>61</v>
      </c>
      <c r="B65" s="6">
        <v>122906</v>
      </c>
      <c r="C65" s="6">
        <v>122906</v>
      </c>
      <c r="D65" s="7" t="s">
        <v>96</v>
      </c>
      <c r="E65" s="7" t="s">
        <v>64</v>
      </c>
      <c r="F65" s="6" t="str">
        <f>VLOOKUP(C65,[1]CXMDXSHZ!$A:$D,4,0)</f>
        <v>东门片区</v>
      </c>
      <c r="G65" s="12">
        <v>3</v>
      </c>
      <c r="H65" s="12">
        <v>3</v>
      </c>
      <c r="I65" s="12">
        <v>3</v>
      </c>
      <c r="J65" s="12">
        <v>10</v>
      </c>
      <c r="K65" s="12">
        <v>10</v>
      </c>
      <c r="L65" s="12">
        <v>30</v>
      </c>
    </row>
    <row r="66" spans="1:12">
      <c r="A66" s="5">
        <v>62</v>
      </c>
      <c r="B66" s="6">
        <v>513</v>
      </c>
      <c r="C66" s="6">
        <v>2479</v>
      </c>
      <c r="D66" s="7" t="s">
        <v>98</v>
      </c>
      <c r="E66" s="7" t="s">
        <v>64</v>
      </c>
      <c r="F66" s="6" t="str">
        <f>VLOOKUP(C66,[1]CXMDXSHZ!$A:$D,4,0)</f>
        <v>东门片区</v>
      </c>
      <c r="G66" s="12">
        <v>3</v>
      </c>
      <c r="H66" s="12">
        <v>3</v>
      </c>
      <c r="I66" s="12">
        <v>3</v>
      </c>
      <c r="J66" s="12">
        <v>10</v>
      </c>
      <c r="K66" s="12">
        <v>10</v>
      </c>
      <c r="L66" s="12">
        <v>30</v>
      </c>
    </row>
    <row r="67" spans="1:12">
      <c r="A67" s="5">
        <v>63</v>
      </c>
      <c r="B67" s="6">
        <v>578</v>
      </c>
      <c r="C67" s="6">
        <v>2819</v>
      </c>
      <c r="D67" s="7" t="s">
        <v>99</v>
      </c>
      <c r="E67" s="7" t="s">
        <v>64</v>
      </c>
      <c r="F67" s="6" t="str">
        <f>VLOOKUP(C67,[1]CXMDXSHZ!$A:$D,4,0)</f>
        <v>西门片区</v>
      </c>
      <c r="G67" s="12">
        <v>3</v>
      </c>
      <c r="H67" s="12">
        <v>3</v>
      </c>
      <c r="I67" s="12">
        <v>3</v>
      </c>
      <c r="J67" s="12">
        <v>10</v>
      </c>
      <c r="K67" s="12">
        <v>10</v>
      </c>
      <c r="L67" s="12">
        <v>30</v>
      </c>
    </row>
    <row r="68" spans="1:12">
      <c r="A68" s="5">
        <v>64</v>
      </c>
      <c r="B68" s="6">
        <v>517</v>
      </c>
      <c r="C68" s="6">
        <v>2826</v>
      </c>
      <c r="D68" s="7" t="s">
        <v>100</v>
      </c>
      <c r="E68" s="7" t="s">
        <v>64</v>
      </c>
      <c r="F68" s="6" t="str">
        <f>VLOOKUP(C68,[1]CXMDXSHZ!$A:$D,4,0)</f>
        <v>西门片区</v>
      </c>
      <c r="G68" s="12">
        <v>3</v>
      </c>
      <c r="H68" s="12">
        <v>3</v>
      </c>
      <c r="I68" s="12">
        <v>3</v>
      </c>
      <c r="J68" s="12">
        <v>10</v>
      </c>
      <c r="K68" s="12">
        <v>10</v>
      </c>
      <c r="L68" s="12">
        <v>30</v>
      </c>
    </row>
    <row r="69" spans="1:12">
      <c r="A69" s="5">
        <v>65</v>
      </c>
      <c r="B69" s="6">
        <v>515</v>
      </c>
      <c r="C69" s="6">
        <v>2808</v>
      </c>
      <c r="D69" s="7" t="s">
        <v>101</v>
      </c>
      <c r="E69" s="7" t="s">
        <v>64</v>
      </c>
      <c r="F69" s="6" t="str">
        <f>VLOOKUP(C69,[1]CXMDXSHZ!$A:$D,4,0)</f>
        <v>西门片区</v>
      </c>
      <c r="G69" s="12">
        <v>3</v>
      </c>
      <c r="H69" s="12">
        <v>3</v>
      </c>
      <c r="I69" s="12">
        <v>3</v>
      </c>
      <c r="J69" s="12">
        <v>10</v>
      </c>
      <c r="K69" s="12">
        <v>10</v>
      </c>
      <c r="L69" s="12">
        <v>30</v>
      </c>
    </row>
    <row r="70" spans="1:12">
      <c r="A70" s="5">
        <v>66</v>
      </c>
      <c r="B70" s="6">
        <v>387</v>
      </c>
      <c r="C70" s="6">
        <v>2751</v>
      </c>
      <c r="D70" s="7" t="s">
        <v>102</v>
      </c>
      <c r="E70" s="7" t="s">
        <v>64</v>
      </c>
      <c r="F70" s="6" t="str">
        <f>VLOOKUP(C70,[1]CXMDXSHZ!$A:$D,4,0)</f>
        <v>南门片区</v>
      </c>
      <c r="G70" s="12">
        <v>3</v>
      </c>
      <c r="H70" s="12">
        <v>3</v>
      </c>
      <c r="I70" s="12">
        <v>3</v>
      </c>
      <c r="J70" s="12">
        <v>10</v>
      </c>
      <c r="K70" s="12">
        <v>10</v>
      </c>
      <c r="L70" s="12">
        <v>30</v>
      </c>
    </row>
    <row r="71" spans="1:12">
      <c r="A71" s="5">
        <v>67</v>
      </c>
      <c r="B71" s="13">
        <v>114069</v>
      </c>
      <c r="C71" s="6">
        <v>2304</v>
      </c>
      <c r="D71" s="14" t="s">
        <v>104</v>
      </c>
      <c r="E71" s="7" t="s">
        <v>64</v>
      </c>
      <c r="F71" s="6" t="str">
        <f>VLOOKUP(C71,[1]CXMDXSHZ!$A:$D,4,0)</f>
        <v>南门片区</v>
      </c>
      <c r="G71" s="12">
        <v>3</v>
      </c>
      <c r="H71" s="12">
        <v>3</v>
      </c>
      <c r="I71" s="12">
        <v>3</v>
      </c>
      <c r="J71" s="12">
        <v>10</v>
      </c>
      <c r="K71" s="12">
        <v>10</v>
      </c>
      <c r="L71" s="12">
        <v>30</v>
      </c>
    </row>
    <row r="72" spans="1:12">
      <c r="A72" s="5">
        <v>68</v>
      </c>
      <c r="B72" s="6">
        <v>119263</v>
      </c>
      <c r="C72" s="6">
        <v>119263</v>
      </c>
      <c r="D72" s="7" t="s">
        <v>105</v>
      </c>
      <c r="E72" s="7" t="s">
        <v>64</v>
      </c>
      <c r="F72" s="6" t="str">
        <f>VLOOKUP(C72,[1]CXMDXSHZ!$A:$D,4,0)</f>
        <v>南门片区</v>
      </c>
      <c r="G72" s="12">
        <v>3</v>
      </c>
      <c r="H72" s="12">
        <v>3</v>
      </c>
      <c r="I72" s="12">
        <v>3</v>
      </c>
      <c r="J72" s="12">
        <v>10</v>
      </c>
      <c r="K72" s="12">
        <v>10</v>
      </c>
      <c r="L72" s="12">
        <v>30</v>
      </c>
    </row>
    <row r="73" spans="1:12">
      <c r="A73" s="5">
        <v>69</v>
      </c>
      <c r="B73" s="6">
        <v>116482</v>
      </c>
      <c r="C73" s="6">
        <v>116482</v>
      </c>
      <c r="D73" s="7" t="s">
        <v>106</v>
      </c>
      <c r="E73" s="7" t="s">
        <v>64</v>
      </c>
      <c r="F73" s="6" t="str">
        <f>VLOOKUP(C73,[1]CXMDXSHZ!$A:$D,4,0)</f>
        <v>旗舰片区</v>
      </c>
      <c r="G73" s="12">
        <v>3</v>
      </c>
      <c r="H73" s="12">
        <v>3</v>
      </c>
      <c r="I73" s="12">
        <v>3</v>
      </c>
      <c r="J73" s="12">
        <v>10</v>
      </c>
      <c r="K73" s="12">
        <v>10</v>
      </c>
      <c r="L73" s="12">
        <v>30</v>
      </c>
    </row>
    <row r="74" spans="1:12">
      <c r="A74" s="5">
        <v>71</v>
      </c>
      <c r="B74" s="6">
        <v>709</v>
      </c>
      <c r="C74" s="6">
        <v>2497</v>
      </c>
      <c r="D74" s="7" t="s">
        <v>108</v>
      </c>
      <c r="E74" s="7" t="s">
        <v>64</v>
      </c>
      <c r="F74" s="6" t="str">
        <f>VLOOKUP(C74,[1]CXMDXSHZ!$A:$D,4,0)</f>
        <v>东门片区</v>
      </c>
      <c r="G74" s="12">
        <v>3</v>
      </c>
      <c r="H74" s="12">
        <v>3</v>
      </c>
      <c r="I74" s="12">
        <v>3</v>
      </c>
      <c r="J74" s="12">
        <v>10</v>
      </c>
      <c r="K74" s="12">
        <v>10</v>
      </c>
      <c r="L74" s="12">
        <v>30</v>
      </c>
    </row>
    <row r="75" spans="1:12">
      <c r="A75" s="5">
        <v>72</v>
      </c>
      <c r="B75" s="6">
        <v>572</v>
      </c>
      <c r="C75" s="6">
        <v>2778</v>
      </c>
      <c r="D75" s="7" t="s">
        <v>110</v>
      </c>
      <c r="E75" s="7" t="s">
        <v>64</v>
      </c>
      <c r="F75" s="6" t="str">
        <f>VLOOKUP(C75,[1]CXMDXSHZ!$A:$D,4,0)</f>
        <v>西门片区</v>
      </c>
      <c r="G75" s="12">
        <v>3</v>
      </c>
      <c r="H75" s="12">
        <v>3</v>
      </c>
      <c r="I75" s="12">
        <v>3</v>
      </c>
      <c r="J75" s="12">
        <v>10</v>
      </c>
      <c r="K75" s="12">
        <v>10</v>
      </c>
      <c r="L75" s="12">
        <v>30</v>
      </c>
    </row>
    <row r="76" spans="1:12">
      <c r="A76" s="5">
        <v>73</v>
      </c>
      <c r="B76" s="6">
        <v>717</v>
      </c>
      <c r="C76" s="6">
        <v>2854</v>
      </c>
      <c r="D76" s="7" t="s">
        <v>111</v>
      </c>
      <c r="E76" s="7" t="s">
        <v>64</v>
      </c>
      <c r="F76" s="6" t="str">
        <f>VLOOKUP(C76,[1]CXMDXSHZ!$A:$D,4,0)</f>
        <v>大邑片区</v>
      </c>
      <c r="G76" s="12">
        <v>3</v>
      </c>
      <c r="H76" s="12">
        <v>3</v>
      </c>
      <c r="I76" s="12">
        <v>3</v>
      </c>
      <c r="J76" s="12">
        <v>10</v>
      </c>
      <c r="K76" s="12">
        <v>10</v>
      </c>
      <c r="L76" s="12">
        <v>30</v>
      </c>
    </row>
    <row r="77" spans="1:12">
      <c r="A77" s="5">
        <v>74</v>
      </c>
      <c r="B77" s="6">
        <v>308</v>
      </c>
      <c r="C77" s="6">
        <v>2813</v>
      </c>
      <c r="D77" s="7" t="s">
        <v>112</v>
      </c>
      <c r="E77" s="7" t="s">
        <v>64</v>
      </c>
      <c r="F77" s="6" t="str">
        <f>VLOOKUP(C77,[1]CXMDXSHZ!$A:$D,4,0)</f>
        <v>旗舰片区</v>
      </c>
      <c r="G77" s="12">
        <v>3</v>
      </c>
      <c r="H77" s="12">
        <v>3</v>
      </c>
      <c r="I77" s="12">
        <v>3</v>
      </c>
      <c r="J77" s="12">
        <v>10</v>
      </c>
      <c r="K77" s="12">
        <v>10</v>
      </c>
      <c r="L77" s="12">
        <v>30</v>
      </c>
    </row>
    <row r="78" spans="1:12">
      <c r="A78" s="5">
        <v>75</v>
      </c>
      <c r="B78" s="6">
        <v>740</v>
      </c>
      <c r="C78" s="6">
        <v>2714</v>
      </c>
      <c r="D78" s="7" t="s">
        <v>113</v>
      </c>
      <c r="E78" s="7" t="s">
        <v>64</v>
      </c>
      <c r="F78" s="6" t="str">
        <f>VLOOKUP(C78,[1]CXMDXSHZ!$A:$D,4,0)</f>
        <v>西门片区</v>
      </c>
      <c r="G78" s="12">
        <v>3</v>
      </c>
      <c r="H78" s="12">
        <v>3</v>
      </c>
      <c r="I78" s="12">
        <v>3</v>
      </c>
      <c r="J78" s="12">
        <v>10</v>
      </c>
      <c r="K78" s="12">
        <v>10</v>
      </c>
      <c r="L78" s="12">
        <v>30</v>
      </c>
    </row>
    <row r="79" spans="1:12">
      <c r="A79" s="5">
        <v>77</v>
      </c>
      <c r="B79" s="6">
        <v>716</v>
      </c>
      <c r="C79" s="6">
        <v>2873</v>
      </c>
      <c r="D79" s="7" t="s">
        <v>116</v>
      </c>
      <c r="E79" s="7" t="s">
        <v>64</v>
      </c>
      <c r="F79" s="6" t="str">
        <f>VLOOKUP(C79,[1]CXMDXSHZ!$A:$D,4,0)</f>
        <v>大邑片区</v>
      </c>
      <c r="G79" s="12">
        <v>3</v>
      </c>
      <c r="H79" s="12">
        <v>3</v>
      </c>
      <c r="I79" s="12">
        <v>3</v>
      </c>
      <c r="J79" s="12">
        <v>10</v>
      </c>
      <c r="K79" s="12">
        <v>10</v>
      </c>
      <c r="L79" s="12">
        <v>30</v>
      </c>
    </row>
    <row r="80" spans="1:12">
      <c r="A80" s="5">
        <v>78</v>
      </c>
      <c r="B80" s="6">
        <v>311</v>
      </c>
      <c r="C80" s="6">
        <v>2483</v>
      </c>
      <c r="D80" s="7" t="s">
        <v>117</v>
      </c>
      <c r="E80" s="7" t="s">
        <v>64</v>
      </c>
      <c r="F80" s="6" t="str">
        <f>VLOOKUP(C80,[1]CXMDXSHZ!$A:$D,4,0)</f>
        <v>东门片区</v>
      </c>
      <c r="G80" s="12">
        <v>3</v>
      </c>
      <c r="H80" s="12">
        <v>3</v>
      </c>
      <c r="I80" s="12">
        <v>3</v>
      </c>
      <c r="J80" s="12">
        <v>10</v>
      </c>
      <c r="K80" s="12">
        <v>10</v>
      </c>
      <c r="L80" s="12">
        <v>30</v>
      </c>
    </row>
    <row r="81" spans="1:12">
      <c r="A81" s="5">
        <v>79</v>
      </c>
      <c r="B81" s="6">
        <v>114848</v>
      </c>
      <c r="C81" s="6">
        <v>2153</v>
      </c>
      <c r="D81" s="7" t="s">
        <v>119</v>
      </c>
      <c r="E81" s="7" t="s">
        <v>64</v>
      </c>
      <c r="F81" s="6" t="str">
        <f>VLOOKUP(C81,[1]CXMDXSHZ!$A:$D,4,0)</f>
        <v>南门片区</v>
      </c>
      <c r="G81" s="12">
        <v>3</v>
      </c>
      <c r="H81" s="12">
        <v>3</v>
      </c>
      <c r="I81" s="12">
        <v>3</v>
      </c>
      <c r="J81" s="12">
        <v>10</v>
      </c>
      <c r="K81" s="12">
        <v>10</v>
      </c>
      <c r="L81" s="12">
        <v>30</v>
      </c>
    </row>
    <row r="82" spans="1:12">
      <c r="A82" s="5">
        <v>80</v>
      </c>
      <c r="B82" s="6">
        <v>107728</v>
      </c>
      <c r="C82" s="6">
        <v>107728</v>
      </c>
      <c r="D82" s="7" t="s">
        <v>120</v>
      </c>
      <c r="E82" s="7" t="s">
        <v>64</v>
      </c>
      <c r="F82" s="6" t="str">
        <f>VLOOKUP(C82,[1]CXMDXSHZ!$A:$D,4,0)</f>
        <v>大邑片区</v>
      </c>
      <c r="G82" s="12">
        <v>3</v>
      </c>
      <c r="H82" s="12">
        <v>3</v>
      </c>
      <c r="I82" s="12">
        <v>3</v>
      </c>
      <c r="J82" s="12">
        <v>10</v>
      </c>
      <c r="K82" s="12">
        <v>10</v>
      </c>
      <c r="L82" s="12">
        <v>30</v>
      </c>
    </row>
    <row r="83" spans="1:12">
      <c r="A83" s="5">
        <v>81</v>
      </c>
      <c r="B83" s="6">
        <v>101453</v>
      </c>
      <c r="C83" s="6">
        <v>101453</v>
      </c>
      <c r="D83" s="7" t="s">
        <v>121</v>
      </c>
      <c r="E83" s="7" t="s">
        <v>64</v>
      </c>
      <c r="F83" s="6" t="str">
        <f>VLOOKUP(C83,[1]CXMDXSHZ!$A:$D,4,0)</f>
        <v>南门片区</v>
      </c>
      <c r="G83" s="12">
        <v>3</v>
      </c>
      <c r="H83" s="12">
        <v>3</v>
      </c>
      <c r="I83" s="12">
        <v>3</v>
      </c>
      <c r="J83" s="12">
        <v>10</v>
      </c>
      <c r="K83" s="12">
        <v>10</v>
      </c>
      <c r="L83" s="12">
        <v>30</v>
      </c>
    </row>
    <row r="84" spans="1:12">
      <c r="A84" s="5">
        <v>82</v>
      </c>
      <c r="B84" s="6">
        <v>103199</v>
      </c>
      <c r="C84" s="6">
        <v>103199</v>
      </c>
      <c r="D84" s="7" t="s">
        <v>123</v>
      </c>
      <c r="E84" s="7" t="s">
        <v>64</v>
      </c>
      <c r="F84" s="6" t="str">
        <f>VLOOKUP(C84,[1]CXMDXSHZ!$A:$D,4,0)</f>
        <v>东门片区</v>
      </c>
      <c r="G84" s="12">
        <v>3</v>
      </c>
      <c r="H84" s="12">
        <v>3</v>
      </c>
      <c r="I84" s="12">
        <v>3</v>
      </c>
      <c r="J84" s="12">
        <v>10</v>
      </c>
      <c r="K84" s="12">
        <v>10</v>
      </c>
      <c r="L84" s="12">
        <v>30</v>
      </c>
    </row>
    <row r="85" spans="1:12">
      <c r="A85" s="5">
        <v>84</v>
      </c>
      <c r="B85" s="6">
        <v>105751</v>
      </c>
      <c r="C85" s="6">
        <v>105751</v>
      </c>
      <c r="D85" s="7" t="s">
        <v>126</v>
      </c>
      <c r="E85" s="7" t="s">
        <v>64</v>
      </c>
      <c r="F85" s="6" t="str">
        <f>VLOOKUP(C85,[1]CXMDXSHZ!$A:$D,4,0)</f>
        <v>南门片区</v>
      </c>
      <c r="G85" s="12">
        <v>3</v>
      </c>
      <c r="H85" s="12">
        <v>3</v>
      </c>
      <c r="I85" s="12">
        <v>3</v>
      </c>
      <c r="J85" s="12">
        <v>10</v>
      </c>
      <c r="K85" s="12">
        <v>10</v>
      </c>
      <c r="L85" s="12">
        <v>30</v>
      </c>
    </row>
    <row r="86" spans="1:12">
      <c r="A86" s="5">
        <v>85</v>
      </c>
      <c r="B86" s="6">
        <v>539</v>
      </c>
      <c r="C86" s="6">
        <v>2852</v>
      </c>
      <c r="D86" s="7" t="s">
        <v>127</v>
      </c>
      <c r="E86" s="7" t="s">
        <v>64</v>
      </c>
      <c r="F86" s="6" t="str">
        <f>VLOOKUP(C86,[1]CXMDXSHZ!$A:$D,4,0)</f>
        <v>大邑片区</v>
      </c>
      <c r="G86" s="12">
        <v>3</v>
      </c>
      <c r="H86" s="12">
        <v>3</v>
      </c>
      <c r="I86" s="12">
        <v>3</v>
      </c>
      <c r="J86" s="12">
        <v>10</v>
      </c>
      <c r="K86" s="12">
        <v>10</v>
      </c>
      <c r="L86" s="12">
        <v>30</v>
      </c>
    </row>
    <row r="87" spans="1:12">
      <c r="A87" s="5">
        <v>86</v>
      </c>
      <c r="B87" s="6">
        <v>721</v>
      </c>
      <c r="C87" s="6">
        <v>2865</v>
      </c>
      <c r="D87" s="7" t="s">
        <v>128</v>
      </c>
      <c r="E87" s="7" t="s">
        <v>64</v>
      </c>
      <c r="F87" s="6" t="str">
        <f>VLOOKUP(C87,[1]CXMDXSHZ!$A:$D,4,0)</f>
        <v>邛崃片区</v>
      </c>
      <c r="G87" s="12">
        <v>3</v>
      </c>
      <c r="H87" s="12">
        <v>3</v>
      </c>
      <c r="I87" s="12">
        <v>3</v>
      </c>
      <c r="J87" s="12">
        <v>10</v>
      </c>
      <c r="K87" s="12">
        <v>10</v>
      </c>
      <c r="L87" s="12">
        <v>30</v>
      </c>
    </row>
    <row r="88" spans="1:12">
      <c r="A88" s="5">
        <v>87</v>
      </c>
      <c r="B88" s="6">
        <v>102935</v>
      </c>
      <c r="C88" s="6">
        <v>102935</v>
      </c>
      <c r="D88" s="7" t="s">
        <v>130</v>
      </c>
      <c r="E88" s="7" t="s">
        <v>64</v>
      </c>
      <c r="F88" s="6" t="str">
        <f>VLOOKUP(C88,[1]CXMDXSHZ!$A:$D,4,0)</f>
        <v>旗舰片区</v>
      </c>
      <c r="G88" s="12">
        <v>3</v>
      </c>
      <c r="H88" s="12">
        <v>3</v>
      </c>
      <c r="I88" s="12">
        <v>3</v>
      </c>
      <c r="J88" s="12">
        <v>10</v>
      </c>
      <c r="K88" s="12">
        <v>10</v>
      </c>
      <c r="L88" s="12">
        <v>30</v>
      </c>
    </row>
    <row r="89" spans="1:12">
      <c r="A89" s="5">
        <v>90</v>
      </c>
      <c r="B89" s="6">
        <v>118951</v>
      </c>
      <c r="C89" s="6">
        <v>118951</v>
      </c>
      <c r="D89" s="7" t="s">
        <v>133</v>
      </c>
      <c r="E89" s="7" t="s">
        <v>64</v>
      </c>
      <c r="F89" s="6" t="str">
        <f>VLOOKUP(C89,[1]CXMDXSHZ!$A:$D,4,0)</f>
        <v>南门片区</v>
      </c>
      <c r="G89" s="12">
        <v>3</v>
      </c>
      <c r="H89" s="12">
        <v>3</v>
      </c>
      <c r="I89" s="12">
        <v>3</v>
      </c>
      <c r="J89" s="12">
        <v>10</v>
      </c>
      <c r="K89" s="12">
        <v>10</v>
      </c>
      <c r="L89" s="12">
        <v>30</v>
      </c>
    </row>
    <row r="90" spans="1:12">
      <c r="A90" s="5">
        <v>92</v>
      </c>
      <c r="B90" s="6">
        <v>367</v>
      </c>
      <c r="C90" s="6">
        <v>2910</v>
      </c>
      <c r="D90" s="7" t="s">
        <v>136</v>
      </c>
      <c r="E90" s="7" t="s">
        <v>64</v>
      </c>
      <c r="F90" s="6" t="str">
        <f>VLOOKUP(C90,[1]CXMDXSHZ!$A:$D,4,0)</f>
        <v>崇州片区</v>
      </c>
      <c r="G90" s="12">
        <v>3</v>
      </c>
      <c r="H90" s="12">
        <v>3</v>
      </c>
      <c r="I90" s="12">
        <v>3</v>
      </c>
      <c r="J90" s="12">
        <v>10</v>
      </c>
      <c r="K90" s="12">
        <v>10</v>
      </c>
      <c r="L90" s="12">
        <v>30</v>
      </c>
    </row>
    <row r="91" spans="1:12">
      <c r="A91" s="5">
        <v>94</v>
      </c>
      <c r="B91" s="6">
        <v>704</v>
      </c>
      <c r="C91" s="6">
        <v>2901</v>
      </c>
      <c r="D91" s="7" t="s">
        <v>138</v>
      </c>
      <c r="E91" s="7" t="s">
        <v>64</v>
      </c>
      <c r="F91" s="6" t="str">
        <f>VLOOKUP(C91,[1]CXMDXSHZ!$A:$D,4,0)</f>
        <v>都江堰片</v>
      </c>
      <c r="G91" s="12">
        <v>3</v>
      </c>
      <c r="H91" s="12">
        <v>3</v>
      </c>
      <c r="I91" s="12">
        <v>3</v>
      </c>
      <c r="J91" s="12">
        <v>10</v>
      </c>
      <c r="K91" s="12">
        <v>10</v>
      </c>
      <c r="L91" s="12">
        <v>30</v>
      </c>
    </row>
    <row r="92" spans="1:12">
      <c r="A92" s="5">
        <v>96</v>
      </c>
      <c r="B92" s="6">
        <v>106485</v>
      </c>
      <c r="C92" s="6">
        <v>106485</v>
      </c>
      <c r="D92" s="7" t="s">
        <v>140</v>
      </c>
      <c r="E92" s="7" t="s">
        <v>64</v>
      </c>
      <c r="F92" s="6" t="str">
        <f>VLOOKUP(C92,[1]CXMDXSHZ!$A:$D,4,0)</f>
        <v>旗舰片区</v>
      </c>
      <c r="G92" s="12">
        <v>3</v>
      </c>
      <c r="H92" s="12">
        <v>3</v>
      </c>
      <c r="I92" s="12">
        <v>3</v>
      </c>
      <c r="J92" s="12">
        <v>10</v>
      </c>
      <c r="K92" s="12">
        <v>10</v>
      </c>
      <c r="L92" s="12">
        <v>30</v>
      </c>
    </row>
    <row r="93" spans="1:12">
      <c r="A93" s="5">
        <v>98</v>
      </c>
      <c r="B93" s="6">
        <v>706</v>
      </c>
      <c r="C93" s="6">
        <v>2886</v>
      </c>
      <c r="D93" s="7" t="s">
        <v>143</v>
      </c>
      <c r="E93" s="7" t="s">
        <v>64</v>
      </c>
      <c r="F93" s="6" t="str">
        <f>VLOOKUP(C93,[1]CXMDXSHZ!$A:$D,4,0)</f>
        <v>都江堰片</v>
      </c>
      <c r="G93" s="12">
        <v>3</v>
      </c>
      <c r="H93" s="12">
        <v>3</v>
      </c>
      <c r="I93" s="12">
        <v>3</v>
      </c>
      <c r="J93" s="12">
        <v>10</v>
      </c>
      <c r="K93" s="12">
        <v>10</v>
      </c>
      <c r="L93" s="12">
        <v>30</v>
      </c>
    </row>
    <row r="94" spans="1:12">
      <c r="A94" s="5">
        <v>99</v>
      </c>
      <c r="B94" s="6">
        <v>743</v>
      </c>
      <c r="C94" s="6">
        <v>2717</v>
      </c>
      <c r="D94" s="7" t="s">
        <v>144</v>
      </c>
      <c r="E94" s="7" t="s">
        <v>64</v>
      </c>
      <c r="F94" s="6" t="str">
        <f>VLOOKUP(C94,[1]CXMDXSHZ!$A:$D,4,0)</f>
        <v>南门片区</v>
      </c>
      <c r="G94" s="12">
        <v>3</v>
      </c>
      <c r="H94" s="12">
        <v>3</v>
      </c>
      <c r="I94" s="12">
        <v>3</v>
      </c>
      <c r="J94" s="12">
        <v>10</v>
      </c>
      <c r="K94" s="12">
        <v>10</v>
      </c>
      <c r="L94" s="12">
        <v>30</v>
      </c>
    </row>
    <row r="95" spans="1:12">
      <c r="A95" s="5">
        <v>100</v>
      </c>
      <c r="B95" s="6">
        <v>329</v>
      </c>
      <c r="C95" s="6">
        <v>2907</v>
      </c>
      <c r="D95" s="7" t="s">
        <v>145</v>
      </c>
      <c r="E95" s="7" t="s">
        <v>64</v>
      </c>
      <c r="F95" s="6" t="str">
        <f>VLOOKUP(C95,[1]CXMDXSHZ!$A:$D,4,0)</f>
        <v>南门片区</v>
      </c>
      <c r="G95" s="12">
        <v>3</v>
      </c>
      <c r="H95" s="12">
        <v>3</v>
      </c>
      <c r="I95" s="12">
        <v>3</v>
      </c>
      <c r="J95" s="12">
        <v>10</v>
      </c>
      <c r="K95" s="12">
        <v>10</v>
      </c>
      <c r="L95" s="12">
        <v>30</v>
      </c>
    </row>
    <row r="96" spans="1:12">
      <c r="A96" s="5">
        <v>101</v>
      </c>
      <c r="B96" s="6">
        <v>710</v>
      </c>
      <c r="C96" s="6">
        <v>2888</v>
      </c>
      <c r="D96" s="7" t="s">
        <v>146</v>
      </c>
      <c r="E96" s="7" t="s">
        <v>64</v>
      </c>
      <c r="F96" s="6" t="str">
        <f>VLOOKUP(C96,[1]CXMDXSHZ!$A:$D,4,0)</f>
        <v>都江堰片</v>
      </c>
      <c r="G96" s="12">
        <v>3</v>
      </c>
      <c r="H96" s="12">
        <v>3</v>
      </c>
      <c r="I96" s="12">
        <v>3</v>
      </c>
      <c r="J96" s="12">
        <v>10</v>
      </c>
      <c r="K96" s="12">
        <v>10</v>
      </c>
      <c r="L96" s="12">
        <v>30</v>
      </c>
    </row>
    <row r="97" spans="1:12">
      <c r="A97" s="5">
        <v>102</v>
      </c>
      <c r="B97" s="6">
        <v>732</v>
      </c>
      <c r="C97" s="6">
        <v>2837</v>
      </c>
      <c r="D97" s="7" t="s">
        <v>148</v>
      </c>
      <c r="E97" s="7" t="s">
        <v>64</v>
      </c>
      <c r="F97" s="6" t="str">
        <f>VLOOKUP(C97,[1]CXMDXSHZ!$A:$D,4,0)</f>
        <v>邛崃片区</v>
      </c>
      <c r="G97" s="12">
        <v>3</v>
      </c>
      <c r="H97" s="12">
        <v>3</v>
      </c>
      <c r="I97" s="12">
        <v>3</v>
      </c>
      <c r="J97" s="12">
        <v>10</v>
      </c>
      <c r="K97" s="12">
        <v>10</v>
      </c>
      <c r="L97" s="12">
        <v>30</v>
      </c>
    </row>
    <row r="98" spans="1:12">
      <c r="A98" s="5">
        <v>105</v>
      </c>
      <c r="B98" s="6">
        <v>754</v>
      </c>
      <c r="C98" s="6">
        <v>2916</v>
      </c>
      <c r="D98" s="7" t="s">
        <v>151</v>
      </c>
      <c r="E98" s="7" t="s">
        <v>64</v>
      </c>
      <c r="F98" s="6" t="str">
        <f>VLOOKUP(C98,[1]CXMDXSHZ!$A:$D,4,0)</f>
        <v>崇州片区</v>
      </c>
      <c r="G98" s="12">
        <v>3</v>
      </c>
      <c r="H98" s="12">
        <v>3</v>
      </c>
      <c r="I98" s="12">
        <v>3</v>
      </c>
      <c r="J98" s="12">
        <v>10</v>
      </c>
      <c r="K98" s="12">
        <v>10</v>
      </c>
      <c r="L98" s="12">
        <v>30</v>
      </c>
    </row>
    <row r="99" spans="1:12">
      <c r="A99" s="5">
        <v>108</v>
      </c>
      <c r="B99" s="6">
        <v>748</v>
      </c>
      <c r="C99" s="6">
        <v>2874</v>
      </c>
      <c r="D99" s="7" t="s">
        <v>155</v>
      </c>
      <c r="E99" s="7" t="s">
        <v>64</v>
      </c>
      <c r="F99" s="6" t="str">
        <f>VLOOKUP(C99,[1]CXMDXSHZ!$A:$D,4,0)</f>
        <v>大邑片区</v>
      </c>
      <c r="G99" s="12">
        <v>3</v>
      </c>
      <c r="H99" s="12">
        <v>3</v>
      </c>
      <c r="I99" s="12">
        <v>3</v>
      </c>
      <c r="J99" s="12">
        <v>10</v>
      </c>
      <c r="K99" s="12">
        <v>10</v>
      </c>
      <c r="L99" s="12">
        <v>30</v>
      </c>
    </row>
    <row r="100" spans="1:12">
      <c r="A100" s="5">
        <v>109</v>
      </c>
      <c r="B100" s="6">
        <v>106569</v>
      </c>
      <c r="C100" s="6">
        <v>106569</v>
      </c>
      <c r="D100" s="7" t="s">
        <v>156</v>
      </c>
      <c r="E100" s="7" t="s">
        <v>64</v>
      </c>
      <c r="F100" s="6" t="str">
        <f>VLOOKUP(C100,[1]CXMDXSHZ!$A:$D,4,0)</f>
        <v>东门片区</v>
      </c>
      <c r="G100" s="12">
        <v>3</v>
      </c>
      <c r="H100" s="12">
        <v>3</v>
      </c>
      <c r="I100" s="12">
        <v>3</v>
      </c>
      <c r="J100" s="12">
        <v>10</v>
      </c>
      <c r="K100" s="12">
        <v>10</v>
      </c>
      <c r="L100" s="12">
        <v>30</v>
      </c>
    </row>
    <row r="101" spans="1:12">
      <c r="A101" s="5">
        <v>111</v>
      </c>
      <c r="B101" s="6">
        <v>104533</v>
      </c>
      <c r="C101" s="6">
        <v>104533</v>
      </c>
      <c r="D101" s="7" t="s">
        <v>158</v>
      </c>
      <c r="E101" s="7" t="s">
        <v>64</v>
      </c>
      <c r="F101" s="6" t="str">
        <f>VLOOKUP(C101,[1]CXMDXSHZ!$A:$D,4,0)</f>
        <v>大邑片区</v>
      </c>
      <c r="G101" s="12">
        <v>3</v>
      </c>
      <c r="H101" s="12">
        <v>3</v>
      </c>
      <c r="I101" s="12">
        <v>3</v>
      </c>
      <c r="J101" s="12">
        <v>10</v>
      </c>
      <c r="K101" s="12">
        <v>10</v>
      </c>
      <c r="L101" s="12">
        <v>30</v>
      </c>
    </row>
    <row r="102" spans="1:12">
      <c r="A102" s="5">
        <v>83</v>
      </c>
      <c r="B102" s="6">
        <v>723</v>
      </c>
      <c r="C102" s="6">
        <v>2771</v>
      </c>
      <c r="D102" s="7" t="s">
        <v>124</v>
      </c>
      <c r="E102" s="7" t="s">
        <v>125</v>
      </c>
      <c r="F102" s="6" t="str">
        <f>VLOOKUP(C102,[1]CXMDXSHZ!$A:$D,4,0)</f>
        <v>南门片区</v>
      </c>
      <c r="G102" s="12">
        <v>3</v>
      </c>
      <c r="H102" s="12">
        <v>3</v>
      </c>
      <c r="I102" s="12">
        <v>3</v>
      </c>
      <c r="J102" s="12">
        <v>8</v>
      </c>
      <c r="K102" s="12">
        <v>10</v>
      </c>
      <c r="L102" s="12">
        <v>30</v>
      </c>
    </row>
    <row r="103" spans="1:12">
      <c r="A103" s="5">
        <v>88</v>
      </c>
      <c r="B103" s="6">
        <v>118758</v>
      </c>
      <c r="C103" s="6">
        <v>118758</v>
      </c>
      <c r="D103" s="7" t="s">
        <v>131</v>
      </c>
      <c r="E103" s="7" t="s">
        <v>125</v>
      </c>
      <c r="F103" s="6" t="str">
        <f>VLOOKUP(C103,[1]CXMDXSHZ!$A:$D,4,0)</f>
        <v>西门片区</v>
      </c>
      <c r="G103" s="12">
        <v>3</v>
      </c>
      <c r="H103" s="12">
        <v>3</v>
      </c>
      <c r="I103" s="12">
        <v>3</v>
      </c>
      <c r="J103" s="12">
        <v>8</v>
      </c>
      <c r="K103" s="12">
        <v>10</v>
      </c>
      <c r="L103" s="12">
        <v>30</v>
      </c>
    </row>
    <row r="104" spans="1:12">
      <c r="A104" s="5">
        <v>89</v>
      </c>
      <c r="B104" s="6">
        <v>110378</v>
      </c>
      <c r="C104" s="6">
        <v>110378</v>
      </c>
      <c r="D104" s="7" t="s">
        <v>132</v>
      </c>
      <c r="E104" s="7" t="s">
        <v>125</v>
      </c>
      <c r="F104" s="6" t="str">
        <f>VLOOKUP(C104,[1]CXMDXSHZ!$A:$D,4,0)</f>
        <v>都江堰片</v>
      </c>
      <c r="G104" s="12">
        <v>3</v>
      </c>
      <c r="H104" s="12">
        <v>3</v>
      </c>
      <c r="I104" s="12">
        <v>3</v>
      </c>
      <c r="J104" s="12">
        <v>8</v>
      </c>
      <c r="K104" s="12">
        <v>10</v>
      </c>
      <c r="L104" s="12">
        <v>30</v>
      </c>
    </row>
    <row r="105" spans="1:12">
      <c r="A105" s="5">
        <v>91</v>
      </c>
      <c r="B105" s="6">
        <v>118151</v>
      </c>
      <c r="C105" s="6">
        <v>118151</v>
      </c>
      <c r="D105" s="7" t="s">
        <v>134</v>
      </c>
      <c r="E105" s="7" t="s">
        <v>125</v>
      </c>
      <c r="F105" s="6" t="str">
        <f>VLOOKUP(C105,[1]CXMDXSHZ!$A:$D,4,0)</f>
        <v>西门片区</v>
      </c>
      <c r="G105" s="12">
        <v>3</v>
      </c>
      <c r="H105" s="12">
        <v>3</v>
      </c>
      <c r="I105" s="12">
        <v>3</v>
      </c>
      <c r="J105" s="12">
        <v>8</v>
      </c>
      <c r="K105" s="12">
        <v>10</v>
      </c>
      <c r="L105" s="12">
        <v>30</v>
      </c>
    </row>
    <row r="106" spans="1:12">
      <c r="A106" s="5">
        <v>93</v>
      </c>
      <c r="B106" s="6">
        <v>119262</v>
      </c>
      <c r="C106" s="6">
        <v>119262</v>
      </c>
      <c r="D106" s="7" t="s">
        <v>137</v>
      </c>
      <c r="E106" s="7" t="s">
        <v>125</v>
      </c>
      <c r="F106" s="6" t="str">
        <f>VLOOKUP(C106,[1]CXMDXSHZ!$A:$D,4,0)</f>
        <v>东门片区</v>
      </c>
      <c r="G106" s="12">
        <v>3</v>
      </c>
      <c r="H106" s="12">
        <v>3</v>
      </c>
      <c r="I106" s="12">
        <v>3</v>
      </c>
      <c r="J106" s="12">
        <v>8</v>
      </c>
      <c r="K106" s="12">
        <v>10</v>
      </c>
      <c r="L106" s="12">
        <v>30</v>
      </c>
    </row>
    <row r="107" spans="1:12">
      <c r="A107" s="5">
        <v>95</v>
      </c>
      <c r="B107" s="6">
        <v>355</v>
      </c>
      <c r="C107" s="6">
        <v>2816</v>
      </c>
      <c r="D107" s="7" t="s">
        <v>139</v>
      </c>
      <c r="E107" s="7" t="s">
        <v>125</v>
      </c>
      <c r="F107" s="6" t="str">
        <f>VLOOKUP(C107,[1]CXMDXSHZ!$A:$D,4,0)</f>
        <v>西门片区</v>
      </c>
      <c r="G107" s="12">
        <v>3</v>
      </c>
      <c r="H107" s="12">
        <v>3</v>
      </c>
      <c r="I107" s="12">
        <v>3</v>
      </c>
      <c r="J107" s="12">
        <v>8</v>
      </c>
      <c r="K107" s="12">
        <v>10</v>
      </c>
      <c r="L107" s="12">
        <v>30</v>
      </c>
    </row>
    <row r="108" spans="1:12">
      <c r="A108" s="5">
        <v>97</v>
      </c>
      <c r="B108" s="6">
        <v>117310</v>
      </c>
      <c r="C108" s="6">
        <v>117310</v>
      </c>
      <c r="D108" s="7" t="s">
        <v>142</v>
      </c>
      <c r="E108" s="7" t="s">
        <v>125</v>
      </c>
      <c r="F108" s="6" t="str">
        <f>VLOOKUP(C108,[1]CXMDXSHZ!$A:$D,4,0)</f>
        <v>旗舰片区</v>
      </c>
      <c r="G108" s="12">
        <v>3</v>
      </c>
      <c r="H108" s="12">
        <v>3</v>
      </c>
      <c r="I108" s="12">
        <v>3</v>
      </c>
      <c r="J108" s="12">
        <v>8</v>
      </c>
      <c r="K108" s="12">
        <v>10</v>
      </c>
      <c r="L108" s="12">
        <v>30</v>
      </c>
    </row>
    <row r="109" spans="1:12">
      <c r="A109" s="5">
        <v>103</v>
      </c>
      <c r="B109" s="6">
        <v>102479</v>
      </c>
      <c r="C109" s="6">
        <v>102479</v>
      </c>
      <c r="D109" s="7" t="s">
        <v>149</v>
      </c>
      <c r="E109" s="7" t="s">
        <v>125</v>
      </c>
      <c r="F109" s="6" t="str">
        <f>VLOOKUP(C109,[1]CXMDXSHZ!$A:$D,4,0)</f>
        <v>东门片区</v>
      </c>
      <c r="G109" s="12">
        <v>3</v>
      </c>
      <c r="H109" s="12">
        <v>3</v>
      </c>
      <c r="I109" s="12">
        <v>3</v>
      </c>
      <c r="J109" s="12">
        <v>8</v>
      </c>
      <c r="K109" s="12">
        <v>10</v>
      </c>
      <c r="L109" s="12">
        <v>30</v>
      </c>
    </row>
    <row r="110" spans="1:12">
      <c r="A110" s="5">
        <v>104</v>
      </c>
      <c r="B110" s="6">
        <v>713</v>
      </c>
      <c r="C110" s="6">
        <v>2883</v>
      </c>
      <c r="D110" s="7" t="s">
        <v>150</v>
      </c>
      <c r="E110" s="7" t="s">
        <v>125</v>
      </c>
      <c r="F110" s="6" t="str">
        <f>VLOOKUP(C110,[1]CXMDXSHZ!$A:$D,4,0)</f>
        <v>都江堰片</v>
      </c>
      <c r="G110" s="12">
        <v>3</v>
      </c>
      <c r="H110" s="12">
        <v>3</v>
      </c>
      <c r="I110" s="12">
        <v>3</v>
      </c>
      <c r="J110" s="12">
        <v>8</v>
      </c>
      <c r="K110" s="12">
        <v>10</v>
      </c>
      <c r="L110" s="12">
        <v>30</v>
      </c>
    </row>
    <row r="111" spans="1:12">
      <c r="A111" s="5">
        <v>106</v>
      </c>
      <c r="B111" s="6">
        <v>112415</v>
      </c>
      <c r="C111" s="6">
        <v>112415</v>
      </c>
      <c r="D111" s="7" t="s">
        <v>152</v>
      </c>
      <c r="E111" s="7" t="s">
        <v>125</v>
      </c>
      <c r="F111" s="6" t="str">
        <f>VLOOKUP(C111,[1]CXMDXSHZ!$A:$D,4,0)</f>
        <v>东门片区</v>
      </c>
      <c r="G111" s="12">
        <v>3</v>
      </c>
      <c r="H111" s="12">
        <v>3</v>
      </c>
      <c r="I111" s="12">
        <v>3</v>
      </c>
      <c r="J111" s="12">
        <v>8</v>
      </c>
      <c r="K111" s="12">
        <v>10</v>
      </c>
      <c r="L111" s="12">
        <v>30</v>
      </c>
    </row>
    <row r="112" spans="1:12">
      <c r="A112" s="5">
        <v>107</v>
      </c>
      <c r="B112" s="6">
        <v>113025</v>
      </c>
      <c r="C112" s="6">
        <v>113025</v>
      </c>
      <c r="D112" s="7" t="s">
        <v>154</v>
      </c>
      <c r="E112" s="7" t="s">
        <v>125</v>
      </c>
      <c r="F112" s="6" t="str">
        <f>VLOOKUP(C112,[1]CXMDXSHZ!$A:$D,4,0)</f>
        <v>南门片区</v>
      </c>
      <c r="G112" s="12">
        <v>3</v>
      </c>
      <c r="H112" s="12">
        <v>3</v>
      </c>
      <c r="I112" s="12">
        <v>3</v>
      </c>
      <c r="J112" s="12">
        <v>8</v>
      </c>
      <c r="K112" s="12">
        <v>10</v>
      </c>
      <c r="L112" s="12">
        <v>30</v>
      </c>
    </row>
    <row r="113" spans="1:12">
      <c r="A113" s="5">
        <v>110</v>
      </c>
      <c r="B113" s="6">
        <v>119622</v>
      </c>
      <c r="C113" s="6">
        <v>119622</v>
      </c>
      <c r="D113" s="7" t="s">
        <v>157</v>
      </c>
      <c r="E113" s="7" t="s">
        <v>125</v>
      </c>
      <c r="F113" s="6" t="str">
        <f>VLOOKUP(C113,[1]CXMDXSHZ!$A:$D,4,0)</f>
        <v>旗舰片区</v>
      </c>
      <c r="G113" s="12">
        <v>3</v>
      </c>
      <c r="H113" s="12">
        <v>3</v>
      </c>
      <c r="I113" s="12">
        <v>3</v>
      </c>
      <c r="J113" s="12">
        <v>8</v>
      </c>
      <c r="K113" s="12">
        <v>10</v>
      </c>
      <c r="L113" s="12">
        <v>30</v>
      </c>
    </row>
    <row r="114" spans="1:12">
      <c r="A114" s="5">
        <v>112</v>
      </c>
      <c r="B114" s="6">
        <v>745</v>
      </c>
      <c r="C114" s="6">
        <v>2422</v>
      </c>
      <c r="D114" s="7" t="s">
        <v>160</v>
      </c>
      <c r="E114" s="7" t="s">
        <v>125</v>
      </c>
      <c r="F114" s="6" t="str">
        <f>VLOOKUP(C114,[1]CXMDXSHZ!$A:$D,4,0)</f>
        <v>西门片区</v>
      </c>
      <c r="G114" s="12">
        <v>3</v>
      </c>
      <c r="H114" s="12">
        <v>3</v>
      </c>
      <c r="I114" s="12">
        <v>3</v>
      </c>
      <c r="J114" s="12">
        <v>8</v>
      </c>
      <c r="K114" s="12">
        <v>10</v>
      </c>
      <c r="L114" s="12">
        <v>30</v>
      </c>
    </row>
    <row r="115" spans="1:12">
      <c r="A115" s="5">
        <v>113</v>
      </c>
      <c r="B115" s="6">
        <v>573</v>
      </c>
      <c r="C115" s="6">
        <v>2715</v>
      </c>
      <c r="D115" s="7" t="s">
        <v>161</v>
      </c>
      <c r="E115" s="7" t="s">
        <v>125</v>
      </c>
      <c r="F115" s="6" t="str">
        <f>VLOOKUP(C115,[1]CXMDXSHZ!$A:$D,4,0)</f>
        <v>新津片</v>
      </c>
      <c r="G115" s="12">
        <v>3</v>
      </c>
      <c r="H115" s="12">
        <v>3</v>
      </c>
      <c r="I115" s="12">
        <v>3</v>
      </c>
      <c r="J115" s="12">
        <v>8</v>
      </c>
      <c r="K115" s="12">
        <v>10</v>
      </c>
      <c r="L115" s="12">
        <v>30</v>
      </c>
    </row>
    <row r="116" spans="1:12">
      <c r="A116" s="5">
        <v>114</v>
      </c>
      <c r="B116" s="6">
        <v>727</v>
      </c>
      <c r="C116" s="6">
        <v>2409</v>
      </c>
      <c r="D116" s="7" t="s">
        <v>162</v>
      </c>
      <c r="E116" s="7" t="s">
        <v>125</v>
      </c>
      <c r="F116" s="6" t="str">
        <f>VLOOKUP(C116,[1]CXMDXSHZ!$A:$D,4,0)</f>
        <v>西门片区</v>
      </c>
      <c r="G116" s="12">
        <v>3</v>
      </c>
      <c r="H116" s="12">
        <v>3</v>
      </c>
      <c r="I116" s="12">
        <v>3</v>
      </c>
      <c r="J116" s="12">
        <v>8</v>
      </c>
      <c r="K116" s="12">
        <v>10</v>
      </c>
      <c r="L116" s="12">
        <v>30</v>
      </c>
    </row>
    <row r="117" spans="1:12">
      <c r="A117" s="5">
        <v>115</v>
      </c>
      <c r="B117" s="6">
        <v>733</v>
      </c>
      <c r="C117" s="6">
        <v>2713</v>
      </c>
      <c r="D117" s="7" t="s">
        <v>163</v>
      </c>
      <c r="E117" s="7" t="s">
        <v>125</v>
      </c>
      <c r="F117" s="6" t="str">
        <f>VLOOKUP(C117,[1]CXMDXSHZ!$A:$D,4,0)</f>
        <v>新津片</v>
      </c>
      <c r="G117" s="12">
        <v>3</v>
      </c>
      <c r="H117" s="12">
        <v>3</v>
      </c>
      <c r="I117" s="12">
        <v>3</v>
      </c>
      <c r="J117" s="12">
        <v>8</v>
      </c>
      <c r="K117" s="12">
        <v>10</v>
      </c>
      <c r="L117" s="12">
        <v>30</v>
      </c>
    </row>
    <row r="118" spans="1:12">
      <c r="A118" s="5">
        <v>116</v>
      </c>
      <c r="B118" s="6">
        <v>113008</v>
      </c>
      <c r="C118" s="6">
        <v>113008</v>
      </c>
      <c r="D118" s="7" t="s">
        <v>164</v>
      </c>
      <c r="E118" s="7" t="s">
        <v>125</v>
      </c>
      <c r="F118" s="6" t="str">
        <f>VLOOKUP(C118,[1]CXMDXSHZ!$A:$D,4,0)</f>
        <v>西门片区</v>
      </c>
      <c r="G118" s="12">
        <v>3</v>
      </c>
      <c r="H118" s="12">
        <v>3</v>
      </c>
      <c r="I118" s="12">
        <v>3</v>
      </c>
      <c r="J118" s="12">
        <v>8</v>
      </c>
      <c r="K118" s="12">
        <v>10</v>
      </c>
      <c r="L118" s="12">
        <v>30</v>
      </c>
    </row>
    <row r="119" spans="1:12">
      <c r="A119" s="5">
        <v>117</v>
      </c>
      <c r="B119" s="6">
        <v>102567</v>
      </c>
      <c r="C119" s="6">
        <v>102567</v>
      </c>
      <c r="D119" s="7" t="s">
        <v>166</v>
      </c>
      <c r="E119" s="7" t="s">
        <v>125</v>
      </c>
      <c r="F119" s="6" t="str">
        <f>VLOOKUP(C119,[1]CXMDXSHZ!$A:$D,4,0)</f>
        <v>新津片</v>
      </c>
      <c r="G119" s="12">
        <v>3</v>
      </c>
      <c r="H119" s="12">
        <v>3</v>
      </c>
      <c r="I119" s="12">
        <v>3</v>
      </c>
      <c r="J119" s="12">
        <v>8</v>
      </c>
      <c r="K119" s="12">
        <v>10</v>
      </c>
      <c r="L119" s="12">
        <v>30</v>
      </c>
    </row>
    <row r="120" spans="1:12">
      <c r="A120" s="5">
        <v>118</v>
      </c>
      <c r="B120" s="6">
        <v>594</v>
      </c>
      <c r="C120" s="6">
        <v>2851</v>
      </c>
      <c r="D120" s="7" t="s">
        <v>167</v>
      </c>
      <c r="E120" s="7" t="s">
        <v>125</v>
      </c>
      <c r="F120" s="6" t="str">
        <f>VLOOKUP(C120,[1]CXMDXSHZ!$A:$D,4,0)</f>
        <v>大邑片区</v>
      </c>
      <c r="G120" s="12">
        <v>3</v>
      </c>
      <c r="H120" s="12">
        <v>3</v>
      </c>
      <c r="I120" s="12">
        <v>3</v>
      </c>
      <c r="J120" s="12">
        <v>8</v>
      </c>
      <c r="K120" s="12">
        <v>10</v>
      </c>
      <c r="L120" s="12">
        <v>30</v>
      </c>
    </row>
    <row r="121" spans="1:12">
      <c r="A121" s="5">
        <v>119</v>
      </c>
      <c r="B121" s="6">
        <v>115971</v>
      </c>
      <c r="C121" s="6">
        <v>115971</v>
      </c>
      <c r="D121" s="7" t="s">
        <v>168</v>
      </c>
      <c r="E121" s="7" t="s">
        <v>125</v>
      </c>
      <c r="F121" s="6" t="str">
        <f>VLOOKUP(C121,[1]CXMDXSHZ!$A:$D,4,0)</f>
        <v>南门片区</v>
      </c>
      <c r="G121" s="12">
        <v>3</v>
      </c>
      <c r="H121" s="12">
        <v>3</v>
      </c>
      <c r="I121" s="12">
        <v>3</v>
      </c>
      <c r="J121" s="12">
        <v>8</v>
      </c>
      <c r="K121" s="12">
        <v>10</v>
      </c>
      <c r="L121" s="12">
        <v>30</v>
      </c>
    </row>
    <row r="122" spans="1:12">
      <c r="A122" s="5">
        <v>120</v>
      </c>
      <c r="B122" s="6">
        <v>102564</v>
      </c>
      <c r="C122" s="6">
        <v>102564</v>
      </c>
      <c r="D122" s="7" t="s">
        <v>169</v>
      </c>
      <c r="E122" s="7" t="s">
        <v>125</v>
      </c>
      <c r="F122" s="6" t="str">
        <f>VLOOKUP(C122,[1]CXMDXSHZ!$A:$D,4,0)</f>
        <v>邛崃片区</v>
      </c>
      <c r="G122" s="12">
        <v>3</v>
      </c>
      <c r="H122" s="12">
        <v>3</v>
      </c>
      <c r="I122" s="12">
        <v>3</v>
      </c>
      <c r="J122" s="12">
        <v>8</v>
      </c>
      <c r="K122" s="12">
        <v>10</v>
      </c>
      <c r="L122" s="12">
        <v>30</v>
      </c>
    </row>
    <row r="123" spans="1:12">
      <c r="A123" s="5">
        <v>121</v>
      </c>
      <c r="B123" s="6">
        <v>720</v>
      </c>
      <c r="C123" s="6">
        <v>2844</v>
      </c>
      <c r="D123" s="7" t="s">
        <v>170</v>
      </c>
      <c r="E123" s="7" t="s">
        <v>125</v>
      </c>
      <c r="F123" s="6" t="str">
        <f>VLOOKUP(C123,[1]CXMDXSHZ!$A:$D,4,0)</f>
        <v>大邑片区</v>
      </c>
      <c r="G123" s="12">
        <v>3</v>
      </c>
      <c r="H123" s="12">
        <v>3</v>
      </c>
      <c r="I123" s="12">
        <v>3</v>
      </c>
      <c r="J123" s="12">
        <v>8</v>
      </c>
      <c r="K123" s="12">
        <v>10</v>
      </c>
      <c r="L123" s="12">
        <v>30</v>
      </c>
    </row>
    <row r="124" spans="1:12">
      <c r="A124" s="5">
        <v>122</v>
      </c>
      <c r="B124" s="6">
        <v>52</v>
      </c>
      <c r="C124" s="6">
        <v>2905</v>
      </c>
      <c r="D124" s="7" t="s">
        <v>172</v>
      </c>
      <c r="E124" s="7" t="s">
        <v>125</v>
      </c>
      <c r="F124" s="6" t="str">
        <f>VLOOKUP(C124,[1]CXMDXSHZ!$A:$D,4,0)</f>
        <v>崇州片区</v>
      </c>
      <c r="G124" s="12">
        <v>3</v>
      </c>
      <c r="H124" s="12">
        <v>3</v>
      </c>
      <c r="I124" s="12">
        <v>3</v>
      </c>
      <c r="J124" s="12">
        <v>8</v>
      </c>
      <c r="K124" s="12">
        <v>10</v>
      </c>
      <c r="L124" s="12">
        <v>30</v>
      </c>
    </row>
    <row r="125" spans="1:12">
      <c r="A125" s="5">
        <v>123</v>
      </c>
      <c r="B125" s="6">
        <v>104429</v>
      </c>
      <c r="C125" s="6">
        <v>104429</v>
      </c>
      <c r="D125" s="7" t="s">
        <v>173</v>
      </c>
      <c r="E125" s="7" t="s">
        <v>125</v>
      </c>
      <c r="F125" s="6" t="str">
        <f>VLOOKUP(C125,[1]CXMDXSHZ!$A:$D,4,0)</f>
        <v>南门片区</v>
      </c>
      <c r="G125" s="12">
        <v>3</v>
      </c>
      <c r="H125" s="12">
        <v>3</v>
      </c>
      <c r="I125" s="12">
        <v>3</v>
      </c>
      <c r="J125" s="12">
        <v>8</v>
      </c>
      <c r="K125" s="12">
        <v>10</v>
      </c>
      <c r="L125" s="12">
        <v>30</v>
      </c>
    </row>
    <row r="126" spans="1:12">
      <c r="A126" s="5">
        <v>124</v>
      </c>
      <c r="B126" s="6">
        <v>123007</v>
      </c>
      <c r="C126" s="6">
        <v>123007</v>
      </c>
      <c r="D126" s="7" t="s">
        <v>174</v>
      </c>
      <c r="E126" s="7" t="s">
        <v>125</v>
      </c>
      <c r="F126" s="6" t="str">
        <f>VLOOKUP(C126,[1]CXMDXSHZ!$A:$D,4,0)</f>
        <v>大邑片区</v>
      </c>
      <c r="G126" s="12">
        <v>3</v>
      </c>
      <c r="H126" s="12">
        <v>3</v>
      </c>
      <c r="I126" s="12">
        <v>3</v>
      </c>
      <c r="J126" s="12">
        <v>8</v>
      </c>
      <c r="K126" s="12">
        <v>10</v>
      </c>
      <c r="L126" s="12">
        <v>30</v>
      </c>
    </row>
    <row r="127" spans="1:12">
      <c r="A127" s="5">
        <v>125</v>
      </c>
      <c r="B127" s="6">
        <v>104838</v>
      </c>
      <c r="C127" s="6">
        <v>104838</v>
      </c>
      <c r="D127" s="7" t="s">
        <v>175</v>
      </c>
      <c r="E127" s="7" t="s">
        <v>125</v>
      </c>
      <c r="F127" s="6" t="str">
        <f>VLOOKUP(C127,[1]CXMDXSHZ!$A:$D,4,0)</f>
        <v>崇州片区</v>
      </c>
      <c r="G127" s="12">
        <v>3</v>
      </c>
      <c r="H127" s="12">
        <v>3</v>
      </c>
      <c r="I127" s="12">
        <v>3</v>
      </c>
      <c r="J127" s="12">
        <v>8</v>
      </c>
      <c r="K127" s="12">
        <v>10</v>
      </c>
      <c r="L127" s="12">
        <v>30</v>
      </c>
    </row>
    <row r="128" spans="1:12">
      <c r="A128" s="5">
        <v>126</v>
      </c>
      <c r="B128" s="6">
        <v>117923</v>
      </c>
      <c r="C128" s="6">
        <v>117923</v>
      </c>
      <c r="D128" s="7" t="s">
        <v>176</v>
      </c>
      <c r="E128" s="7" t="s">
        <v>125</v>
      </c>
      <c r="F128" s="6" t="str">
        <f>VLOOKUP(C128,[1]CXMDXSHZ!$A:$D,4,0)</f>
        <v>大邑片区</v>
      </c>
      <c r="G128" s="12">
        <v>3</v>
      </c>
      <c r="H128" s="12">
        <v>3</v>
      </c>
      <c r="I128" s="12">
        <v>3</v>
      </c>
      <c r="J128" s="12">
        <v>8</v>
      </c>
      <c r="K128" s="12">
        <v>10</v>
      </c>
      <c r="L128" s="12">
        <v>30</v>
      </c>
    </row>
    <row r="129" spans="1:12">
      <c r="A129" s="5">
        <v>127</v>
      </c>
      <c r="B129" s="15">
        <v>116773</v>
      </c>
      <c r="C129" s="6">
        <v>2274</v>
      </c>
      <c r="D129" s="15" t="s">
        <v>178</v>
      </c>
      <c r="E129" s="7" t="s">
        <v>125</v>
      </c>
      <c r="F129" s="6" t="str">
        <f>VLOOKUP(C129,[1]CXMDXSHZ!$A:$D,4,0)</f>
        <v>旗舰片区</v>
      </c>
      <c r="G129" s="12">
        <v>3</v>
      </c>
      <c r="H129" s="12">
        <v>3</v>
      </c>
      <c r="I129" s="12">
        <v>3</v>
      </c>
      <c r="J129" s="12">
        <v>8</v>
      </c>
      <c r="K129" s="12">
        <v>10</v>
      </c>
      <c r="L129" s="12">
        <v>30</v>
      </c>
    </row>
    <row r="130" spans="1:12">
      <c r="A130" s="5">
        <v>128</v>
      </c>
      <c r="B130" s="9">
        <v>143253</v>
      </c>
      <c r="C130" s="6">
        <v>1950</v>
      </c>
      <c r="D130" s="7" t="s">
        <v>179</v>
      </c>
      <c r="E130" s="7" t="s">
        <v>125</v>
      </c>
      <c r="F130" s="6" t="str">
        <f>VLOOKUP(C130,[1]CXMDXSHZ!$A:$D,4,0)</f>
        <v>南门片区</v>
      </c>
      <c r="G130" s="12">
        <v>3</v>
      </c>
      <c r="H130" s="12">
        <v>3</v>
      </c>
      <c r="I130" s="12">
        <v>3</v>
      </c>
      <c r="J130" s="12">
        <v>8</v>
      </c>
      <c r="K130" s="12">
        <v>10</v>
      </c>
      <c r="L130" s="12">
        <v>30</v>
      </c>
    </row>
    <row r="131" spans="1:12">
      <c r="A131" s="5">
        <v>129</v>
      </c>
      <c r="B131" s="6">
        <v>56</v>
      </c>
      <c r="C131" s="6">
        <v>2894</v>
      </c>
      <c r="D131" s="7" t="s">
        <v>180</v>
      </c>
      <c r="E131" s="7" t="s">
        <v>125</v>
      </c>
      <c r="F131" s="6" t="str">
        <f>VLOOKUP(C131,[1]CXMDXSHZ!$A:$D,4,0)</f>
        <v>崇州片区</v>
      </c>
      <c r="G131" s="12">
        <v>3</v>
      </c>
      <c r="H131" s="12">
        <v>3</v>
      </c>
      <c r="I131" s="12">
        <v>3</v>
      </c>
      <c r="J131" s="12">
        <v>8</v>
      </c>
      <c r="K131" s="12">
        <v>10</v>
      </c>
      <c r="L131" s="12">
        <v>30</v>
      </c>
    </row>
    <row r="132" spans="1:12">
      <c r="A132" s="5">
        <v>130</v>
      </c>
      <c r="B132" s="6">
        <v>122198</v>
      </c>
      <c r="C132" s="6">
        <v>122198</v>
      </c>
      <c r="D132" s="7" t="s">
        <v>181</v>
      </c>
      <c r="E132" s="7" t="s">
        <v>125</v>
      </c>
      <c r="F132" s="6" t="str">
        <f>VLOOKUP(C132,[1]CXMDXSHZ!$A:$D,4,0)</f>
        <v>西门片区</v>
      </c>
      <c r="G132" s="12">
        <v>3</v>
      </c>
      <c r="H132" s="12">
        <v>3</v>
      </c>
      <c r="I132" s="12">
        <v>3</v>
      </c>
      <c r="J132" s="12">
        <v>8</v>
      </c>
      <c r="K132" s="12">
        <v>10</v>
      </c>
      <c r="L132" s="12">
        <v>30</v>
      </c>
    </row>
    <row r="133" spans="1:12">
      <c r="A133" s="5">
        <v>131</v>
      </c>
      <c r="B133" s="6">
        <v>371</v>
      </c>
      <c r="C133" s="6">
        <v>2839</v>
      </c>
      <c r="D133" s="7" t="s">
        <v>182</v>
      </c>
      <c r="E133" s="7" t="s">
        <v>125</v>
      </c>
      <c r="F133" s="6" t="str">
        <f>VLOOKUP(C133,[1]CXMDXSHZ!$A:$D,4,0)</f>
        <v>新津片</v>
      </c>
      <c r="G133" s="12">
        <v>3</v>
      </c>
      <c r="H133" s="12">
        <v>3</v>
      </c>
      <c r="I133" s="12">
        <v>3</v>
      </c>
      <c r="J133" s="12">
        <v>8</v>
      </c>
      <c r="K133" s="12">
        <v>10</v>
      </c>
      <c r="L133" s="12">
        <v>30</v>
      </c>
    </row>
    <row r="134" spans="1:12">
      <c r="A134" s="5">
        <v>132</v>
      </c>
      <c r="B134" s="9">
        <v>113023</v>
      </c>
      <c r="C134" s="6">
        <v>2326</v>
      </c>
      <c r="D134" s="7" t="s">
        <v>184</v>
      </c>
      <c r="E134" s="7" t="s">
        <v>125</v>
      </c>
      <c r="F134" s="6" t="str">
        <f>VLOOKUP(C134,[1]CXMDXSHZ!$A:$D,4,0)</f>
        <v>西门片区</v>
      </c>
      <c r="G134" s="12">
        <v>3</v>
      </c>
      <c r="H134" s="12">
        <v>3</v>
      </c>
      <c r="I134" s="12">
        <v>3</v>
      </c>
      <c r="J134" s="12">
        <v>8</v>
      </c>
      <c r="K134" s="12">
        <v>10</v>
      </c>
      <c r="L134" s="12">
        <v>30</v>
      </c>
    </row>
    <row r="135" spans="1:12">
      <c r="A135" s="5">
        <v>133</v>
      </c>
      <c r="B135" s="6">
        <v>549</v>
      </c>
      <c r="C135" s="6">
        <v>2853</v>
      </c>
      <c r="D135" s="7" t="s">
        <v>185</v>
      </c>
      <c r="E135" s="7" t="s">
        <v>125</v>
      </c>
      <c r="F135" s="6" t="str">
        <f>VLOOKUP(C135,[1]CXMDXSHZ!$A:$D,4,0)</f>
        <v>大邑片区</v>
      </c>
      <c r="G135" s="12">
        <v>3</v>
      </c>
      <c r="H135" s="12">
        <v>3</v>
      </c>
      <c r="I135" s="12">
        <v>3</v>
      </c>
      <c r="J135" s="12">
        <v>8</v>
      </c>
      <c r="K135" s="12">
        <v>10</v>
      </c>
      <c r="L135" s="12">
        <v>30</v>
      </c>
    </row>
    <row r="136" spans="1:12">
      <c r="A136" s="5">
        <v>134</v>
      </c>
      <c r="B136" s="6">
        <v>106568</v>
      </c>
      <c r="C136" s="6">
        <v>106568</v>
      </c>
      <c r="D136" s="7" t="s">
        <v>186</v>
      </c>
      <c r="E136" s="7" t="s">
        <v>125</v>
      </c>
      <c r="F136" s="6" t="str">
        <f>VLOOKUP(C136,[1]CXMDXSHZ!$A:$D,4,0)</f>
        <v>南门片区</v>
      </c>
      <c r="G136" s="12">
        <v>3</v>
      </c>
      <c r="H136" s="12">
        <v>3</v>
      </c>
      <c r="I136" s="12">
        <v>3</v>
      </c>
      <c r="J136" s="12">
        <v>8</v>
      </c>
      <c r="K136" s="12">
        <v>10</v>
      </c>
      <c r="L136" s="12">
        <v>30</v>
      </c>
    </row>
    <row r="137" spans="1:12">
      <c r="A137" s="5">
        <v>135</v>
      </c>
      <c r="B137" s="6">
        <v>339</v>
      </c>
      <c r="C137" s="6">
        <v>2408</v>
      </c>
      <c r="D137" s="7" t="s">
        <v>187</v>
      </c>
      <c r="E137" s="7" t="s">
        <v>125</v>
      </c>
      <c r="F137" s="6" t="str">
        <f>VLOOKUP(C137,[1]CXMDXSHZ!$A:$D,4,0)</f>
        <v>东门片区</v>
      </c>
      <c r="G137" s="12">
        <v>3</v>
      </c>
      <c r="H137" s="12">
        <v>3</v>
      </c>
      <c r="I137" s="12">
        <v>3</v>
      </c>
      <c r="J137" s="12">
        <v>8</v>
      </c>
      <c r="K137" s="12">
        <v>10</v>
      </c>
      <c r="L137" s="12">
        <v>30</v>
      </c>
    </row>
    <row r="138" spans="1:12">
      <c r="A138" s="5">
        <v>136</v>
      </c>
      <c r="B138" s="9">
        <v>298747</v>
      </c>
      <c r="C138" s="6">
        <v>298747</v>
      </c>
      <c r="D138" s="7" t="s">
        <v>190</v>
      </c>
      <c r="E138" s="7" t="s">
        <v>125</v>
      </c>
      <c r="F138" s="6" t="str">
        <f>VLOOKUP(C138,[1]CXMDXSHZ!$A:$D,4,0)</f>
        <v>东门片区</v>
      </c>
      <c r="G138" s="12">
        <v>3</v>
      </c>
      <c r="H138" s="12">
        <v>3</v>
      </c>
      <c r="I138" s="12">
        <v>3</v>
      </c>
      <c r="J138" s="12">
        <v>8</v>
      </c>
      <c r="K138" s="12">
        <v>10</v>
      </c>
      <c r="L138" s="12">
        <v>30</v>
      </c>
    </row>
    <row r="139" spans="1:12">
      <c r="A139" s="5">
        <v>137</v>
      </c>
      <c r="B139" s="6">
        <v>117637</v>
      </c>
      <c r="C139" s="6">
        <v>122718</v>
      </c>
      <c r="D139" s="7" t="s">
        <v>191</v>
      </c>
      <c r="E139" s="7" t="s">
        <v>125</v>
      </c>
      <c r="F139" s="6" t="s">
        <v>192</v>
      </c>
      <c r="G139" s="12">
        <v>3</v>
      </c>
      <c r="H139" s="12">
        <v>3</v>
      </c>
      <c r="I139" s="12">
        <v>3</v>
      </c>
      <c r="J139" s="12">
        <v>8</v>
      </c>
      <c r="K139" s="12">
        <v>10</v>
      </c>
      <c r="L139" s="12">
        <v>30</v>
      </c>
    </row>
    <row r="140" spans="1:12">
      <c r="A140" s="5">
        <v>138</v>
      </c>
      <c r="B140" s="15">
        <v>302867</v>
      </c>
      <c r="C140" s="6">
        <v>302867</v>
      </c>
      <c r="D140" s="15" t="s">
        <v>193</v>
      </c>
      <c r="E140" s="7" t="s">
        <v>125</v>
      </c>
      <c r="F140" s="6" t="str">
        <f>VLOOKUP(C140,[1]CXMDXSHZ!$A:$D,4,0)</f>
        <v>东门片区</v>
      </c>
      <c r="G140" s="12">
        <v>3</v>
      </c>
      <c r="H140" s="12">
        <v>3</v>
      </c>
      <c r="I140" s="12">
        <v>3</v>
      </c>
      <c r="J140" s="12">
        <v>8</v>
      </c>
      <c r="K140" s="12">
        <v>10</v>
      </c>
      <c r="L140" s="12">
        <v>30</v>
      </c>
    </row>
    <row r="141" spans="1:12">
      <c r="A141" s="12"/>
      <c r="B141" s="12"/>
      <c r="C141" s="12"/>
      <c r="D141" s="12"/>
      <c r="E141" s="12"/>
      <c r="F141" s="12"/>
      <c r="G141" s="12">
        <f>SUM(G3:G140)</f>
        <v>500</v>
      </c>
      <c r="H141" s="12">
        <f>SUM(H3:H140)</f>
        <v>500</v>
      </c>
      <c r="I141" s="12">
        <f>SUM(I3:I140)</f>
        <v>500</v>
      </c>
      <c r="J141" s="12">
        <f>SUM(J3:J140)</f>
        <v>1304</v>
      </c>
      <c r="K141" s="12">
        <f>SUM(K3:K140)</f>
        <v>1524</v>
      </c>
      <c r="L141" s="12">
        <f>SUM(L3:L140)</f>
        <v>4240</v>
      </c>
    </row>
  </sheetData>
  <mergeCells count="9">
    <mergeCell ref="A1:D1"/>
    <mergeCell ref="E1:E2"/>
    <mergeCell ref="F1:F2"/>
    <mergeCell ref="G1:G2"/>
    <mergeCell ref="H1:H2"/>
    <mergeCell ref="I1:I2"/>
    <mergeCell ref="J1:J2"/>
    <mergeCell ref="K1:K2"/>
    <mergeCell ref="L1:L2"/>
  </mergeCells>
  <conditionalFormatting sqref="B90">
    <cfRule type="duplicateValues" dxfId="0" priority="4"/>
  </conditionalFormatting>
  <conditionalFormatting sqref="B91">
    <cfRule type="duplicateValues" dxfId="0" priority="1"/>
  </conditionalFormatting>
  <conditionalFormatting sqref="B96">
    <cfRule type="duplicateValues" dxfId="0" priority="3"/>
  </conditionalFormatting>
  <conditionalFormatting sqref="B97">
    <cfRule type="duplicateValues" dxfId="0" priority="5"/>
  </conditionalFormatting>
  <conditionalFormatting sqref="B130">
    <cfRule type="duplicateValues" dxfId="0" priority="2"/>
  </conditionalFormatting>
  <pageMargins left="0.75" right="0.75" top="1" bottom="1" header="0.5" footer="0.5"/>
  <headerFooter/>
  <ignoredErrors>
    <ignoredError sqref="F3:F14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7月活动门店销售、毛利额目标及任务</vt:lpstr>
      <vt:lpstr>分中心任务</vt:lpstr>
      <vt:lpstr>片区任务</vt:lpstr>
      <vt:lpstr>单品任务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2025-07-09T12:00:37Z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CAC9FC4149EA4673B13FD9A6242DD4D1_12</vt:lpwstr>
  </property>
  <property fmtid="{D5CDD505-2E9C-101B-9397-08002B2CF9AE}" pid="3" name="KSOProductBuildVer">
    <vt:lpwstr>2052-12.1.0.21911</vt:lpwstr>
  </property>
  <property fmtid="{D5CDD505-2E9C-101B-9397-08002B2CF9AE}" pid="4" name="KSOReadingLayout">
    <vt:bool>true</vt:bool>
  </property>
</Properties>
</file>