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2"/>
  </bookViews>
  <sheets>
    <sheet name="分门店任务" sheetId="4" state="hidden" r:id="rId1"/>
    <sheet name="片区达成情况" sheetId="8" r:id="rId2"/>
    <sheet name="门店达成情况" sheetId="6" r:id="rId3"/>
    <sheet name="Sheet3" sheetId="7" state="hidden" r:id="rId4"/>
    <sheet name="销售数据" sheetId="5" r:id="rId5"/>
  </sheets>
  <definedNames>
    <definedName name="_xlnm._FilterDatabase" localSheetId="1" hidden="1">片区达成情况!$A$15:$H$24</definedName>
    <definedName name="_xlnm._FilterDatabase" localSheetId="2" hidden="1">门店达成情况!$A$3:$F$141</definedName>
    <definedName name="_xlnm._FilterDatabase" localSheetId="4" hidden="1">销售数据!$A$1:$P$227</definedName>
    <definedName name="_xlnm._FilterDatabase" localSheetId="0" hidden="1">分门店任务!$A$1:$J$139</definedName>
  </definedNames>
  <calcPr calcId="191029"/>
  <pivotCaches>
    <pivotCache cacheId="0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<sst xmlns="http://schemas.openxmlformats.org/spreadsheetml/2006/main" count="2447" uniqueCount="444">
  <si>
    <t>门店ID</t>
  </si>
  <si>
    <t>门店名称</t>
  </si>
  <si>
    <t>片区</t>
  </si>
  <si>
    <t>2024年5-6月销售（单位：粒）（按照100mg*1粒装换算）</t>
  </si>
  <si>
    <t>2025年5-6月销售任务（单位：粒）</t>
  </si>
  <si>
    <t>四川太极大药房连锁有限公司崇州市三江镇崇新路药店</t>
  </si>
  <si>
    <t>崇州片区</t>
  </si>
  <si>
    <t>邛崃片区</t>
  </si>
  <si>
    <t>四川太极大药房连锁有限公司崇州市崇阳镇文化西街药店</t>
  </si>
  <si>
    <t>新津片区</t>
  </si>
  <si>
    <t>四川太极大药房连锁有限公司崇州市崇阳镇金带街药店</t>
  </si>
  <si>
    <t>四川太极大药房连锁有限公司崇州市怀远镇新正东街药店</t>
  </si>
  <si>
    <t>都江堰片</t>
  </si>
  <si>
    <t>四川太极大药房连锁有限公司崇州市崇阳镇尚贤坊街药店</t>
  </si>
  <si>
    <t>大邑片区</t>
  </si>
  <si>
    <t>四川太极大药房连锁有限公司崇州市崇阳镇永康东路药店</t>
  </si>
  <si>
    <t>东门片区</t>
  </si>
  <si>
    <t>四川太极大药房连锁有限公司崇州市崇阳镇蜀州中路药店</t>
  </si>
  <si>
    <t>旗舰片区</t>
  </si>
  <si>
    <t>四川太极大药房连锁有限公司大邑县新场镇文昌街药店</t>
  </si>
  <si>
    <t>南门片区</t>
  </si>
  <si>
    <t>四川太极大药房连锁有限公司大邑县安仁镇千禧街药店</t>
  </si>
  <si>
    <t>西门片区</t>
  </si>
  <si>
    <t>四川太极大药房连锁有限公司大邑县青霞街道子龙街药店</t>
  </si>
  <si>
    <t>总计</t>
  </si>
  <si>
    <t>四川太极大药房连锁有限公司大邑县晋原镇东壕沟北段药店</t>
  </si>
  <si>
    <t>四川太极大药房连锁有限公司大邑县晋原街道通达东路五段药店</t>
  </si>
  <si>
    <t>四川太极大药房连锁有限公司大邑县沙渠镇利民街药店</t>
  </si>
  <si>
    <t>四川太极大药房连锁有限公司大邑县青霞街道东街药店</t>
  </si>
  <si>
    <t>四川太极大药房连锁有限公司大邑县晋原街道内蒙古大道桃源药店</t>
  </si>
  <si>
    <t>四川太极大药房连锁有限公司大邑县晋原镇潘家街药店</t>
  </si>
  <si>
    <t>四川太极大药房连锁有限公司大邑县晋原镇北街药店</t>
  </si>
  <si>
    <t>四川太极大药房连锁有限公司大邑晋原街道金巷西街药店</t>
  </si>
  <si>
    <t>四川太极大药房连锁有限公司大邑县晋原街道观音阁街西段药店</t>
  </si>
  <si>
    <t>四川太极大药房连锁有限公司大邑县青霞街道元通路南段药店</t>
  </si>
  <si>
    <t>四川太极大药房连锁有限公司新都区新都街道兴乐北路药店</t>
  </si>
  <si>
    <t>四川太极大药房连锁有限公司成华区羊子山西路药店</t>
  </si>
  <si>
    <t>四川太极大药房连锁有限公司成华区高车一路药店</t>
  </si>
  <si>
    <t xml:space="preserve">四川太极大药房连锁有限公司新都区新繁镇繁江北路药店 </t>
  </si>
  <si>
    <t>四川太极大药房连锁有限公司成华区华康路药店</t>
  </si>
  <si>
    <t>四川太极大药房连锁有限公司锦江区水杉街药店</t>
  </si>
  <si>
    <t>四川太极大药房连锁有限公司锦江区观音桥街药店</t>
  </si>
  <si>
    <t>四川太极大药房连锁有限公司成华区华泰路药店</t>
  </si>
  <si>
    <t>四川太极大药房连锁有限公司成华区杉板桥南一路药店</t>
  </si>
  <si>
    <t>四川太极大药房连锁有限公司成华区崔家店路药店</t>
  </si>
  <si>
    <t>四川太极大药房连锁有限公司成华区双林路药店</t>
  </si>
  <si>
    <t>四川太极大药房连锁有限公司锦江区通盈街药店</t>
  </si>
  <si>
    <t>四川太极大药房连锁有限公司成华区华油路药店</t>
  </si>
  <si>
    <t>四川太极大药房连锁有限公司锦江区劼人路药店</t>
  </si>
  <si>
    <t>四川太极大药房连锁有限公司成华区西林一街药店</t>
  </si>
  <si>
    <t>四川太极大药房连锁有限公司新都区新都街道万和北路药店</t>
  </si>
  <si>
    <t>四川太极大药房连锁有限公司成华区东昌路一药店</t>
  </si>
  <si>
    <t>四川太极大药房连锁有限公司成华区培华东路药店</t>
  </si>
  <si>
    <t>四川太极大药房连锁有限公司锦江区静沙南路药店</t>
  </si>
  <si>
    <t>四川太极大药房连锁有限公司成华区水碾河路药店</t>
  </si>
  <si>
    <t>四川太极大药房连锁有限公司成华区驷马桥三路药店</t>
  </si>
  <si>
    <t>四川太极大药房连锁有限公司彭州市致和镇南三环路药店</t>
  </si>
  <si>
    <t>四川太极大药房连锁有限公司成华区华泰路二药店</t>
  </si>
  <si>
    <t>四川太极大药房连锁有限公司新都区斑竹园街道医贸大道药店</t>
  </si>
  <si>
    <t>四川太极大药房连锁有限公司锦江区大田坎街药店</t>
  </si>
  <si>
    <t>四川太极大药房连锁有限公司新都区大丰街道华美东街药店</t>
  </si>
  <si>
    <t>四川太极大药房连锁有限公司都江堰市聚源镇联建房药店</t>
  </si>
  <si>
    <t>四川太极大药房连锁有限公司都江堰市翔凤路药店</t>
  </si>
  <si>
    <t>四川太极大药房连锁有限公司都江堰市银杏街道问道西路药店</t>
  </si>
  <si>
    <t>四川太极大药房连锁有限公司都江堰市灌口街道蒲阳路药店</t>
  </si>
  <si>
    <t>四川太极大药房连锁有限公司都江堰市奎光塔街道奎光路药店</t>
  </si>
  <si>
    <t>四川太极大药房连锁有限公司都江堰市幸福街道景中路药店</t>
  </si>
  <si>
    <t>四川太极大药房连锁有限公司都江堰市永丰街道宝莲路药店</t>
  </si>
  <si>
    <t>四川太极大药房连锁有限公司成都高新区泰和二街三药店</t>
  </si>
  <si>
    <t>四川太极大药房连锁有限公司高新区锦城大道药店</t>
  </si>
  <si>
    <t>四川太极大药房连锁有限公司成都高新区泰和二街二药店</t>
  </si>
  <si>
    <t>四川太极大药房连锁有限公司青羊区大石西路药店</t>
  </si>
  <si>
    <t>四川太极大药房连锁有限公司成华区万宇路药店</t>
  </si>
  <si>
    <t>四川太极大药房连锁有限公司高新区大源三期药店</t>
  </si>
  <si>
    <t>四川太极大药房连锁有限公司高新区石桥东街药店</t>
  </si>
  <si>
    <t>四川太极大药房连锁有限公司高新区天久北巷药店</t>
  </si>
  <si>
    <t>四川太极大药房连锁有限公司锦江区榕声路药店</t>
  </si>
  <si>
    <t>四川太极大药房连锁有限公司高新区新乐中街药店</t>
  </si>
  <si>
    <t>四川太极大药房连锁有限公司成华区万科路药店</t>
  </si>
  <si>
    <t>四川太极大药房连锁有限公司锦江区柳翠路药店</t>
  </si>
  <si>
    <t>四川太极大药房连锁有限公司温江区柳城镇凤溪大道药店</t>
  </si>
  <si>
    <t>四川太极大药房连锁有限公司温江区公平街道江安路药店</t>
  </si>
  <si>
    <t>四川太极大药房连锁有限公司成华区金马河路药店</t>
  </si>
  <si>
    <t>四川太极大药房连锁有限公司武侯区大华街药店</t>
  </si>
  <si>
    <t>四川太极大药房连锁有限公司高新区新下街药店</t>
  </si>
  <si>
    <t>四川太极大药房连锁有限公司青羊区蜀辉路药店</t>
  </si>
  <si>
    <t>四川太极大药房连锁有限公司成都高新区中和公济桥路药店</t>
  </si>
  <si>
    <t>四川太极大药房连锁有限公司青羊区蜀鑫路药店</t>
  </si>
  <si>
    <t>四川太极大药房连锁有限公司青羊区光华西一路药店</t>
  </si>
  <si>
    <t>四川太极大药房连锁有限公司青羊区光华北五路药店</t>
  </si>
  <si>
    <t>四川太极大药房连锁有限公司成都高新区天顺路药店</t>
  </si>
  <si>
    <t>四川太极大药房连锁有限公司成都高新区泰和二街药店</t>
  </si>
  <si>
    <t>四川太极大药房连锁有限公司青羊区金祥路药店</t>
  </si>
  <si>
    <t>四川太极大药房连锁有限公司青羊区蜀源路药店</t>
  </si>
  <si>
    <t>雅安市太极智慧云医药科技有限公司</t>
  </si>
  <si>
    <t>四川太极大药房连锁有限公司成都高新区肖家河正街药店</t>
  </si>
  <si>
    <t>四川太极大药房连锁有限公司成华区建业路药店</t>
  </si>
  <si>
    <t>四川太极大药房连锁有限公司锦江区东大街药店</t>
  </si>
  <si>
    <t>四川太极大药房连锁有限公司锦江区庆云南街药店</t>
  </si>
  <si>
    <t>四川太极大药房连锁有限公司青羊区红星路药店</t>
  </si>
  <si>
    <t>四川太极大药房连锁有限公司武侯区科华街药店</t>
  </si>
  <si>
    <t>四川太极大药房连锁有限公司武侯区浆洗街药店</t>
  </si>
  <si>
    <t>四川太极大药房连锁有限公司青羊区童子街药店</t>
  </si>
  <si>
    <t>四川太极大药房连锁有限公司高新区紫薇东路药店</t>
  </si>
  <si>
    <t>四川太极大药房连锁有限公司锦江区梨花街药店</t>
  </si>
  <si>
    <t>四川太极大药房连锁有限公司高新区元华二巷药店</t>
  </si>
  <si>
    <t>四川太极大药房连锁有限公司武侯区丝竹路药店</t>
  </si>
  <si>
    <t>四川太极大药房连锁有限公司武侯区倪家桥路药店</t>
  </si>
  <si>
    <t>四川太极大药房连锁有限公司青羊区青龙街药店</t>
  </si>
  <si>
    <t>四川太极大药房连锁有限公司锦江区宏济中路药店</t>
  </si>
  <si>
    <t>四川太极大药房连锁有限公司武侯区科华北路药店</t>
  </si>
  <si>
    <t>四川太极大药房连锁有限公司武侯区长寿路药店</t>
  </si>
  <si>
    <t>四川太极大药房连锁有限公司武侯区高攀西巷药店</t>
  </si>
  <si>
    <t>四川太极大药房连锁有限公司邛崃市羊安镇永康大道药店</t>
  </si>
  <si>
    <t>四川太极大药房连锁有限公司邛崃市临邛镇洪川小区药店</t>
  </si>
  <si>
    <t>四川太极大药房连锁有限公司邛崃市中心药店</t>
  </si>
  <si>
    <t>四川太极大药房连锁有限公司邛崃市文君街道办翠荫街药店</t>
  </si>
  <si>
    <t>四川太极大药房连锁有限公司邛崃市文君街道杏林路药店</t>
  </si>
  <si>
    <t>四川太极大药房连锁有限公司金牛区沙河源药店</t>
  </si>
  <si>
    <t>四川太极大药房连锁有限公司金牛区黄苑东街药店</t>
  </si>
  <si>
    <t>四川太极大药房连锁有限公司金牛区金沙路药店</t>
  </si>
  <si>
    <t>四川太极大药房连锁有限公司金牛区枣子巷药店</t>
  </si>
  <si>
    <t>四川太极大药房连锁有限公司高新区土龙路药店</t>
  </si>
  <si>
    <t>四川太极大药房连锁有限公司金牛区交大路第三药店</t>
  </si>
  <si>
    <t>四川太极大药房连锁有限公司青羊区清江东路药店</t>
  </si>
  <si>
    <t>四川太极大药房连锁有限公司武侯区顺和街药店</t>
  </si>
  <si>
    <t>四川太极大药房连锁有限公司金牛区蓉北商贸大道药店</t>
  </si>
  <si>
    <t>四川太极大药房连锁有限公司青羊区光华村街药店</t>
  </si>
  <si>
    <t>四川太极大药房连锁有限公司青羊区光华药店</t>
  </si>
  <si>
    <t>四川太极大药房连锁有限公司青羊区十二桥路药店</t>
  </si>
  <si>
    <t>四川太极大药房连锁有限公司郫都区郫筒街道东大街药店</t>
  </si>
  <si>
    <t>四川太极大药房连锁有限公司青羊区金丝街药店</t>
  </si>
  <si>
    <t>四川太极大药房连锁有限公司郫都区郫筒街道一环路东南段药店</t>
  </si>
  <si>
    <t>四川太极大药房连锁有限公司青羊区北东街药店</t>
  </si>
  <si>
    <t>四川太极大药房连锁有限公司武侯区佳灵路药店</t>
  </si>
  <si>
    <t xml:space="preserve">四川太极大药房连锁有限公司金牛区银河北街药店 </t>
  </si>
  <si>
    <t>四川太极大药房连锁有限公司青羊区贝森北路药店</t>
  </si>
  <si>
    <t>四川太极大药房连锁有限公司金牛区蜀汉路药店</t>
  </si>
  <si>
    <t>四川太极大药房连锁有限公司武侯区大悦路药店</t>
  </si>
  <si>
    <t>四川太极大药房连锁有限公司金牛区银沙路药店</t>
  </si>
  <si>
    <t>四川太极大药房连锁有限公司金牛区花照壁药店</t>
  </si>
  <si>
    <t>四川太极大药房连锁有限公司金牛区五福桥东路药店</t>
  </si>
  <si>
    <t>四川太极大药房连锁有限公司高新区尚锦路药店</t>
  </si>
  <si>
    <t>四川太极大药房连锁有限公司金牛区花照壁中横街药店</t>
  </si>
  <si>
    <t>四川太极大药房连锁有限公司金牛区沙湾东一路药店</t>
  </si>
  <si>
    <t>四川太极大药房连锁有限公司青羊区文和路药店</t>
  </si>
  <si>
    <t>四川太极大药房连锁有限公司双流区东升街道三强西路药店</t>
  </si>
  <si>
    <t>四川太极大药房连锁有限公司双流区西航港街道锦华路一段药店</t>
  </si>
  <si>
    <t>四川太极大药房连锁有限公司新津县兴义镇万兴路药店</t>
  </si>
  <si>
    <t>四川太极大药房连锁有限公司新津县邓双镇飞雪路药店</t>
  </si>
  <si>
    <t>四川太极大药房连锁有限公司新津县五津镇五津西路药店</t>
  </si>
  <si>
    <t>四川太极大药房连锁有限公司新津县五津镇武阳西路药店</t>
  </si>
  <si>
    <t>四川太极大药房连锁有限公司新津县五津镇五津西路二药房</t>
  </si>
  <si>
    <t>销售达成</t>
  </si>
  <si>
    <t>截止到5.7纯销</t>
  </si>
  <si>
    <t>达成率%</t>
  </si>
  <si>
    <t>2024年同期销售</t>
  </si>
  <si>
    <t>同比%</t>
  </si>
  <si>
    <t>增长贡献%</t>
  </si>
  <si>
    <t>增长分数</t>
  </si>
  <si>
    <t>合计排名</t>
  </si>
  <si>
    <t>时间进度</t>
  </si>
  <si>
    <t>截止5.7销售</t>
  </si>
  <si>
    <t>达成率</t>
  </si>
  <si>
    <t>行标签</t>
  </si>
  <si>
    <t>求和项:换算后数量（粒）</t>
  </si>
  <si>
    <t>达州片</t>
  </si>
  <si>
    <t>泸州片</t>
  </si>
  <si>
    <t>南充片</t>
  </si>
  <si>
    <t>新津片</t>
  </si>
  <si>
    <t>(空白)</t>
  </si>
  <si>
    <t>门店id</t>
  </si>
  <si>
    <t>流水总单id</t>
  </si>
  <si>
    <t>自然日期</t>
  </si>
  <si>
    <t>门店名</t>
  </si>
  <si>
    <t>货品id</t>
  </si>
  <si>
    <t>货品名</t>
  </si>
  <si>
    <t>货品规格</t>
  </si>
  <si>
    <t>数量</t>
  </si>
  <si>
    <t>换算后数量（粒）</t>
  </si>
  <si>
    <t>生产厂家</t>
  </si>
  <si>
    <t>金额</t>
  </si>
  <si>
    <t>销售人员id</t>
  </si>
  <si>
    <t>销售人员名</t>
  </si>
  <si>
    <t>单位</t>
  </si>
  <si>
    <t>片区名</t>
  </si>
  <si>
    <t>片区主管</t>
  </si>
  <si>
    <t>成都高新区成汉南路药店</t>
  </si>
  <si>
    <t>枸橼酸西地那非片</t>
  </si>
  <si>
    <t>0.1gx5片</t>
  </si>
  <si>
    <t>晖致制药（大连）有限公司（辉瑞制药有限公司）</t>
  </si>
  <si>
    <t>蒋雪琴</t>
  </si>
  <si>
    <t>盒</t>
  </si>
  <si>
    <t>陈冰雪</t>
  </si>
  <si>
    <t>100mgx1片</t>
  </si>
  <si>
    <t>鄢珊珊</t>
  </si>
  <si>
    <t>成都高新区吉瑞三路二药房</t>
  </si>
  <si>
    <t xml:space="preserve">何锦楠 </t>
  </si>
  <si>
    <t>谭凤旭</t>
  </si>
  <si>
    <t>成都高新区泰和二街三药店</t>
  </si>
  <si>
    <t>50mgx1片</t>
  </si>
  <si>
    <t xml:space="preserve">卫鸿羽 </t>
  </si>
  <si>
    <t>成都高新区天久南巷药店</t>
  </si>
  <si>
    <t>张春苗</t>
  </si>
  <si>
    <t>林铃</t>
  </si>
  <si>
    <t>成华区东昌路一药店</t>
  </si>
  <si>
    <t>胡建兴</t>
  </si>
  <si>
    <t>毛静静</t>
  </si>
  <si>
    <t>张杰</t>
  </si>
  <si>
    <t>100mgx10片</t>
  </si>
  <si>
    <t>成华区高车一路药店</t>
  </si>
  <si>
    <t>李可</t>
  </si>
  <si>
    <t>蒋小琼</t>
  </si>
  <si>
    <t>成华区华康路药店</t>
  </si>
  <si>
    <t>刘春花</t>
  </si>
  <si>
    <t>梅茜</t>
  </si>
  <si>
    <t>成华区华泰路二药店</t>
  </si>
  <si>
    <t>黄艳</t>
  </si>
  <si>
    <t>张琴琴</t>
  </si>
  <si>
    <t>成华区华泰路药店</t>
  </si>
  <si>
    <t>董召英</t>
  </si>
  <si>
    <t>唐瑶</t>
  </si>
  <si>
    <t>成华区金马河路药店</t>
  </si>
  <si>
    <t>敬晓燕</t>
  </si>
  <si>
    <t>易永红</t>
  </si>
  <si>
    <t>成华区建业路药店</t>
  </si>
  <si>
    <t>李思宇</t>
  </si>
  <si>
    <t>成华区培华东路药店</t>
  </si>
  <si>
    <t>蔡红秀</t>
  </si>
  <si>
    <t>成华区双林路药店</t>
  </si>
  <si>
    <t>张科英</t>
  </si>
  <si>
    <t>成华区西林一街药店</t>
  </si>
  <si>
    <t>李艳</t>
  </si>
  <si>
    <t>成华区羊子山西路药店</t>
  </si>
  <si>
    <t>杨琼</t>
  </si>
  <si>
    <t>50mgx5片</t>
  </si>
  <si>
    <t>高红华</t>
  </si>
  <si>
    <t>崇州市崇阳镇文化西街药店</t>
  </si>
  <si>
    <t>母小琴</t>
  </si>
  <si>
    <t>黄梅</t>
  </si>
  <si>
    <t>都江堰市灌口镇蒲阳路药店</t>
  </si>
  <si>
    <t>周有惠</t>
  </si>
  <si>
    <t>杨科</t>
  </si>
  <si>
    <t>孙佳丽</t>
  </si>
  <si>
    <t>贾益娟</t>
  </si>
  <si>
    <t>都江堰市聚源镇联建房药店</t>
  </si>
  <si>
    <t>何丽萍</t>
  </si>
  <si>
    <t>都江堰市奎光塔街道奎光路药店</t>
  </si>
  <si>
    <t>詹少洋</t>
  </si>
  <si>
    <t>都江堰市蒲阳镇问道西路药店</t>
  </si>
  <si>
    <t>吴志海</t>
  </si>
  <si>
    <t>都江堰市幸福镇翔凤路药店</t>
  </si>
  <si>
    <t>乐良清</t>
  </si>
  <si>
    <t>杨文英</t>
  </si>
  <si>
    <t>都江堰市永丰街道宝莲路药店</t>
  </si>
  <si>
    <t>冯开秀</t>
  </si>
  <si>
    <t>大邑县安仁镇千禧街药店</t>
  </si>
  <si>
    <t>李沙</t>
  </si>
  <si>
    <t>刘美玲</t>
  </si>
  <si>
    <t>大邑县晋原街道内蒙古大道桃源药店</t>
  </si>
  <si>
    <t>许静</t>
  </si>
  <si>
    <t>田兰</t>
  </si>
  <si>
    <t>郭益</t>
  </si>
  <si>
    <t>任丹</t>
  </si>
  <si>
    <t>大邑县晋原镇北街药店</t>
  </si>
  <si>
    <t>米玲玲</t>
  </si>
  <si>
    <t>大邑县晋原镇东壕沟北段药店</t>
  </si>
  <si>
    <t>彭蓉</t>
  </si>
  <si>
    <t>李娟</t>
  </si>
  <si>
    <t>大邑县晋原镇东街药店</t>
  </si>
  <si>
    <t>刘秋菊</t>
  </si>
  <si>
    <t>大邑县晋原镇通达东路五段药店</t>
  </si>
  <si>
    <t>唐礼萍</t>
  </si>
  <si>
    <t>大邑县晋原镇子龙街药店</t>
  </si>
  <si>
    <t>熊小玲</t>
  </si>
  <si>
    <t>达州鸿福新村店</t>
  </si>
  <si>
    <t>陈小娟</t>
  </si>
  <si>
    <t>王四维</t>
  </si>
  <si>
    <t>达州华蜀南路店</t>
  </si>
  <si>
    <t>魏连</t>
  </si>
  <si>
    <t>达州领域广场店</t>
  </si>
  <si>
    <t>杜海江</t>
  </si>
  <si>
    <t>高新区大源三期药店</t>
  </si>
  <si>
    <t>侯玉肖</t>
  </si>
  <si>
    <t>高新区锦城大道药店</t>
  </si>
  <si>
    <t>于春莲</t>
  </si>
  <si>
    <t>杨秀娟</t>
  </si>
  <si>
    <t>高新区土龙路药店</t>
  </si>
  <si>
    <t>何英</t>
  </si>
  <si>
    <t>高新区新园大道药店</t>
  </si>
  <si>
    <t>朱文艺</t>
  </si>
  <si>
    <t>胡元</t>
  </si>
  <si>
    <t>高新区中和公济桥路药店</t>
  </si>
  <si>
    <t>李红梅</t>
  </si>
  <si>
    <t>邹俊杨</t>
  </si>
  <si>
    <t>高新区紫薇东路药店</t>
  </si>
  <si>
    <t>魏存敏</t>
  </si>
  <si>
    <t>谭庆娟</t>
  </si>
  <si>
    <t>锦江区东大街药店</t>
  </si>
  <si>
    <t>余志彬</t>
  </si>
  <si>
    <t>邓泰虎</t>
  </si>
  <si>
    <t>锦江区大田坎街药店</t>
  </si>
  <si>
    <t>曾欣然</t>
  </si>
  <si>
    <t>锦江区观音桥街药店</t>
  </si>
  <si>
    <t>陈梦露</t>
  </si>
  <si>
    <t>锦江区宏济中路药店</t>
  </si>
  <si>
    <t>宋留艺</t>
  </si>
  <si>
    <t>李铃</t>
  </si>
  <si>
    <t>锦江区静沙南路药店</t>
  </si>
  <si>
    <t>梅雅霜</t>
  </si>
  <si>
    <t>锦江区柳翠路药店</t>
  </si>
  <si>
    <t>施雪</t>
  </si>
  <si>
    <t>锦江区梨花街药店</t>
  </si>
  <si>
    <t>阳玲（梨花街）</t>
  </si>
  <si>
    <t>唐文琼（梨花街）</t>
  </si>
  <si>
    <t>锦江区庆云南街药店</t>
  </si>
  <si>
    <t>范尹荭</t>
  </si>
  <si>
    <t>锦江区榕声路药店</t>
  </si>
  <si>
    <t>王芳</t>
  </si>
  <si>
    <t>李倩</t>
  </si>
  <si>
    <t>锦江区水杉街药店</t>
  </si>
  <si>
    <t>龚晓清</t>
  </si>
  <si>
    <t>锦江区通盈街药店</t>
  </si>
  <si>
    <t>汤益霞</t>
  </si>
  <si>
    <t>金牛区黄苑东街药店</t>
  </si>
  <si>
    <t>范海英</t>
  </si>
  <si>
    <t>马艺芮</t>
  </si>
  <si>
    <t>金牛区花照壁药店</t>
  </si>
  <si>
    <t>代志斌</t>
  </si>
  <si>
    <t>金牛区交大路第三药店</t>
  </si>
  <si>
    <t>高玉</t>
  </si>
  <si>
    <t>高文棋</t>
  </si>
  <si>
    <t>金牛区蜀汉路药店</t>
  </si>
  <si>
    <t>常玲</t>
  </si>
  <si>
    <t>谢敏</t>
  </si>
  <si>
    <t>金牛区沙河源药店</t>
  </si>
  <si>
    <t>吴成芬</t>
  </si>
  <si>
    <t>郑欣慧</t>
  </si>
  <si>
    <t>金牛区沙湾东一路药店</t>
  </si>
  <si>
    <t>孙荣丽</t>
  </si>
  <si>
    <t>金牛区银河北街药店</t>
  </si>
  <si>
    <t>陈文芳</t>
  </si>
  <si>
    <t>黄思雨</t>
  </si>
  <si>
    <t>金牛区银沙路药店</t>
  </si>
  <si>
    <t>曹娉</t>
  </si>
  <si>
    <t>朱娟</t>
  </si>
  <si>
    <t>泸州佳乐直营店</t>
  </si>
  <si>
    <t>刘春梅</t>
  </si>
  <si>
    <t>黄良梅</t>
  </si>
  <si>
    <t>泸州佳裕店</t>
  </si>
  <si>
    <t>泸州蓝田直营店</t>
  </si>
  <si>
    <t>夏秋梅</t>
  </si>
  <si>
    <t>南充16店</t>
  </si>
  <si>
    <t>张莉</t>
  </si>
  <si>
    <t>陈丽</t>
  </si>
  <si>
    <t>杨潇</t>
  </si>
  <si>
    <t>南充3店</t>
  </si>
  <si>
    <t>赵春艳</t>
  </si>
  <si>
    <t>王春艳</t>
  </si>
  <si>
    <t>南充5店</t>
  </si>
  <si>
    <t>张燕</t>
  </si>
  <si>
    <t>郫县郫筒镇一环路东南段药店</t>
  </si>
  <si>
    <t>邹东梅</t>
  </si>
  <si>
    <t>彭州市致和镇南三环路药店</t>
  </si>
  <si>
    <t>席礼丹</t>
  </si>
  <si>
    <t>曾静</t>
  </si>
  <si>
    <t>邛崃市临邛镇洪川小区药店</t>
  </si>
  <si>
    <t>高星宇</t>
  </si>
  <si>
    <t>何巍</t>
  </si>
  <si>
    <t>邛崃市文君街道办翠荫街药店</t>
  </si>
  <si>
    <t>陈礼凤</t>
  </si>
  <si>
    <t>邛崃市中心药店</t>
  </si>
  <si>
    <t>杨平</t>
  </si>
  <si>
    <t>青羊区贝森北路药店</t>
  </si>
  <si>
    <t>张阿几</t>
  </si>
  <si>
    <t>冯斯琪</t>
  </si>
  <si>
    <t>龚敏</t>
  </si>
  <si>
    <t>青羊区大石西路药店</t>
  </si>
  <si>
    <t>唐倩</t>
  </si>
  <si>
    <t>青羊区光华北五路药店</t>
  </si>
  <si>
    <t>王丹</t>
  </si>
  <si>
    <t>青羊区光华村街药店</t>
  </si>
  <si>
    <t>朱晓桃</t>
  </si>
  <si>
    <t>青羊区光华西一路药店</t>
  </si>
  <si>
    <t>廖晓静</t>
  </si>
  <si>
    <t>宋小红</t>
  </si>
  <si>
    <t>青羊区光华药店</t>
  </si>
  <si>
    <t>汤雪芹</t>
  </si>
  <si>
    <t>青羊区金丝街药店</t>
  </si>
  <si>
    <t>冯婧恩</t>
  </si>
  <si>
    <t>青羊区金祥路药店</t>
  </si>
  <si>
    <t>向桂西</t>
  </si>
  <si>
    <t>程改</t>
  </si>
  <si>
    <t>卢苗</t>
  </si>
  <si>
    <t>青羊区青龙街药店</t>
  </si>
  <si>
    <t>向海英</t>
  </si>
  <si>
    <t>申彩文</t>
  </si>
  <si>
    <t>青羊区蜀辉路药店</t>
  </si>
  <si>
    <t>李紫雯</t>
  </si>
  <si>
    <t>青羊区童子街药店</t>
  </si>
  <si>
    <t>程霞芳</t>
  </si>
  <si>
    <t>青羊区文和路药店</t>
  </si>
  <si>
    <t>王丽超</t>
  </si>
  <si>
    <t>双流区东升街道三强西路药店</t>
  </si>
  <si>
    <t>王娅</t>
  </si>
  <si>
    <t>王燕丽</t>
  </si>
  <si>
    <t>双流县西航港街道锦华路一段药店</t>
  </si>
  <si>
    <t>官静</t>
  </si>
  <si>
    <t>武侯区大华街药店</t>
  </si>
  <si>
    <t>黎丹</t>
  </si>
  <si>
    <t>武侯区大悦路药店</t>
  </si>
  <si>
    <t>王萱</t>
  </si>
  <si>
    <t>田敏</t>
  </si>
  <si>
    <t>武侯区佳灵路药店</t>
  </si>
  <si>
    <t>成旭</t>
  </si>
  <si>
    <t>宋环英</t>
  </si>
  <si>
    <t>何方喜</t>
  </si>
  <si>
    <t>武侯区浆洗街药店</t>
  </si>
  <si>
    <t>林禹帅</t>
  </si>
  <si>
    <t>周金梅（销售员）</t>
  </si>
  <si>
    <t>廖洵媛</t>
  </si>
  <si>
    <t>武侯区科华北路药店</t>
  </si>
  <si>
    <t>陈慧</t>
  </si>
  <si>
    <t>彭关敏（科华北街）</t>
  </si>
  <si>
    <t>罗豪（童子）</t>
  </si>
  <si>
    <t>武侯区倪家桥路药店</t>
  </si>
  <si>
    <t>朱佑艳</t>
  </si>
  <si>
    <t>郭定秀</t>
  </si>
  <si>
    <t>武侯区顺和街药店</t>
  </si>
  <si>
    <t>张灿</t>
  </si>
  <si>
    <t>曾蕾蕾</t>
  </si>
  <si>
    <t>武侯区长寿路药店</t>
  </si>
  <si>
    <t>杨聪明</t>
  </si>
  <si>
    <t>温江区公平街道江安路药店</t>
  </si>
  <si>
    <t>王慧</t>
  </si>
  <si>
    <t>新都区斑竹园街道医贸大道药店</t>
  </si>
  <si>
    <t>顾情</t>
  </si>
  <si>
    <t>新都区大丰街道华美东街药店</t>
  </si>
  <si>
    <t>罗丹</t>
  </si>
  <si>
    <t>新津县五津镇五津西路二药房</t>
  </si>
  <si>
    <t>郑红艳</t>
  </si>
  <si>
    <t>新津县五津镇五津西路药店</t>
  </si>
  <si>
    <t>刘芬</t>
  </si>
  <si>
    <t xml:space="preserve">张莉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</si>
</sst>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</numFmts>
  <fonts count="26">
    <font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4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3" applyFont="1" applyAlignment="1"/>
    <xf numFmtId="0" fontId="4" fillId="2" borderId="1" xfId="0" applyFont="1" applyFill="1" applyBorder="1" applyAlignment="1">
      <alignment horizontal="center"/>
    </xf>
    <xf numFmtId="9" fontId="4" fillId="2" borderId="1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9" fontId="5" fillId="2" borderId="1" xfId="3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1" xfId="3" applyFont="1" applyBorder="1" applyAlignment="1">
      <alignment horizontal="center" wrapText="1"/>
    </xf>
    <xf numFmtId="9" fontId="0" fillId="0" borderId="1" xfId="3" applyFont="1" applyBorder="1" applyAlignment="1">
      <alignment horizontal="center"/>
    </xf>
    <xf numFmtId="0" fontId="5" fillId="2" borderId="0" xfId="0" applyFont="1" applyFill="1"/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/>
    </xf>
    <xf numFmtId="1" fontId="0" fillId="0" borderId="0" xfId="0" applyNumberFormat="1"/>
    <xf numFmtId="0" fontId="0" fillId="0" borderId="0" xfId="0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5785.399819213" refreshedBy="86153" recordCount="227">
  <cacheSource type="worksheet">
    <worksheetSource ref="A1:P1048576" sheet="销售数据"/>
  </cacheSource>
  <cacheFields count="16">
    <cacheField name="门店id" numFmtId="0">
      <sharedItems containsString="0" containsBlank="1" containsNumber="1" containsInteger="1" minValue="0" maxValue="303881" count="97">
        <n v="2738"/>
        <n v="2153"/>
        <n v="1950"/>
        <n v="2304"/>
        <n v="114622"/>
        <n v="2520"/>
        <n v="2714"/>
        <n v="122198"/>
        <n v="2757"/>
        <n v="103639"/>
        <n v="2326"/>
        <n v="114844"/>
        <n v="2816"/>
        <n v="103199"/>
        <n v="2512"/>
        <n v="2905"/>
        <n v="2893"/>
        <n v="2883"/>
        <n v="2901"/>
        <n v="2888"/>
        <n v="2886"/>
        <n v="110378"/>
        <n v="2851"/>
        <n v="2875"/>
        <n v="107728"/>
        <n v="2853"/>
        <n v="2874"/>
        <n v="2854"/>
        <n v="2852"/>
        <n v="111119"/>
        <n v="111121"/>
        <n v="111158"/>
        <n v="2722"/>
        <n v="2113"/>
        <n v="2451"/>
        <n v="2729"/>
        <n v="106568"/>
        <n v="105910"/>
        <n v="2595"/>
        <n v="297863"/>
        <n v="2735"/>
        <n v="116482"/>
        <n v="117184"/>
        <n v="2771"/>
        <n v="106066"/>
        <n v="2791"/>
        <n v="2741"/>
        <n v="2730"/>
        <n v="2817"/>
        <n v="2409"/>
        <n v="111219"/>
        <n v="2466"/>
        <n v="105267"/>
        <n v="2408"/>
        <n v="118151"/>
        <n v="102934"/>
        <n v="108277"/>
        <n v="110896"/>
        <n v="303881"/>
        <n v="110900"/>
        <n v="126918"/>
        <n v="126925"/>
        <n v="126924"/>
        <n v="2804"/>
        <n v="120844"/>
        <n v="2865"/>
        <n v="102564"/>
        <n v="2881"/>
        <n v="103198"/>
        <n v="2414"/>
        <n v="114286"/>
        <n v="2527"/>
        <n v="113833"/>
        <n v="2559"/>
        <n v="2802"/>
        <n v="118951"/>
        <n v="114685"/>
        <n v="106399"/>
        <n v="102935"/>
        <n v="298747"/>
        <n v="2713"/>
        <n v="2715"/>
        <n v="104429"/>
        <n v="106569"/>
        <n v="102565"/>
        <n v="2834"/>
        <n v="116919"/>
        <n v="113299"/>
        <n v="2479"/>
        <n v="117310"/>
        <n v="101453"/>
        <n v="122906"/>
        <n v="302867"/>
        <n v="108656"/>
        <n v="2877"/>
        <n v="138202"/>
        <m/>
      </sharedItems>
    </cacheField>
    <cacheField name="流水总单id" numFmtId="0"/>
    <cacheField name="自然日期" numFmtId="0"/>
    <cacheField name="门店名" numFmtId="0"/>
    <cacheField name="货品id" numFmtId="0"/>
    <cacheField name="货品名" numFmtId="0"/>
    <cacheField name="货品规格" numFmtId="0"/>
    <cacheField name="数量" numFmtId="0"/>
    <cacheField name="换算后数量（粒）" numFmtId="0"/>
    <cacheField name="生产厂家" numFmtId="0"/>
    <cacheField name="金额" numFmtId="0"/>
    <cacheField name="销售人员id" numFmtId="0"/>
    <cacheField name="销售人员名" numFmtId="0"/>
    <cacheField name="单位" numFmtId="0"/>
    <cacheField name="片区名" numFmtId="0">
      <sharedItems containsBlank="1" count="13">
        <s v="南门片区"/>
        <s v="东门片区"/>
        <s v="西门片区"/>
        <s v="崇州片区"/>
        <s v="都江堰片"/>
        <s v="大邑片区"/>
        <s v="达州片"/>
        <s v="旗舰片区"/>
        <s v="泸州片"/>
        <s v="南充片"/>
        <s v="邛崃片区"/>
        <s v="新津片"/>
        <m/>
      </sharedItems>
    </cacheField>
    <cacheField name="片区主管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7">
  <r>
    <x v="0"/>
    <n v="64469872"/>
    <d v="2025-05-01T20:21:07"/>
    <s v="成都高新区成汉南路药店"/>
    <n v="23896"/>
    <s v="枸橼酸西地那非片"/>
    <s v="0.1gx5片"/>
    <n v="1"/>
    <n v="5"/>
    <s v="晖致制药（大连）有限公司（辉瑞制药有限公司）"/>
    <n v="495"/>
    <n v="4033"/>
    <s v="蒋雪琴"/>
    <s v="盒"/>
    <x v="0"/>
    <s v="陈冰雪"/>
  </r>
  <r>
    <x v="0"/>
    <n v="64510805"/>
    <d v="2025-05-02T16:31:20"/>
    <s v="成都高新区成汉南路药店"/>
    <n v="23895"/>
    <s v="枸橼酸西地那非片"/>
    <s v="100mgx1片"/>
    <n v="1"/>
    <n v="1"/>
    <s v="晖致制药（大连）有限公司（辉瑞制药有限公司）"/>
    <n v="128"/>
    <n v="4033"/>
    <s v="蒋雪琴"/>
    <s v="盒"/>
    <x v="0"/>
    <s v="陈冰雪"/>
  </r>
  <r>
    <x v="0"/>
    <n v="64787169"/>
    <d v="2025-05-07T13:09:59"/>
    <s v="成都高新区成汉南路药店"/>
    <n v="23895"/>
    <s v="枸橼酸西地那非片"/>
    <s v="100mgx1片"/>
    <n v="1"/>
    <n v="1"/>
    <s v="晖致制药（大连）有限公司（辉瑞制药有限公司）"/>
    <n v="128"/>
    <n v="26605"/>
    <s v="鄢珊珊"/>
    <s v="盒"/>
    <x v="0"/>
    <s v="陈冰雪"/>
  </r>
  <r>
    <x v="1"/>
    <n v="64727116"/>
    <d v="2025-05-06T13:08:22"/>
    <s v="成都高新区吉瑞三路二药房"/>
    <n v="23896"/>
    <s v="枸橼酸西地那非片"/>
    <s v="0.1gx5片"/>
    <n v="1"/>
    <n v="5"/>
    <s v="晖致制药（大连）有限公司（辉瑞制药有限公司）"/>
    <n v="495"/>
    <n v="15848"/>
    <s v="何锦楠 "/>
    <s v="盒"/>
    <x v="0"/>
    <s v="陈冰雪"/>
  </r>
  <r>
    <x v="1"/>
    <n v="64531278"/>
    <d v="2025-05-02T21:12:44"/>
    <s v="成都高新区吉瑞三路二药房"/>
    <n v="23896"/>
    <s v="枸橼酸西地那非片"/>
    <s v="0.1gx5片"/>
    <n v="1"/>
    <n v="5"/>
    <s v="晖致制药（大连）有限公司（辉瑞制药有限公司）"/>
    <n v="495"/>
    <n v="8763"/>
    <s v="谭凤旭"/>
    <s v="盒"/>
    <x v="0"/>
    <s v="陈冰雪"/>
  </r>
  <r>
    <x v="2"/>
    <n v="64775591"/>
    <d v="2025-05-07T10:00:24"/>
    <s v="成都高新区泰和二街三药店"/>
    <n v="23455"/>
    <s v="枸橼酸西地那非片"/>
    <s v="50mgx1片"/>
    <n v="1"/>
    <n v="0.5"/>
    <s v="晖致制药（大连）有限公司（辉瑞制药有限公司）"/>
    <n v="78"/>
    <n v="15847"/>
    <s v="卫鸿羽 "/>
    <s v="盒"/>
    <x v="0"/>
    <s v="陈冰雪"/>
  </r>
  <r>
    <x v="2"/>
    <n v="64741455"/>
    <d v="2025-05-06T17:13:34"/>
    <s v="成都高新区泰和二街三药店"/>
    <n v="23895"/>
    <s v="枸橼酸西地那非片"/>
    <s v="100mgx1片"/>
    <n v="1"/>
    <n v="1"/>
    <s v="晖致制药（大连）有限公司（辉瑞制药有限公司）"/>
    <n v="128"/>
    <n v="15847"/>
    <s v="卫鸿羽 "/>
    <s v="盒"/>
    <x v="0"/>
    <s v="陈冰雪"/>
  </r>
  <r>
    <x v="3"/>
    <n v="64731130"/>
    <d v="2025-05-06T14:31:04"/>
    <s v="成都高新区天久南巷药店"/>
    <n v="23895"/>
    <s v="枸橼酸西地那非片"/>
    <s v="100mgx1片"/>
    <n v="1"/>
    <n v="1"/>
    <s v="晖致制药（大连）有限公司（辉瑞制药有限公司）"/>
    <n v="128"/>
    <n v="13000"/>
    <s v="张春苗"/>
    <s v="盒"/>
    <x v="0"/>
    <s v="陈冰雪"/>
  </r>
  <r>
    <x v="3"/>
    <n v="64532269"/>
    <d v="2025-05-02T21:29:47"/>
    <s v="成都高新区天久南巷药店"/>
    <n v="23455"/>
    <s v="枸橼酸西地那非片"/>
    <s v="50mgx1片"/>
    <n v="1"/>
    <n v="0.5"/>
    <s v="晖致制药（大连）有限公司（辉瑞制药有限公司）"/>
    <n v="71.02"/>
    <n v="13000"/>
    <s v="张春苗"/>
    <s v="盒"/>
    <x v="0"/>
    <s v="陈冰雪"/>
  </r>
  <r>
    <x v="3"/>
    <n v="64532240"/>
    <d v="2025-05-02T21:28:54"/>
    <s v="成都高新区天久南巷药店"/>
    <n v="23455"/>
    <s v="枸橼酸西地那非片"/>
    <s v="50mgx1片"/>
    <n v="1"/>
    <n v="0.5"/>
    <s v="晖致制药（大连）有限公司（辉瑞制药有限公司）"/>
    <n v="68"/>
    <n v="7707"/>
    <s v="林铃"/>
    <s v="盒"/>
    <x v="0"/>
    <s v="陈冰雪"/>
  </r>
  <r>
    <x v="4"/>
    <n v="64477943"/>
    <d v="2025-05-01T23:00:13"/>
    <s v="成华区东昌路一药店"/>
    <n v="23895"/>
    <s v="枸橼酸西地那非片"/>
    <s v="100mgx1片"/>
    <n v="1"/>
    <n v="1"/>
    <s v="晖致制药（大连）有限公司（辉瑞制药有限公司）"/>
    <n v="128"/>
    <n v="13052"/>
    <s v="胡建兴"/>
    <s v="盒"/>
    <x v="1"/>
    <s v="毛静静"/>
  </r>
  <r>
    <x v="4"/>
    <n v="64475718"/>
    <d v="2025-05-01T21:29:12"/>
    <s v="成华区东昌路一药店"/>
    <n v="23895"/>
    <s v="枸橼酸西地那非片"/>
    <s v="100mgx1片"/>
    <n v="1"/>
    <n v="1"/>
    <s v="晖致制药（大连）有限公司（辉瑞制药有限公司）"/>
    <n v="100"/>
    <n v="11143"/>
    <s v="张杰"/>
    <s v="盒"/>
    <x v="1"/>
    <s v="毛静静"/>
  </r>
  <r>
    <x v="4"/>
    <n v="64475718"/>
    <d v="2025-05-01T21:29:12"/>
    <s v="成华区东昌路一药店"/>
    <n v="118078"/>
    <s v="枸橼酸西地那非片"/>
    <s v="100mgx10片"/>
    <n v="1"/>
    <n v="10"/>
    <s v="晖致制药（大连）有限公司（辉瑞制药有限公司）"/>
    <n v="865"/>
    <n v="11143"/>
    <s v="张杰"/>
    <s v="盒"/>
    <x v="1"/>
    <s v="毛静静"/>
  </r>
  <r>
    <x v="5"/>
    <n v="64449472"/>
    <d v="2025-05-01T15:28:16"/>
    <s v="成华区高车一路药店"/>
    <n v="23895"/>
    <s v="枸橼酸西地那非片"/>
    <s v="100mgx1片"/>
    <n v="1"/>
    <n v="1"/>
    <s v="晖致制药（大连）有限公司（辉瑞制药有限公司）"/>
    <n v="100"/>
    <n v="7279"/>
    <s v="李可"/>
    <s v="盒"/>
    <x v="1"/>
    <s v="毛静静"/>
  </r>
  <r>
    <x v="5"/>
    <n v="64449472"/>
    <d v="2025-05-01T15:28:16"/>
    <s v="成华区高车一路药店"/>
    <n v="118078"/>
    <s v="枸橼酸西地那非片"/>
    <s v="100mgx10片"/>
    <n v="1"/>
    <n v="10"/>
    <s v="晖致制药（大连）有限公司（辉瑞制药有限公司）"/>
    <n v="865"/>
    <n v="7279"/>
    <s v="李可"/>
    <s v="盒"/>
    <x v="1"/>
    <s v="毛静静"/>
  </r>
  <r>
    <x v="5"/>
    <n v="64799518"/>
    <d v="2025-05-07T16:58:42"/>
    <s v="成华区高车一路药店"/>
    <n v="23895"/>
    <s v="枸橼酸西地那非片"/>
    <s v="100mgx1片"/>
    <n v="1"/>
    <n v="1"/>
    <s v="晖致制药（大连）有限公司（辉瑞制药有限公司）"/>
    <n v="128"/>
    <n v="13581"/>
    <s v="蒋小琼"/>
    <s v="盒"/>
    <x v="1"/>
    <s v="毛静静"/>
  </r>
  <r>
    <x v="6"/>
    <n v="64684525"/>
    <d v="2025-05-05T17:50:49"/>
    <s v="成华区华康路药店"/>
    <n v="23895"/>
    <s v="枸橼酸西地那非片"/>
    <s v="100mgx1片"/>
    <n v="2"/>
    <n v="2"/>
    <s v="晖致制药（大连）有限公司（辉瑞制药有限公司）"/>
    <n v="256"/>
    <n v="11382"/>
    <s v="刘春花"/>
    <s v="盒"/>
    <x v="2"/>
    <s v="梅茜"/>
  </r>
  <r>
    <x v="7"/>
    <n v="64819508"/>
    <d v="2025-05-07T21:01:57"/>
    <s v="成华区华泰路二药店"/>
    <n v="23895"/>
    <s v="枸橼酸西地那非片"/>
    <s v="100mgx1片"/>
    <n v="1"/>
    <n v="1"/>
    <s v="晖致制药（大连）有限公司（辉瑞制药有限公司）"/>
    <n v="128"/>
    <n v="11487"/>
    <s v="黄艳"/>
    <s v="盒"/>
    <x v="2"/>
    <s v="梅茜"/>
  </r>
  <r>
    <x v="7"/>
    <n v="64783697"/>
    <d v="2025-05-07T13:02:14"/>
    <s v="成华区华泰路二药店"/>
    <n v="23895"/>
    <s v="枸橼酸西地那非片"/>
    <s v="100mgx1片"/>
    <n v="1"/>
    <n v="1"/>
    <s v="晖致制药（大连）有限公司（辉瑞制药有限公司）"/>
    <n v="128"/>
    <n v="15305"/>
    <s v="张琴琴"/>
    <s v="盒"/>
    <x v="2"/>
    <s v="梅茜"/>
  </r>
  <r>
    <x v="8"/>
    <n v="64693895"/>
    <d v="2025-05-05T19:51:31"/>
    <s v="成华区华泰路药店"/>
    <n v="23895"/>
    <s v="枸橼酸西地那非片"/>
    <s v="100mgx1片"/>
    <n v="1"/>
    <n v="1"/>
    <s v="晖致制药（大连）有限公司（辉瑞制药有限公司）"/>
    <n v="100"/>
    <n v="27604"/>
    <s v="董召英"/>
    <s v="盒"/>
    <x v="2"/>
    <s v="梅茜"/>
  </r>
  <r>
    <x v="8"/>
    <n v="64693895"/>
    <d v="2025-05-05T19:51:31"/>
    <s v="成华区华泰路药店"/>
    <n v="118078"/>
    <s v="枸橼酸西地那非片"/>
    <s v="100mgx10片"/>
    <n v="1"/>
    <n v="10"/>
    <s v="晖致制药（大连）有限公司（辉瑞制药有限公司）"/>
    <n v="865"/>
    <n v="27604"/>
    <s v="董召英"/>
    <s v="盒"/>
    <x v="2"/>
    <s v="梅茜"/>
  </r>
  <r>
    <x v="8"/>
    <n v="64726005"/>
    <d v="2025-05-06T12:46:20"/>
    <s v="成华区华泰路药店"/>
    <n v="23895"/>
    <s v="枸橼酸西地那非片"/>
    <s v="100mgx1片"/>
    <n v="1"/>
    <n v="1"/>
    <s v="晖致制药（大连）有限公司（辉瑞制药有限公司）"/>
    <n v="128"/>
    <n v="16417"/>
    <s v="唐瑶"/>
    <s v="盒"/>
    <x v="2"/>
    <s v="梅茜"/>
  </r>
  <r>
    <x v="8"/>
    <n v="64820153"/>
    <d v="2025-05-07T21:11:45"/>
    <s v="成华区华泰路药店"/>
    <n v="23895"/>
    <s v="枸橼酸西地那非片"/>
    <s v="100mgx1片"/>
    <n v="1"/>
    <n v="1"/>
    <s v="晖致制药（大连）有限公司（辉瑞制药有限公司）"/>
    <n v="128"/>
    <n v="27604"/>
    <s v="董召英"/>
    <s v="盒"/>
    <x v="2"/>
    <s v="梅茜"/>
  </r>
  <r>
    <x v="9"/>
    <n v="64590771"/>
    <d v="2025-05-03T22:22:38"/>
    <s v="成华区金马河路药店"/>
    <n v="23895"/>
    <s v="枸橼酸西地那非片"/>
    <s v="100mgx1片"/>
    <n v="1"/>
    <n v="1"/>
    <s v="晖致制药（大连）有限公司（辉瑞制药有限公司）"/>
    <n v="128"/>
    <n v="29176"/>
    <s v="敬晓燕"/>
    <s v="盒"/>
    <x v="0"/>
    <s v="陈冰雪"/>
  </r>
  <r>
    <x v="9"/>
    <n v="64764563"/>
    <d v="2025-05-06T22:32:36"/>
    <s v="成华区金马河路药店"/>
    <n v="23895"/>
    <s v="枸橼酸西地那非片"/>
    <s v="100mgx1片"/>
    <n v="1"/>
    <n v="1"/>
    <s v="晖致制药（大连）有限公司（辉瑞制药有限公司）"/>
    <n v="128"/>
    <n v="5347"/>
    <s v="易永红"/>
    <s v="盒"/>
    <x v="0"/>
    <s v="陈冰雪"/>
  </r>
  <r>
    <x v="10"/>
    <n v="64631411"/>
    <d v="2025-05-04T18:38:06"/>
    <s v="成华区建业路药店"/>
    <n v="23895"/>
    <s v="枸橼酸西地那非片"/>
    <s v="100mgx1片"/>
    <n v="2"/>
    <n v="2"/>
    <s v="晖致制药（大连）有限公司（辉瑞制药有限公司）"/>
    <n v="256"/>
    <n v="29212"/>
    <s v="李思宇"/>
    <s v="盒"/>
    <x v="2"/>
    <s v="梅茜"/>
  </r>
  <r>
    <x v="11"/>
    <n v="64426592"/>
    <d v="2025-05-01T09:09:24"/>
    <s v="成华区培华东路药店"/>
    <n v="23895"/>
    <s v="枸橼酸西地那非片"/>
    <s v="100mgx1片"/>
    <n v="2"/>
    <n v="2"/>
    <s v="晖致制药（大连）有限公司（辉瑞制药有限公司）"/>
    <n v="256"/>
    <n v="13061"/>
    <s v="蔡红秀"/>
    <s v="盒"/>
    <x v="2"/>
    <s v="梅茜"/>
  </r>
  <r>
    <x v="12"/>
    <n v="64427836"/>
    <d v="2025-05-01T10:40:42"/>
    <s v="成华区双林路药店"/>
    <n v="23895"/>
    <s v="枸橼酸西地那非片"/>
    <s v="100mgx1片"/>
    <n v="1"/>
    <n v="1"/>
    <s v="晖致制药（大连）有限公司（辉瑞制药有限公司）"/>
    <n v="128"/>
    <n v="28797"/>
    <s v="张科英"/>
    <s v="盒"/>
    <x v="2"/>
    <s v="梅茜"/>
  </r>
  <r>
    <x v="13"/>
    <n v="64457122"/>
    <d v="2025-05-01T22:03:20"/>
    <s v="成华区西林一街药店"/>
    <n v="23455"/>
    <s v="枸橼酸西地那非片"/>
    <s v="50mgx1片"/>
    <n v="1"/>
    <n v="0.5"/>
    <s v="晖致制药（大连）有限公司（辉瑞制药有限公司）"/>
    <n v="65.680000000000007"/>
    <n v="15049"/>
    <s v="李艳"/>
    <s v="盒"/>
    <x v="1"/>
    <s v="毛静静"/>
  </r>
  <r>
    <x v="13"/>
    <n v="64612018"/>
    <d v="2025-05-04T12:55:55"/>
    <s v="成华区西林一街药店"/>
    <n v="23455"/>
    <s v="枸橼酸西地那非片"/>
    <s v="50mgx1片"/>
    <n v="1"/>
    <n v="0.5"/>
    <s v="晖致制药（大连）有限公司（辉瑞制药有限公司）"/>
    <n v="78"/>
    <n v="15049"/>
    <s v="李艳"/>
    <s v="盒"/>
    <x v="1"/>
    <s v="毛静静"/>
  </r>
  <r>
    <x v="14"/>
    <n v="64719649"/>
    <d v="2025-05-06T11:04:40"/>
    <s v="成华区羊子山西路药店"/>
    <n v="23895"/>
    <s v="枸橼酸西地那非片"/>
    <s v="100mgx1片"/>
    <n v="2"/>
    <n v="2"/>
    <s v="晖致制药（大连）有限公司（辉瑞制药有限公司）"/>
    <n v="198"/>
    <n v="10205"/>
    <s v="杨琼"/>
    <s v="盒"/>
    <x v="1"/>
    <s v="毛静静"/>
  </r>
  <r>
    <x v="14"/>
    <n v="64719649"/>
    <d v="2025-05-06T11:04:40"/>
    <s v="成华区羊子山西路药店"/>
    <n v="118078"/>
    <s v="枸橼酸西地那非片"/>
    <s v="100mgx10片"/>
    <n v="1"/>
    <n v="10"/>
    <s v="晖致制药（大连）有限公司（辉瑞制药有限公司）"/>
    <n v="780"/>
    <n v="10205"/>
    <s v="杨琼"/>
    <s v="盒"/>
    <x v="1"/>
    <s v="毛静静"/>
  </r>
  <r>
    <x v="14"/>
    <n v="64719649"/>
    <d v="2025-05-06T11:04:40"/>
    <s v="成华区羊子山西路药店"/>
    <n v="23896"/>
    <s v="枸橼酸西地那非片"/>
    <s v="0.1gx5片"/>
    <n v="1"/>
    <n v="5"/>
    <s v="晖致制药（大连）有限公司（辉瑞制药有限公司）"/>
    <n v="482"/>
    <n v="10205"/>
    <s v="杨琼"/>
    <s v="盒"/>
    <x v="1"/>
    <s v="毛静静"/>
  </r>
  <r>
    <x v="14"/>
    <n v="64812621"/>
    <d v="2025-05-07T19:51:11"/>
    <s v="成华区羊子山西路药店"/>
    <n v="198582"/>
    <s v="枸橼酸西地那非片"/>
    <s v="50mgx5片"/>
    <n v="1"/>
    <n v="2.5"/>
    <s v="晖致制药（大连）有限公司（辉瑞制药有限公司）"/>
    <n v="238"/>
    <n v="6303"/>
    <s v="高红华"/>
    <s v="盒"/>
    <x v="1"/>
    <s v="毛静静"/>
  </r>
  <r>
    <x v="14"/>
    <n v="64812621"/>
    <d v="2025-05-07T19:51:11"/>
    <s v="成华区羊子山西路药店"/>
    <n v="23455"/>
    <s v="枸橼酸西地那非片"/>
    <s v="50mgx1片"/>
    <n v="1"/>
    <n v="0.5"/>
    <s v="晖致制药（大连）有限公司（辉瑞制药有限公司）"/>
    <n v="50"/>
    <n v="6303"/>
    <s v="高红华"/>
    <s v="盒"/>
    <x v="1"/>
    <s v="毛静静"/>
  </r>
  <r>
    <x v="15"/>
    <n v="64484963"/>
    <d v="2025-05-02T09:55:42"/>
    <s v="崇州市崇阳镇文化西街药店"/>
    <n v="198582"/>
    <s v="枸橼酸西地那非片"/>
    <s v="50mgx5片"/>
    <n v="1"/>
    <n v="2.5"/>
    <s v="晖致制药（大连）有限公司（辉瑞制药有限公司）"/>
    <n v="238"/>
    <n v="16264"/>
    <s v="母小琴"/>
    <s v="盒"/>
    <x v="3"/>
    <s v="黄梅"/>
  </r>
  <r>
    <x v="15"/>
    <n v="64484963"/>
    <d v="2025-05-02T09:55:42"/>
    <s v="崇州市崇阳镇文化西街药店"/>
    <n v="23455"/>
    <s v="枸橼酸西地那非片"/>
    <s v="50mgx1片"/>
    <n v="1"/>
    <n v="0.5"/>
    <s v="晖致制药（大连）有限公司（辉瑞制药有限公司）"/>
    <n v="50"/>
    <n v="16264"/>
    <s v="母小琴"/>
    <s v="盒"/>
    <x v="3"/>
    <s v="黄梅"/>
  </r>
  <r>
    <x v="16"/>
    <n v="64790005"/>
    <d v="2025-05-07T14:11:21"/>
    <s v="都江堰市灌口镇蒲阳路药店"/>
    <n v="23895"/>
    <s v="枸橼酸西地那非片"/>
    <s v="100mgx1片"/>
    <n v="1"/>
    <n v="1"/>
    <s v="晖致制药（大连）有限公司（辉瑞制药有限公司）"/>
    <n v="128"/>
    <n v="5698"/>
    <s v="周有惠"/>
    <s v="盒"/>
    <x v="4"/>
    <s v="杨科"/>
  </r>
  <r>
    <x v="16"/>
    <n v="64525429"/>
    <d v="2025-05-02T20:04:20"/>
    <s v="都江堰市灌口镇蒲阳路药店"/>
    <n v="23895"/>
    <s v="枸橼酸西地那非片"/>
    <s v="100mgx1片"/>
    <n v="1"/>
    <n v="1"/>
    <s v="晖致制药（大连）有限公司（辉瑞制药有限公司）"/>
    <n v="105"/>
    <n v="9527"/>
    <s v="孙佳丽"/>
    <s v="盒"/>
    <x v="4"/>
    <s v="杨科"/>
  </r>
  <r>
    <x v="16"/>
    <n v="64704689"/>
    <d v="2025-05-06T01:04:41"/>
    <s v="都江堰市灌口镇蒲阳路药店"/>
    <n v="23895"/>
    <s v="枸橼酸西地那非片"/>
    <s v="100mgx1片"/>
    <n v="1"/>
    <n v="1"/>
    <s v="晖致制药（大连）有限公司（辉瑞制药有限公司）"/>
    <n v="105.5"/>
    <n v="10953"/>
    <s v="贾益娟"/>
    <s v="盒"/>
    <x v="4"/>
    <s v="杨科"/>
  </r>
  <r>
    <x v="16"/>
    <n v="64476049"/>
    <d v="2025-05-01T21:34:49"/>
    <s v="都江堰市灌口镇蒲阳路药店"/>
    <n v="23895"/>
    <s v="枸橼酸西地那非片"/>
    <s v="100mgx1片"/>
    <n v="1"/>
    <n v="1"/>
    <s v="晖致制药（大连）有限公司（辉瑞制药有限公司）"/>
    <n v="105"/>
    <n v="9527"/>
    <s v="孙佳丽"/>
    <s v="盒"/>
    <x v="4"/>
    <s v="杨科"/>
  </r>
  <r>
    <x v="17"/>
    <n v="64562112"/>
    <d v="2025-05-03T15:13:16"/>
    <s v="都江堰市聚源镇联建房药店"/>
    <n v="198582"/>
    <s v="枸橼酸西地那非片"/>
    <s v="50mgx5片"/>
    <n v="1"/>
    <n v="2.5"/>
    <s v="晖致制药（大连）有限公司（辉瑞制药有限公司）"/>
    <n v="238"/>
    <n v="6492"/>
    <s v="何丽萍"/>
    <s v="盒"/>
    <x v="4"/>
    <s v="杨科"/>
  </r>
  <r>
    <x v="17"/>
    <n v="64562112"/>
    <d v="2025-05-03T15:13:16"/>
    <s v="都江堰市聚源镇联建房药店"/>
    <n v="23455"/>
    <s v="枸橼酸西地那非片"/>
    <s v="50mgx1片"/>
    <n v="1"/>
    <n v="0.5"/>
    <s v="晖致制药（大连）有限公司（辉瑞制药有限公司）"/>
    <n v="50"/>
    <n v="6492"/>
    <s v="何丽萍"/>
    <s v="盒"/>
    <x v="4"/>
    <s v="杨科"/>
  </r>
  <r>
    <x v="18"/>
    <n v="64737197"/>
    <d v="2025-05-06T16:11:08"/>
    <s v="都江堰市奎光塔街道奎光路药店"/>
    <n v="23895"/>
    <s v="枸橼酸西地那非片"/>
    <s v="100mgx1片"/>
    <n v="1"/>
    <n v="1"/>
    <s v="晖致制药（大连）有限公司（辉瑞制药有限公司）"/>
    <n v="128"/>
    <n v="15405"/>
    <s v="詹少洋"/>
    <s v="盒"/>
    <x v="4"/>
    <s v="杨科"/>
  </r>
  <r>
    <x v="19"/>
    <n v="64644302"/>
    <d v="2025-05-04T21:22:21"/>
    <s v="都江堰市蒲阳镇问道西路药店"/>
    <n v="23895"/>
    <s v="枸橼酸西地那非片"/>
    <s v="100mgx1片"/>
    <n v="1"/>
    <n v="1"/>
    <s v="晖致制药（大连）有限公司（辉瑞制药有限公司）"/>
    <n v="100"/>
    <n v="12981"/>
    <s v="吴志海"/>
    <s v="盒"/>
    <x v="4"/>
    <s v="杨科"/>
  </r>
  <r>
    <x v="19"/>
    <n v="64644302"/>
    <d v="2025-05-04T21:22:21"/>
    <s v="都江堰市蒲阳镇问道西路药店"/>
    <n v="118078"/>
    <s v="枸橼酸西地那非片"/>
    <s v="100mgx10片"/>
    <n v="1"/>
    <n v="10"/>
    <s v="晖致制药（大连）有限公司（辉瑞制药有限公司）"/>
    <n v="865"/>
    <n v="12981"/>
    <s v="吴志海"/>
    <s v="盒"/>
    <x v="4"/>
    <s v="杨科"/>
  </r>
  <r>
    <x v="20"/>
    <n v="64793806"/>
    <d v="2025-05-07T15:51:47"/>
    <s v="都江堰市幸福镇翔凤路药店"/>
    <n v="23895"/>
    <s v="枸橼酸西地那非片"/>
    <s v="100mgx1片"/>
    <n v="2"/>
    <n v="2"/>
    <s v="晖致制药（大连）有限公司（辉瑞制药有限公司）"/>
    <n v="256"/>
    <n v="10772"/>
    <s v="乐良清"/>
    <s v="盒"/>
    <x v="4"/>
    <s v="杨科"/>
  </r>
  <r>
    <x v="20"/>
    <n v="64484690"/>
    <d v="2025-05-02T14:46:55"/>
    <s v="都江堰市幸福镇翔凤路药店"/>
    <n v="23455"/>
    <s v="枸橼酸西地那非片"/>
    <s v="50mgx1片"/>
    <n v="1"/>
    <n v="0.5"/>
    <s v="晖致制药（大连）有限公司（辉瑞制药有限公司）"/>
    <n v="78"/>
    <n v="6506"/>
    <s v="杨文英"/>
    <s v="盒"/>
    <x v="4"/>
    <s v="杨科"/>
  </r>
  <r>
    <x v="20"/>
    <n v="64719593"/>
    <d v="2025-05-06T11:08:05"/>
    <s v="都江堰市幸福镇翔凤路药店"/>
    <n v="198582"/>
    <s v="枸橼酸西地那非片"/>
    <s v="50mgx5片"/>
    <n v="1"/>
    <n v="2.5"/>
    <s v="晖致制药（大连）有限公司（辉瑞制药有限公司）"/>
    <n v="238"/>
    <n v="10772"/>
    <s v="乐良清"/>
    <s v="盒"/>
    <x v="4"/>
    <s v="杨科"/>
  </r>
  <r>
    <x v="20"/>
    <n v="64719593"/>
    <d v="2025-05-06T11:08:05"/>
    <s v="都江堰市幸福镇翔凤路药店"/>
    <n v="23455"/>
    <s v="枸橼酸西地那非片"/>
    <s v="50mgx1片"/>
    <n v="1"/>
    <n v="0.5"/>
    <s v="晖致制药（大连）有限公司（辉瑞制药有限公司）"/>
    <n v="50"/>
    <n v="10772"/>
    <s v="乐良清"/>
    <s v="盒"/>
    <x v="4"/>
    <s v="杨科"/>
  </r>
  <r>
    <x v="21"/>
    <n v="64584276"/>
    <d v="2025-05-03T20:27:03"/>
    <s v="都江堰市永丰街道宝莲路药店"/>
    <n v="198582"/>
    <s v="枸橼酸西地那非片"/>
    <s v="50mgx5片"/>
    <n v="1"/>
    <n v="2.5"/>
    <s v="晖致制药（大连）有限公司（辉瑞制药有限公司）"/>
    <n v="238"/>
    <n v="28799"/>
    <s v="冯开秀"/>
    <s v="盒"/>
    <x v="4"/>
    <s v="杨科"/>
  </r>
  <r>
    <x v="21"/>
    <n v="64584276"/>
    <d v="2025-05-03T20:27:03"/>
    <s v="都江堰市永丰街道宝莲路药店"/>
    <n v="23455"/>
    <s v="枸橼酸西地那非片"/>
    <s v="50mgx1片"/>
    <n v="1"/>
    <n v="0.5"/>
    <s v="晖致制药（大连）有限公司（辉瑞制药有限公司）"/>
    <n v="50"/>
    <n v="28799"/>
    <s v="冯开秀"/>
    <s v="盒"/>
    <x v="4"/>
    <s v="杨科"/>
  </r>
  <r>
    <x v="22"/>
    <n v="64752912"/>
    <d v="2025-05-06T19:42:06"/>
    <s v="大邑县安仁镇千禧街药店"/>
    <n v="23455"/>
    <s v="枸橼酸西地那非片"/>
    <s v="50mgx1片"/>
    <n v="1"/>
    <n v="0.5"/>
    <s v="晖致制药（大连）有限公司（辉瑞制药有限公司）"/>
    <n v="75"/>
    <n v="6148"/>
    <s v="李沙"/>
    <s v="盒"/>
    <x v="5"/>
    <s v="刘美玲"/>
  </r>
  <r>
    <x v="22"/>
    <n v="64758050"/>
    <d v="2025-05-06T20:34:54"/>
    <s v="大邑县安仁镇千禧街药店"/>
    <n v="23895"/>
    <s v="枸橼酸西地那非片"/>
    <s v="100mgx1片"/>
    <n v="1"/>
    <n v="1"/>
    <s v="晖致制药（大连）有限公司（辉瑞制药有限公司）"/>
    <n v="128"/>
    <n v="6148"/>
    <s v="李沙"/>
    <s v="盒"/>
    <x v="5"/>
    <s v="刘美玲"/>
  </r>
  <r>
    <x v="23"/>
    <n v="64765221"/>
    <d v="2025-05-07T03:46:58"/>
    <s v="大邑县晋原街道内蒙古大道桃源药店"/>
    <n v="23895"/>
    <s v="枸橼酸西地那非片"/>
    <s v="100mgx1片"/>
    <n v="1"/>
    <n v="1"/>
    <s v="晖致制药（大连）有限公司（辉瑞制药有限公司）"/>
    <n v="107"/>
    <n v="6731"/>
    <s v="许静"/>
    <s v="盒"/>
    <x v="5"/>
    <s v="刘美玲"/>
  </r>
  <r>
    <x v="23"/>
    <n v="64420430"/>
    <d v="2025-05-01T00:16:57"/>
    <s v="大邑县晋原街道内蒙古大道桃源药店"/>
    <n v="23895"/>
    <s v="枸橼酸西地那非片"/>
    <s v="100mgx1片"/>
    <n v="1"/>
    <n v="1"/>
    <s v="晖致制药（大连）有限公司（辉瑞制药有限公司）"/>
    <n v="105.6"/>
    <n v="4028"/>
    <s v="田兰"/>
    <s v="盒"/>
    <x v="5"/>
    <s v="刘美玲"/>
  </r>
  <r>
    <x v="23"/>
    <n v="64591989"/>
    <d v="2025-05-04T06:40:28"/>
    <s v="大邑县晋原街道内蒙古大道桃源药店"/>
    <n v="23455"/>
    <s v="枸橼酸西地那非片"/>
    <s v="50mgx1片"/>
    <n v="1"/>
    <n v="0.5"/>
    <s v="晖致制药（大连）有限公司（辉瑞制药有限公司）"/>
    <n v="62"/>
    <n v="14106"/>
    <s v="郭益"/>
    <s v="盒"/>
    <x v="5"/>
    <s v="刘美玲"/>
  </r>
  <r>
    <x v="23"/>
    <n v="64714567"/>
    <d v="2025-05-06T10:08:33"/>
    <s v="大邑县晋原街道内蒙古大道桃源药店"/>
    <n v="23896"/>
    <s v="枸橼酸西地那非片"/>
    <s v="0.1gx5片"/>
    <n v="1"/>
    <n v="5"/>
    <s v="晖致制药（大连）有限公司（辉瑞制药有限公司）"/>
    <n v="495"/>
    <n v="14106"/>
    <s v="郭益"/>
    <s v="盒"/>
    <x v="5"/>
    <s v="刘美玲"/>
  </r>
  <r>
    <x v="23"/>
    <n v="64478559"/>
    <d v="2025-05-02T01:21:50"/>
    <s v="大邑县晋原街道内蒙古大道桃源药店"/>
    <n v="23895"/>
    <s v="枸橼酸西地那非片"/>
    <s v="100mgx1片"/>
    <n v="1"/>
    <n v="1"/>
    <s v="晖致制药（大连）有限公司（辉瑞制药有限公司）"/>
    <n v="109"/>
    <n v="4081"/>
    <s v="黄梅"/>
    <s v="盒"/>
    <x v="5"/>
    <s v="刘美玲"/>
  </r>
  <r>
    <x v="23"/>
    <n v="64591634"/>
    <d v="2025-05-04T00:17:03"/>
    <s v="大邑县晋原街道内蒙古大道桃源药店"/>
    <n v="23455"/>
    <s v="枸橼酸西地那非片"/>
    <s v="50mgx1片"/>
    <n v="1"/>
    <n v="0.5"/>
    <s v="晖致制药（大连）有限公司（辉瑞制药有限公司）"/>
    <n v="62"/>
    <n v="14106"/>
    <s v="郭益"/>
    <s v="盒"/>
    <x v="5"/>
    <s v="刘美玲"/>
  </r>
  <r>
    <x v="23"/>
    <n v="64534926"/>
    <d v="2025-05-03T00:53:36"/>
    <s v="大邑县晋原街道内蒙古大道桃源药店"/>
    <n v="23895"/>
    <s v="枸橼酸西地那非片"/>
    <s v="100mgx1片"/>
    <n v="1"/>
    <n v="1"/>
    <s v="晖致制药（大连）有限公司（辉瑞制药有限公司）"/>
    <n v="105"/>
    <n v="28504"/>
    <s v="任丹"/>
    <s v="盒"/>
    <x v="5"/>
    <s v="刘美玲"/>
  </r>
  <r>
    <x v="24"/>
    <n v="64683724"/>
    <d v="2025-05-05T17:39:29"/>
    <s v="大邑县晋原镇北街药店"/>
    <n v="23455"/>
    <s v="枸橼酸西地那非片"/>
    <s v="50mgx1片"/>
    <n v="1"/>
    <n v="0.5"/>
    <s v="晖致制药（大连）有限公司（辉瑞制药有限公司）"/>
    <n v="61.8"/>
    <n v="29182"/>
    <s v="米玲玲"/>
    <s v="盒"/>
    <x v="5"/>
    <s v="刘美玲"/>
  </r>
  <r>
    <x v="25"/>
    <n v="64706572"/>
    <d v="2025-05-06T08:17:39"/>
    <s v="大邑县晋原镇东壕沟北段药店"/>
    <n v="23895"/>
    <s v="枸橼酸西地那非片"/>
    <s v="100mgx1片"/>
    <n v="1"/>
    <n v="1"/>
    <s v="晖致制药（大连）有限公司（辉瑞制药有限公司）"/>
    <n v="105"/>
    <n v="7687"/>
    <s v="彭蓉"/>
    <s v="盒"/>
    <x v="5"/>
    <s v="刘美玲"/>
  </r>
  <r>
    <x v="25"/>
    <n v="64664488"/>
    <d v="2025-05-05T11:38:11"/>
    <s v="大邑县晋原镇东壕沟北段药店"/>
    <n v="23895"/>
    <s v="枸橼酸西地那非片"/>
    <s v="100mgx1片"/>
    <n v="1"/>
    <n v="1"/>
    <s v="晖致制药（大连）有限公司（辉瑞制药有限公司）"/>
    <n v="100"/>
    <n v="11977"/>
    <s v="李娟"/>
    <s v="盒"/>
    <x v="5"/>
    <s v="刘美玲"/>
  </r>
  <r>
    <x v="25"/>
    <n v="64664488"/>
    <d v="2025-05-05T11:38:11"/>
    <s v="大邑县晋原镇东壕沟北段药店"/>
    <n v="118078"/>
    <s v="枸橼酸西地那非片"/>
    <s v="100mgx10片"/>
    <n v="1"/>
    <n v="10"/>
    <s v="晖致制药（大连）有限公司（辉瑞制药有限公司）"/>
    <n v="865"/>
    <n v="11977"/>
    <s v="李娟"/>
    <s v="盒"/>
    <x v="5"/>
    <s v="刘美玲"/>
  </r>
  <r>
    <x v="26"/>
    <n v="64668938"/>
    <d v="2025-05-05T13:07:43"/>
    <s v="大邑县晋原镇东街药店"/>
    <n v="198582"/>
    <s v="枸橼酸西地那非片"/>
    <s v="50mgx5片"/>
    <n v="1"/>
    <n v="2.5"/>
    <s v="晖致制药（大连）有限公司（辉瑞制药有限公司）"/>
    <n v="288"/>
    <n v="14740"/>
    <s v="刘秋菊"/>
    <s v="盒"/>
    <x v="5"/>
    <s v="刘美玲"/>
  </r>
  <r>
    <x v="27"/>
    <n v="64802460"/>
    <d v="2025-05-07T17:39:01"/>
    <s v="大邑县晋原镇通达东路五段药店"/>
    <n v="23895"/>
    <s v="枸橼酸西地那非片"/>
    <s v="100mgx1片"/>
    <n v="1"/>
    <n v="1"/>
    <s v="晖致制药（大连）有限公司（辉瑞制药有限公司）"/>
    <n v="105"/>
    <n v="11627"/>
    <s v="唐礼萍"/>
    <s v="盒"/>
    <x v="5"/>
    <s v="刘美玲"/>
  </r>
  <r>
    <x v="27"/>
    <n v="64675692"/>
    <d v="2025-05-05T15:21:15"/>
    <s v="大邑县晋原镇通达东路五段药店"/>
    <n v="23895"/>
    <s v="枸橼酸西地那非片"/>
    <s v="100mgx1片"/>
    <n v="1"/>
    <n v="1"/>
    <s v="晖致制药（大连）有限公司（辉瑞制药有限公司）"/>
    <n v="105"/>
    <n v="11627"/>
    <s v="唐礼萍"/>
    <s v="盒"/>
    <x v="5"/>
    <s v="刘美玲"/>
  </r>
  <r>
    <x v="28"/>
    <n v="64801272"/>
    <d v="2025-05-07T17:29:19"/>
    <s v="大邑县晋原镇子龙街药店"/>
    <n v="23895"/>
    <s v="枸橼酸西地那非片"/>
    <s v="100mgx1片"/>
    <n v="1"/>
    <n v="1"/>
    <s v="晖致制药（大连）有限公司（辉瑞制药有限公司）"/>
    <n v="128"/>
    <n v="9320"/>
    <s v="熊小玲"/>
    <s v="盒"/>
    <x v="5"/>
    <s v="刘美玲"/>
  </r>
  <r>
    <x v="29"/>
    <n v="64651159"/>
    <d v="2025-05-05T08:56:45"/>
    <s v="达州鸿福新村店"/>
    <n v="23896"/>
    <s v="枸橼酸西地那非片"/>
    <s v="0.1gx5片"/>
    <n v="1"/>
    <n v="5"/>
    <s v="晖致制药（大连）有限公司（辉瑞制药有限公司）"/>
    <n v="495"/>
    <n v="12553"/>
    <s v="陈小娟"/>
    <s v="盒"/>
    <x v="6"/>
    <s v="王四维"/>
  </r>
  <r>
    <x v="30"/>
    <n v="64568332"/>
    <d v="2025-05-03T16:50:24"/>
    <s v="达州华蜀南路店"/>
    <n v="23455"/>
    <s v="枸橼酸西地那非片"/>
    <s v="50mgx1片"/>
    <n v="1"/>
    <n v="0.5"/>
    <s v="晖致制药（大连）有限公司（辉瑞制药有限公司）"/>
    <n v="51.5"/>
    <n v="12545"/>
    <s v="魏连"/>
    <s v="盒"/>
    <x v="6"/>
    <s v="王四维"/>
  </r>
  <r>
    <x v="31"/>
    <n v="64487458"/>
    <d v="2025-05-02T09:38:14"/>
    <s v="达州领域广场店"/>
    <n v="23895"/>
    <s v="枸橼酸西地那非片"/>
    <s v="100mgx1片"/>
    <n v="1"/>
    <n v="1"/>
    <s v="晖致制药（大连）有限公司（辉瑞制药有限公司）"/>
    <n v="128"/>
    <n v="12820"/>
    <s v="杜海江"/>
    <s v="盒"/>
    <x v="6"/>
    <s v="王四维"/>
  </r>
  <r>
    <x v="32"/>
    <n v="64520559"/>
    <d v="2025-05-02T19:07:33"/>
    <s v="高新区大源三期药店"/>
    <n v="198582"/>
    <s v="枸橼酸西地那非片"/>
    <s v="50mgx5片"/>
    <n v="1"/>
    <n v="2.5"/>
    <s v="晖致制药（大连）有限公司（辉瑞制药有限公司）"/>
    <n v="288"/>
    <n v="28782"/>
    <s v="侯玉肖"/>
    <s v="盒"/>
    <x v="0"/>
    <s v="陈冰雪"/>
  </r>
  <r>
    <x v="33"/>
    <n v="64817246"/>
    <d v="2025-05-07T20:36:03"/>
    <s v="高新区锦城大道药店"/>
    <n v="198582"/>
    <s v="枸橼酸西地那非片"/>
    <s v="50mgx5片"/>
    <n v="1"/>
    <n v="2.5"/>
    <s v="晖致制药（大连）有限公司（辉瑞制药有限公司）"/>
    <n v="243.92"/>
    <n v="5471"/>
    <s v="于春莲"/>
    <s v="盒"/>
    <x v="0"/>
    <s v="陈冰雪"/>
  </r>
  <r>
    <x v="33"/>
    <n v="64469475"/>
    <d v="2025-05-01T20:17:56"/>
    <s v="高新区锦城大道药店"/>
    <n v="23895"/>
    <s v="枸橼酸西地那非片"/>
    <s v="100mgx1片"/>
    <n v="2"/>
    <n v="2"/>
    <s v="晖致制药（大连）有限公司（辉瑞制药有限公司）"/>
    <n v="198"/>
    <n v="6454"/>
    <s v="杨秀娟"/>
    <s v="盒"/>
    <x v="0"/>
    <s v="陈冰雪"/>
  </r>
  <r>
    <x v="33"/>
    <n v="64469475"/>
    <d v="2025-05-01T20:17:56"/>
    <s v="高新区锦城大道药店"/>
    <n v="118078"/>
    <s v="枸橼酸西地那非片"/>
    <s v="100mgx10片"/>
    <n v="1"/>
    <n v="10"/>
    <s v="晖致制药（大连）有限公司（辉瑞制药有限公司）"/>
    <n v="780"/>
    <n v="6454"/>
    <s v="杨秀娟"/>
    <s v="盒"/>
    <x v="0"/>
    <s v="陈冰雪"/>
  </r>
  <r>
    <x v="33"/>
    <n v="64469475"/>
    <d v="2025-05-01T20:17:56"/>
    <s v="高新区锦城大道药店"/>
    <n v="23896"/>
    <s v="枸橼酸西地那非片"/>
    <s v="0.1gx5片"/>
    <n v="1"/>
    <n v="5"/>
    <s v="晖致制药（大连）有限公司（辉瑞制药有限公司）"/>
    <n v="482"/>
    <n v="6454"/>
    <s v="杨秀娟"/>
    <s v="盒"/>
    <x v="0"/>
    <s v="陈冰雪"/>
  </r>
  <r>
    <x v="34"/>
    <n v="64782776"/>
    <d v="2025-05-07T11:40:31"/>
    <s v="高新区土龙路药店"/>
    <n v="198582"/>
    <s v="枸橼酸西地那非片"/>
    <s v="50mgx5片"/>
    <n v="1"/>
    <n v="2.5"/>
    <s v="晖致制药（大连）有限公司（辉瑞制药有限公司）"/>
    <n v="238"/>
    <n v="6831"/>
    <s v="何英"/>
    <s v="盒"/>
    <x v="2"/>
    <s v="梅茜"/>
  </r>
  <r>
    <x v="34"/>
    <n v="64782776"/>
    <d v="2025-05-07T11:40:31"/>
    <s v="高新区土龙路药店"/>
    <n v="23455"/>
    <s v="枸橼酸西地那非片"/>
    <s v="50mgx1片"/>
    <n v="1"/>
    <n v="0.5"/>
    <s v="晖致制药（大连）有限公司（辉瑞制药有限公司）"/>
    <n v="50"/>
    <n v="6831"/>
    <s v="何英"/>
    <s v="盒"/>
    <x v="2"/>
    <s v="梅茜"/>
  </r>
  <r>
    <x v="35"/>
    <n v="64753707"/>
    <d v="2025-05-06T19:45:10"/>
    <s v="高新区新园大道药店"/>
    <n v="23895"/>
    <s v="枸橼酸西地那非片"/>
    <s v="100mgx1片"/>
    <n v="1"/>
    <n v="1"/>
    <s v="晖致制药（大连）有限公司（辉瑞制药有限公司）"/>
    <n v="128"/>
    <n v="11323"/>
    <s v="朱文艺"/>
    <s v="盒"/>
    <x v="0"/>
    <s v="陈冰雪"/>
  </r>
  <r>
    <x v="35"/>
    <n v="64771621"/>
    <d v="2025-05-07T11:03:01"/>
    <s v="高新区新园大道药店"/>
    <n v="198582"/>
    <s v="枸橼酸西地那非片"/>
    <s v="50mgx5片"/>
    <n v="1"/>
    <n v="2.5"/>
    <s v="晖致制药（大连）有限公司（辉瑞制药有限公司）"/>
    <n v="238"/>
    <n v="11323"/>
    <s v="朱文艺"/>
    <s v="盒"/>
    <x v="0"/>
    <s v="陈冰雪"/>
  </r>
  <r>
    <x v="35"/>
    <n v="64771621"/>
    <d v="2025-05-07T11:03:01"/>
    <s v="高新区新园大道药店"/>
    <n v="23455"/>
    <s v="枸橼酸西地那非片"/>
    <s v="50mgx1片"/>
    <n v="1"/>
    <n v="0.5"/>
    <s v="晖致制药（大连）有限公司（辉瑞制药有限公司）"/>
    <n v="50"/>
    <n v="11323"/>
    <s v="朱文艺"/>
    <s v="盒"/>
    <x v="0"/>
    <s v="陈冰雪"/>
  </r>
  <r>
    <x v="35"/>
    <n v="64453292"/>
    <d v="2025-05-01T16:37:24"/>
    <s v="高新区新园大道药店"/>
    <n v="23895"/>
    <s v="枸橼酸西地那非片"/>
    <s v="100mgx1片"/>
    <n v="1"/>
    <n v="1"/>
    <s v="晖致制药（大连）有限公司（辉瑞制药有限公司）"/>
    <n v="128"/>
    <n v="5782"/>
    <s v="胡元"/>
    <s v="盒"/>
    <x v="0"/>
    <s v="陈冰雪"/>
  </r>
  <r>
    <x v="36"/>
    <n v="64510055"/>
    <d v="2025-05-02T16:16:18"/>
    <s v="高新区中和公济桥路药店"/>
    <n v="198582"/>
    <s v="枸橼酸西地那非片"/>
    <s v="50mgx5片"/>
    <n v="1"/>
    <n v="2.5"/>
    <s v="晖致制药（大连）有限公司（辉瑞制药有限公司）"/>
    <n v="238"/>
    <n v="27940"/>
    <s v="李红梅"/>
    <s v="盒"/>
    <x v="0"/>
    <s v="陈冰雪"/>
  </r>
  <r>
    <x v="36"/>
    <n v="64510055"/>
    <d v="2025-05-02T16:16:18"/>
    <s v="高新区中和公济桥路药店"/>
    <n v="23455"/>
    <s v="枸橼酸西地那非片"/>
    <s v="50mgx1片"/>
    <n v="1"/>
    <n v="0.5"/>
    <s v="晖致制药（大连）有限公司（辉瑞制药有限公司）"/>
    <n v="50"/>
    <n v="27940"/>
    <s v="李红梅"/>
    <s v="盒"/>
    <x v="0"/>
    <s v="陈冰雪"/>
  </r>
  <r>
    <x v="36"/>
    <n v="64804408"/>
    <d v="2025-05-07T18:05:45"/>
    <s v="高新区中和公济桥路药店"/>
    <n v="198582"/>
    <s v="枸橼酸西地那非片"/>
    <s v="50mgx5片"/>
    <n v="1"/>
    <n v="2.5"/>
    <s v="晖致制药（大连）有限公司（辉瑞制药有限公司）"/>
    <n v="238"/>
    <n v="29214"/>
    <s v="邹俊杨"/>
    <s v="盒"/>
    <x v="0"/>
    <s v="陈冰雪"/>
  </r>
  <r>
    <x v="36"/>
    <n v="64804408"/>
    <d v="2025-05-07T18:05:45"/>
    <s v="高新区中和公济桥路药店"/>
    <n v="23455"/>
    <s v="枸橼酸西地那非片"/>
    <s v="50mgx1片"/>
    <n v="1"/>
    <n v="0.5"/>
    <s v="晖致制药（大连）有限公司（辉瑞制药有限公司）"/>
    <n v="50"/>
    <n v="29214"/>
    <s v="邹俊杨"/>
    <s v="盒"/>
    <x v="0"/>
    <s v="陈冰雪"/>
  </r>
  <r>
    <x v="37"/>
    <n v="64785703"/>
    <d v="2025-05-07T12:37:49"/>
    <s v="高新区紫薇东路药店"/>
    <n v="23896"/>
    <s v="枸橼酸西地那非片"/>
    <s v="0.1gx5片"/>
    <n v="1"/>
    <n v="5"/>
    <s v="晖致制药（大连）有限公司（辉瑞制药有限公司）"/>
    <n v="495"/>
    <n v="12846"/>
    <s v="魏存敏"/>
    <s v="盒"/>
    <x v="7"/>
    <s v="谭庆娟"/>
  </r>
  <r>
    <x v="37"/>
    <n v="64476110"/>
    <d v="2025-05-01T21:36:58"/>
    <s v="高新区紫薇东路药店"/>
    <n v="23895"/>
    <s v="枸橼酸西地那非片"/>
    <s v="100mgx1片"/>
    <n v="1"/>
    <n v="1"/>
    <s v="晖致制药（大连）有限公司（辉瑞制药有限公司）"/>
    <n v="128"/>
    <n v="12846"/>
    <s v="魏存敏"/>
    <s v="盒"/>
    <x v="7"/>
    <s v="谭庆娟"/>
  </r>
  <r>
    <x v="38"/>
    <n v="64505507"/>
    <d v="2025-05-02T14:45:43"/>
    <s v="锦江区东大街药店"/>
    <n v="23896"/>
    <s v="枸橼酸西地那非片"/>
    <s v="0.1gx5片"/>
    <n v="1"/>
    <n v="5"/>
    <s v="晖致制药（大连）有限公司（辉瑞制药有限公司）"/>
    <n v="495"/>
    <n v="10613"/>
    <s v="余志彬"/>
    <s v="盒"/>
    <x v="7"/>
    <s v="谭庆娟"/>
  </r>
  <r>
    <x v="38"/>
    <n v="64479072"/>
    <d v="2025-05-02T07:23:12"/>
    <s v="锦江区东大街药店"/>
    <n v="23895"/>
    <s v="枸橼酸西地那非片"/>
    <s v="100mgx1片"/>
    <n v="1"/>
    <n v="1"/>
    <s v="晖致制药（大连）有限公司（辉瑞制药有限公司）"/>
    <n v="128"/>
    <n v="1005030"/>
    <s v="邓泰虎"/>
    <s v="盒"/>
    <x v="7"/>
    <s v="谭庆娟"/>
  </r>
  <r>
    <x v="39"/>
    <n v="64504064"/>
    <d v="2025-05-02T14:35:31"/>
    <s v="锦江区大田坎街药店"/>
    <n v="23895"/>
    <s v="枸橼酸西地那非片"/>
    <s v="100mgx1片"/>
    <n v="1"/>
    <n v="1"/>
    <s v="晖致制药（大连）有限公司（辉瑞制药有限公司）"/>
    <n v="128"/>
    <n v="28402"/>
    <s v="曾欣然"/>
    <s v="盒"/>
    <x v="2"/>
    <s v="梅茜"/>
  </r>
  <r>
    <x v="39"/>
    <n v="64740826"/>
    <d v="2025-05-06T18:09:10"/>
    <s v="锦江区大田坎街药店"/>
    <n v="23455"/>
    <s v="枸橼酸西地那非片"/>
    <s v="50mgx1片"/>
    <n v="1"/>
    <n v="0.5"/>
    <s v="晖致制药（大连）有限公司（辉瑞制药有限公司）"/>
    <n v="78"/>
    <n v="28402"/>
    <s v="曾欣然"/>
    <s v="盒"/>
    <x v="2"/>
    <s v="梅茜"/>
  </r>
  <r>
    <x v="40"/>
    <n v="64813105"/>
    <d v="2025-05-07T19:51:58"/>
    <s v="锦江区观音桥街药店"/>
    <n v="23896"/>
    <s v="枸橼酸西地那非片"/>
    <s v="0.1gx5片"/>
    <n v="1"/>
    <n v="5"/>
    <s v="晖致制药（大连）有限公司（辉瑞制药有限公司）"/>
    <n v="495"/>
    <n v="14444"/>
    <s v="陈梦露"/>
    <s v="盒"/>
    <x v="1"/>
    <s v="毛静静"/>
  </r>
  <r>
    <x v="41"/>
    <n v="64821854"/>
    <d v="2025-05-07T21:53:23"/>
    <s v="锦江区宏济中路药店"/>
    <n v="23895"/>
    <s v="枸橼酸西地那非片"/>
    <s v="100mgx1片"/>
    <n v="1"/>
    <n v="1"/>
    <s v="晖致制药（大连）有限公司（辉瑞制药有限公司）"/>
    <n v="128"/>
    <n v="8386"/>
    <s v="宋留艺"/>
    <s v="盒"/>
    <x v="7"/>
    <s v="谭庆娟"/>
  </r>
  <r>
    <x v="41"/>
    <n v="64517392"/>
    <d v="2025-05-02T18:21:09"/>
    <s v="锦江区宏济中路药店"/>
    <n v="23895"/>
    <s v="枸橼酸西地那非片"/>
    <s v="100mgx1片"/>
    <n v="1"/>
    <n v="1"/>
    <s v="晖致制药（大连）有限公司（辉瑞制药有限公司）"/>
    <n v="128"/>
    <n v="8386"/>
    <s v="宋留艺"/>
    <s v="盒"/>
    <x v="7"/>
    <s v="谭庆娟"/>
  </r>
  <r>
    <x v="41"/>
    <n v="64784705"/>
    <d v="2025-05-07T12:17:38"/>
    <s v="锦江区宏济中路药店"/>
    <n v="23455"/>
    <s v="枸橼酸西地那非片"/>
    <s v="50mgx1片"/>
    <n v="1"/>
    <n v="0.5"/>
    <s v="晖致制药（大连）有限公司（辉瑞制药有限公司）"/>
    <n v="78"/>
    <n v="8386"/>
    <s v="宋留艺"/>
    <s v="盒"/>
    <x v="7"/>
    <s v="谭庆娟"/>
  </r>
  <r>
    <x v="41"/>
    <n v="64758625"/>
    <d v="2025-05-06T20:37:15"/>
    <s v="锦江区宏济中路药店"/>
    <n v="23895"/>
    <s v="枸橼酸西地那非片"/>
    <s v="100mgx1片"/>
    <n v="1"/>
    <n v="1"/>
    <s v="晖致制药（大连）有限公司（辉瑞制药有限公司）"/>
    <n v="128"/>
    <n v="8386"/>
    <s v="宋留艺"/>
    <s v="盒"/>
    <x v="7"/>
    <s v="谭庆娟"/>
  </r>
  <r>
    <x v="41"/>
    <n v="64599473"/>
    <d v="2025-05-04T09:50:27"/>
    <s v="锦江区宏济中路药店"/>
    <n v="198582"/>
    <s v="枸橼酸西地那非片"/>
    <s v="50mgx5片"/>
    <n v="1"/>
    <n v="2.5"/>
    <s v="晖致制药（大连）有限公司（辉瑞制药有限公司）"/>
    <n v="238"/>
    <n v="28664"/>
    <s v="李铃"/>
    <s v="盒"/>
    <x v="7"/>
    <s v="谭庆娟"/>
  </r>
  <r>
    <x v="41"/>
    <n v="64599473"/>
    <d v="2025-05-04T09:50:27"/>
    <s v="锦江区宏济中路药店"/>
    <n v="23455"/>
    <s v="枸橼酸西地那非片"/>
    <s v="50mgx1片"/>
    <n v="1"/>
    <n v="0.5"/>
    <s v="晖致制药（大连）有限公司（辉瑞制药有限公司）"/>
    <n v="50"/>
    <n v="28664"/>
    <s v="李铃"/>
    <s v="盒"/>
    <x v="7"/>
    <s v="谭庆娟"/>
  </r>
  <r>
    <x v="42"/>
    <n v="64691129"/>
    <d v="2025-05-05T20:01:50"/>
    <s v="锦江区静沙南路药店"/>
    <n v="23455"/>
    <s v="枸橼酸西地那非片"/>
    <s v="50mgx1片"/>
    <n v="1"/>
    <n v="0.5"/>
    <s v="晖致制药（大连）有限公司（辉瑞制药有限公司）"/>
    <n v="75.900000000000006"/>
    <n v="11769"/>
    <s v="梅雅霜"/>
    <s v="盒"/>
    <x v="1"/>
    <s v="毛静静"/>
  </r>
  <r>
    <x v="43"/>
    <n v="64527801"/>
    <d v="2025-05-02T20:29:47"/>
    <s v="锦江区柳翠路药店"/>
    <n v="23455"/>
    <s v="枸橼酸西地那非片"/>
    <s v="50mgx1片"/>
    <n v="1"/>
    <n v="0.5"/>
    <s v="晖致制药（大连）有限公司（辉瑞制药有限公司）"/>
    <n v="65"/>
    <n v="13020"/>
    <s v="施雪"/>
    <s v="盒"/>
    <x v="0"/>
    <s v="陈冰雪"/>
  </r>
  <r>
    <x v="44"/>
    <n v="64799600"/>
    <d v="2025-05-07T16:58:02"/>
    <s v="锦江区梨花街药店"/>
    <n v="23895"/>
    <s v="枸橼酸西地那非片"/>
    <s v="100mgx1片"/>
    <n v="1"/>
    <n v="1"/>
    <s v="晖致制药（大连）有限公司（辉瑞制药有限公司）"/>
    <n v="128"/>
    <n v="998836"/>
    <s v="阳玲（梨花街）"/>
    <s v="盒"/>
    <x v="7"/>
    <s v="谭庆娟"/>
  </r>
  <r>
    <x v="44"/>
    <n v="64590678"/>
    <d v="2025-05-03T22:08:59"/>
    <s v="锦江区梨花街药店"/>
    <n v="198582"/>
    <s v="枸橼酸西地那非片"/>
    <s v="50mgx5片"/>
    <n v="1"/>
    <n v="2.5"/>
    <s v="晖致制药（大连）有限公司（辉瑞制药有限公司）"/>
    <n v="238"/>
    <n v="995676"/>
    <s v="唐文琼（梨花街）"/>
    <s v="盒"/>
    <x v="7"/>
    <s v="谭庆娟"/>
  </r>
  <r>
    <x v="44"/>
    <n v="64590678"/>
    <d v="2025-05-03T22:08:59"/>
    <s v="锦江区梨花街药店"/>
    <n v="23455"/>
    <s v="枸橼酸西地那非片"/>
    <s v="50mgx1片"/>
    <n v="1"/>
    <n v="0.5"/>
    <s v="晖致制药（大连）有限公司（辉瑞制药有限公司）"/>
    <n v="50"/>
    <n v="995676"/>
    <s v="唐文琼（梨花街）"/>
    <s v="盒"/>
    <x v="7"/>
    <s v="谭庆娟"/>
  </r>
  <r>
    <x v="45"/>
    <n v="64719967"/>
    <d v="2025-05-06T11:07:09"/>
    <s v="锦江区庆云南街药店"/>
    <n v="23895"/>
    <s v="枸橼酸西地那非片"/>
    <s v="100mgx1片"/>
    <n v="1"/>
    <n v="1"/>
    <s v="晖致制药（大连）有限公司（辉瑞制药有限公司）"/>
    <n v="128"/>
    <n v="29502"/>
    <s v="范尹荭"/>
    <s v="盒"/>
    <x v="7"/>
    <s v="谭庆娟"/>
  </r>
  <r>
    <x v="46"/>
    <n v="64537051"/>
    <d v="2025-05-03T08:24:47"/>
    <s v="锦江区榕声路药店"/>
    <n v="198582"/>
    <s v="枸橼酸西地那非片"/>
    <s v="50mgx5片"/>
    <n v="1"/>
    <n v="2.5"/>
    <s v="晖致制药（大连）有限公司（辉瑞制药有限公司）"/>
    <n v="238"/>
    <n v="6123"/>
    <s v="王芳"/>
    <s v="盒"/>
    <x v="0"/>
    <s v="陈冰雪"/>
  </r>
  <r>
    <x v="46"/>
    <n v="64537051"/>
    <d v="2025-05-03T08:24:47"/>
    <s v="锦江区榕声路药店"/>
    <n v="23455"/>
    <s v="枸橼酸西地那非片"/>
    <s v="50mgx1片"/>
    <n v="1"/>
    <n v="0.5"/>
    <s v="晖致制药（大连）有限公司（辉瑞制药有限公司）"/>
    <n v="50"/>
    <n v="6123"/>
    <s v="王芳"/>
    <s v="盒"/>
    <x v="0"/>
    <s v="陈冰雪"/>
  </r>
  <r>
    <x v="46"/>
    <n v="64760876"/>
    <d v="2025-05-06T21:01:36"/>
    <s v="锦江区榕声路药店"/>
    <n v="23895"/>
    <s v="枸橼酸西地那非片"/>
    <s v="100mgx1片"/>
    <n v="1"/>
    <n v="1"/>
    <s v="晖致制药（大连）有限公司（辉瑞制药有限公司）"/>
    <n v="106.44"/>
    <n v="6123"/>
    <s v="王芳"/>
    <s v="盒"/>
    <x v="0"/>
    <s v="陈冰雪"/>
  </r>
  <r>
    <x v="46"/>
    <n v="64603940"/>
    <d v="2025-05-04T10:34:18"/>
    <s v="锦江区榕声路药店"/>
    <n v="23896"/>
    <s v="枸橼酸西地那非片"/>
    <s v="0.1gx5片"/>
    <n v="1"/>
    <n v="5"/>
    <s v="晖致制药（大连）有限公司（辉瑞制药有限公司）"/>
    <n v="495"/>
    <n v="14992"/>
    <s v="李倩"/>
    <s v="盒"/>
    <x v="0"/>
    <s v="陈冰雪"/>
  </r>
  <r>
    <x v="47"/>
    <n v="64764700"/>
    <d v="2025-05-06T22:49:39"/>
    <s v="锦江区水杉街药店"/>
    <n v="23455"/>
    <s v="枸橼酸西地那非片"/>
    <s v="50mgx1片"/>
    <n v="1"/>
    <n v="0.5"/>
    <s v="晖致制药（大连）有限公司（辉瑞制药有限公司）"/>
    <n v="78"/>
    <n v="27710"/>
    <s v="龚晓清"/>
    <s v="盒"/>
    <x v="1"/>
    <s v="毛静静"/>
  </r>
  <r>
    <x v="48"/>
    <n v="64560605"/>
    <d v="2025-05-03T14:26:35"/>
    <s v="锦江区通盈街药店"/>
    <n v="23896"/>
    <s v="枸橼酸西地那非片"/>
    <s v="0.1gx5片"/>
    <n v="1"/>
    <n v="5"/>
    <s v="晖致制药（大连）有限公司（辉瑞制药有限公司）"/>
    <n v="495"/>
    <n v="28718"/>
    <s v="汤益霞"/>
    <s v="盒"/>
    <x v="1"/>
    <s v="毛静静"/>
  </r>
  <r>
    <x v="49"/>
    <n v="64819247"/>
    <d v="2025-05-07T20:58:13"/>
    <s v="金牛区黄苑东街药店"/>
    <n v="23895"/>
    <s v="枸橼酸西地那非片"/>
    <s v="100mgx1片"/>
    <n v="1"/>
    <n v="1"/>
    <s v="晖致制药（大连）有限公司（辉瑞制药有限公司）"/>
    <n v="128"/>
    <n v="15092"/>
    <s v="范海英"/>
    <s v="盒"/>
    <x v="2"/>
    <s v="梅茜"/>
  </r>
  <r>
    <x v="49"/>
    <n v="64490695"/>
    <d v="2025-05-02T10:14:21"/>
    <s v="金牛区黄苑东街药店"/>
    <n v="23895"/>
    <s v="枸橼酸西地那非片"/>
    <s v="100mgx1片"/>
    <n v="1"/>
    <n v="1"/>
    <s v="晖致制药（大连）有限公司（辉瑞制药有限公司）"/>
    <n v="128"/>
    <n v="12332"/>
    <s v="马艺芮"/>
    <s v="盒"/>
    <x v="2"/>
    <s v="梅茜"/>
  </r>
  <r>
    <x v="49"/>
    <n v="64613527"/>
    <d v="2025-05-04T13:19:40"/>
    <s v="金牛区黄苑东街药店"/>
    <n v="23895"/>
    <s v="枸橼酸西地那非片"/>
    <s v="100mgx1片"/>
    <n v="1"/>
    <n v="1"/>
    <s v="晖致制药（大连）有限公司（辉瑞制药有限公司）"/>
    <n v="121.6"/>
    <n v="15092"/>
    <s v="范海英"/>
    <s v="盒"/>
    <x v="2"/>
    <s v="梅茜"/>
  </r>
  <r>
    <x v="49"/>
    <n v="64617943"/>
    <d v="2025-05-04T14:50:35"/>
    <s v="金牛区黄苑东街药店"/>
    <n v="23895"/>
    <s v="枸橼酸西地那非片"/>
    <s v="100mgx1片"/>
    <n v="1"/>
    <n v="1"/>
    <s v="晖致制药（大连）有限公司（辉瑞制药有限公司）"/>
    <n v="128"/>
    <n v="15092"/>
    <s v="范海英"/>
    <s v="盒"/>
    <x v="2"/>
    <s v="梅茜"/>
  </r>
  <r>
    <x v="49"/>
    <n v="64622515"/>
    <d v="2025-05-04T16:13:42"/>
    <s v="金牛区黄苑东街药店"/>
    <n v="23895"/>
    <s v="枸橼酸西地那非片"/>
    <s v="100mgx1片"/>
    <n v="1"/>
    <n v="1"/>
    <s v="晖致制药（大连）有限公司（辉瑞制药有限公司）"/>
    <n v="128"/>
    <n v="15092"/>
    <s v="范海英"/>
    <s v="盒"/>
    <x v="2"/>
    <s v="梅茜"/>
  </r>
  <r>
    <x v="50"/>
    <n v="64747427"/>
    <d v="2025-05-06T18:31:03"/>
    <s v="金牛区花照壁药店"/>
    <n v="23895"/>
    <s v="枸橼酸西地那非片"/>
    <s v="100mgx1片"/>
    <n v="1"/>
    <n v="1"/>
    <s v="晖致制药（大连）有限公司（辉瑞制药有限公司）"/>
    <n v="128"/>
    <n v="4117"/>
    <s v="代志斌"/>
    <s v="盒"/>
    <x v="2"/>
    <s v="梅茜"/>
  </r>
  <r>
    <x v="50"/>
    <n v="64667959"/>
    <d v="2025-05-05T12:45:51"/>
    <s v="金牛区花照壁药店"/>
    <n v="23455"/>
    <s v="枸橼酸西地那非片"/>
    <s v="50mgx1片"/>
    <n v="1"/>
    <n v="0.5"/>
    <s v="晖致制药（大连）有限公司（辉瑞制药有限公司）"/>
    <n v="61.5"/>
    <n v="4117"/>
    <s v="代志斌"/>
    <s v="盒"/>
    <x v="2"/>
    <s v="梅茜"/>
  </r>
  <r>
    <x v="51"/>
    <n v="64713851"/>
    <d v="2025-05-06T09:51:02"/>
    <s v="金牛区交大路第三药店"/>
    <n v="23455"/>
    <s v="枸橼酸西地那非片"/>
    <s v="50mgx1片"/>
    <n v="1"/>
    <n v="0.5"/>
    <s v="晖致制药（大连）有限公司（辉瑞制药有限公司）"/>
    <n v="78"/>
    <n v="29177"/>
    <s v="高玉"/>
    <s v="盒"/>
    <x v="2"/>
    <s v="梅茜"/>
  </r>
  <r>
    <x v="51"/>
    <n v="64812366"/>
    <d v="2025-05-07T19:44:13"/>
    <s v="金牛区交大路第三药店"/>
    <n v="23895"/>
    <s v="枸橼酸西地那非片"/>
    <s v="100mgx1片"/>
    <n v="1"/>
    <n v="1"/>
    <s v="晖致制药（大连）有限公司（辉瑞制药有限公司）"/>
    <n v="128"/>
    <n v="29177"/>
    <s v="高玉"/>
    <s v="盒"/>
    <x v="2"/>
    <s v="梅茜"/>
  </r>
  <r>
    <x v="51"/>
    <n v="64748215"/>
    <d v="2025-05-06T18:40:59"/>
    <s v="金牛区交大路第三药店"/>
    <n v="23895"/>
    <s v="枸橼酸西地那非片"/>
    <s v="100mgx1片"/>
    <n v="1"/>
    <n v="1"/>
    <s v="晖致制药（大连）有限公司（辉瑞制药有限公司）"/>
    <n v="128"/>
    <n v="4086"/>
    <s v="高文棋"/>
    <s v="盒"/>
    <x v="2"/>
    <s v="梅茜"/>
  </r>
  <r>
    <x v="52"/>
    <n v="64747375"/>
    <d v="2025-05-06T18:32:14"/>
    <s v="金牛区蜀汉路药店"/>
    <n v="198582"/>
    <s v="枸橼酸西地那非片"/>
    <s v="50mgx5片"/>
    <n v="1"/>
    <n v="2.5"/>
    <s v="晖致制药（大连）有限公司（辉瑞制药有限公司）"/>
    <n v="238"/>
    <n v="16203"/>
    <s v="常玲"/>
    <s v="盒"/>
    <x v="2"/>
    <s v="梅茜"/>
  </r>
  <r>
    <x v="52"/>
    <n v="64747375"/>
    <d v="2025-05-06T18:32:14"/>
    <s v="金牛区蜀汉路药店"/>
    <n v="23455"/>
    <s v="枸橼酸西地那非片"/>
    <s v="50mgx1片"/>
    <n v="1"/>
    <n v="0.5"/>
    <s v="晖致制药（大连）有限公司（辉瑞制药有限公司）"/>
    <n v="50"/>
    <n v="16203"/>
    <s v="常玲"/>
    <s v="盒"/>
    <x v="2"/>
    <s v="梅茜"/>
  </r>
  <r>
    <x v="52"/>
    <n v="64519735"/>
    <d v="2025-05-02T18:55:43"/>
    <s v="金牛区蜀汉路药店"/>
    <n v="23895"/>
    <s v="枸橼酸西地那非片"/>
    <s v="100mgx1片"/>
    <n v="1"/>
    <n v="1"/>
    <s v="晖致制药（大连）有限公司（辉瑞制药有限公司）"/>
    <n v="128"/>
    <n v="12886"/>
    <s v="谢敏"/>
    <s v="盒"/>
    <x v="2"/>
    <s v="梅茜"/>
  </r>
  <r>
    <x v="53"/>
    <n v="64702531"/>
    <d v="2025-05-05T21:31:08"/>
    <s v="金牛区沙河源药店"/>
    <n v="23895"/>
    <s v="枸橼酸西地那非片"/>
    <s v="100mgx1片"/>
    <n v="1"/>
    <n v="1"/>
    <s v="晖致制药（大连）有限公司（辉瑞制药有限公司）"/>
    <n v="128"/>
    <n v="14339"/>
    <s v="吴成芬"/>
    <s v="盒"/>
    <x v="1"/>
    <s v="毛静静"/>
  </r>
  <r>
    <x v="53"/>
    <n v="64666148"/>
    <d v="2025-05-05T12:07:55"/>
    <s v="金牛区沙河源药店"/>
    <n v="23895"/>
    <s v="枸橼酸西地那非片"/>
    <s v="100mgx1片"/>
    <n v="1"/>
    <n v="1"/>
    <s v="晖致制药（大连）有限公司（辉瑞制药有限公司）"/>
    <n v="128"/>
    <n v="13986"/>
    <s v="郑欣慧"/>
    <s v="盒"/>
    <x v="1"/>
    <s v="毛静静"/>
  </r>
  <r>
    <x v="54"/>
    <n v="64462981"/>
    <d v="2025-05-01T19:04:22"/>
    <s v="金牛区沙湾东一路药店"/>
    <n v="23455"/>
    <s v="枸橼酸西地那非片"/>
    <s v="50mgx1片"/>
    <n v="1"/>
    <n v="0.5"/>
    <s v="晖致制药（大连）有限公司（辉瑞制药有限公司）"/>
    <n v="78"/>
    <n v="28572"/>
    <s v="孙荣丽"/>
    <s v="盒"/>
    <x v="2"/>
    <s v="梅茜"/>
  </r>
  <r>
    <x v="54"/>
    <n v="64757584"/>
    <d v="2025-05-06T20:25:49"/>
    <s v="金牛区沙湾东一路药店"/>
    <n v="198582"/>
    <s v="枸橼酸西地那非片"/>
    <s v="50mgx5片"/>
    <n v="1"/>
    <n v="2.5"/>
    <s v="晖致制药（大连）有限公司（辉瑞制药有限公司）"/>
    <n v="238"/>
    <n v="28572"/>
    <s v="孙荣丽"/>
    <s v="盒"/>
    <x v="2"/>
    <s v="梅茜"/>
  </r>
  <r>
    <x v="54"/>
    <n v="64757584"/>
    <d v="2025-05-06T20:25:49"/>
    <s v="金牛区沙湾东一路药店"/>
    <n v="23455"/>
    <s v="枸橼酸西地那非片"/>
    <s v="50mgx1片"/>
    <n v="1"/>
    <n v="0.5"/>
    <s v="晖致制药（大连）有限公司（辉瑞制药有限公司）"/>
    <n v="50"/>
    <n v="28572"/>
    <s v="孙荣丽"/>
    <s v="盒"/>
    <x v="2"/>
    <s v="梅茜"/>
  </r>
  <r>
    <x v="55"/>
    <n v="64684957"/>
    <d v="2025-05-05T17:57:58"/>
    <s v="金牛区银河北街药店"/>
    <n v="23895"/>
    <s v="枸橼酸西地那非片"/>
    <s v="100mgx1片"/>
    <n v="1"/>
    <n v="1"/>
    <s v="晖致制药（大连）有限公司（辉瑞制药有限公司）"/>
    <n v="100"/>
    <n v="6607"/>
    <s v="陈文芳"/>
    <s v="盒"/>
    <x v="2"/>
    <s v="梅茜"/>
  </r>
  <r>
    <x v="55"/>
    <n v="64684957"/>
    <d v="2025-05-05T17:57:58"/>
    <s v="金牛区银河北街药店"/>
    <n v="118078"/>
    <s v="枸橼酸西地那非片"/>
    <s v="100mgx10片"/>
    <n v="1"/>
    <n v="10"/>
    <s v="晖致制药（大连）有限公司（辉瑞制药有限公司）"/>
    <n v="865"/>
    <n v="6607"/>
    <s v="陈文芳"/>
    <s v="盒"/>
    <x v="2"/>
    <s v="梅茜"/>
  </r>
  <r>
    <x v="55"/>
    <n v="64557485"/>
    <d v="2025-05-03T13:22:21"/>
    <s v="金牛区银河北街药店"/>
    <n v="23455"/>
    <s v="枸橼酸西地那非片"/>
    <s v="50mgx1片"/>
    <n v="1"/>
    <n v="0.5"/>
    <s v="晖致制药（大连）有限公司（辉瑞制药有限公司）"/>
    <n v="78"/>
    <n v="16076"/>
    <s v="黄思雨"/>
    <s v="盒"/>
    <x v="2"/>
    <s v="梅茜"/>
  </r>
  <r>
    <x v="56"/>
    <n v="64467284"/>
    <d v="2025-05-01T19:58:33"/>
    <s v="金牛区银沙路药店"/>
    <n v="23896"/>
    <s v="枸橼酸西地那非片"/>
    <s v="0.1gx5片"/>
    <n v="1"/>
    <n v="5"/>
    <s v="晖致制药（大连）有限公司（辉瑞制药有限公司）"/>
    <n v="495"/>
    <n v="10586"/>
    <s v="曹娉"/>
    <s v="盒"/>
    <x v="2"/>
    <s v="梅茜"/>
  </r>
  <r>
    <x v="56"/>
    <n v="64784952"/>
    <d v="2025-05-07T12:22:30"/>
    <s v="金牛区银沙路药店"/>
    <n v="23895"/>
    <s v="枸橼酸西地那非片"/>
    <s v="100mgx1片"/>
    <n v="1"/>
    <n v="1"/>
    <s v="晖致制药（大连）有限公司（辉瑞制药有限公司）"/>
    <n v="128"/>
    <n v="15799"/>
    <s v="朱娟"/>
    <s v="盒"/>
    <x v="2"/>
    <s v="梅茜"/>
  </r>
  <r>
    <x v="57"/>
    <n v="64761175"/>
    <d v="2025-05-06T21:05:14"/>
    <s v="泸州佳乐直营店"/>
    <n v="23896"/>
    <s v="枸橼酸西地那非片"/>
    <s v="0.1gx5片"/>
    <n v="1"/>
    <n v="5"/>
    <s v="晖致制药（大连）有限公司（辉瑞制药有限公司）"/>
    <n v="412"/>
    <n v="6191"/>
    <s v="刘春梅"/>
    <s v="盒"/>
    <x v="8"/>
    <s v="黄良梅"/>
  </r>
  <r>
    <x v="58"/>
    <n v="64720715"/>
    <d v="2025-05-06T11:18:12"/>
    <s v="泸州佳裕店"/>
    <n v="23896"/>
    <s v="枸橼酸西地那非片"/>
    <s v="0.1gx5片"/>
    <n v="1"/>
    <n v="5"/>
    <s v="晖致制药（大连）有限公司（辉瑞制药有限公司）"/>
    <n v="495"/>
    <n v="1279"/>
    <s v="李红梅"/>
    <s v="盒"/>
    <x v="8"/>
    <s v="黄良梅"/>
  </r>
  <r>
    <x v="59"/>
    <n v="64786800"/>
    <d v="2025-05-07T13:51:37"/>
    <s v="泸州蓝田直营店"/>
    <n v="23455"/>
    <s v="枸橼酸西地那非片"/>
    <s v="50mgx1片"/>
    <n v="1"/>
    <n v="0.5"/>
    <s v="晖致制药（大连）有限公司（辉瑞制药有限公司）"/>
    <n v="78"/>
    <n v="11304"/>
    <s v="夏秋梅"/>
    <s v="盒"/>
    <x v="8"/>
    <s v="黄良梅"/>
  </r>
  <r>
    <x v="60"/>
    <n v="64492336"/>
    <d v="2025-05-02T10:33:21"/>
    <s v="南充16店"/>
    <n v="23896"/>
    <s v="枸橼酸西地那非片"/>
    <s v="0.1gx5片"/>
    <n v="1"/>
    <n v="5"/>
    <s v="晖致制药（大连）有限公司（辉瑞制药有限公司）"/>
    <n v="495"/>
    <n v="12913"/>
    <s v="张莉"/>
    <s v="盒"/>
    <x v="9"/>
    <s v="陈丽"/>
  </r>
  <r>
    <x v="60"/>
    <n v="64673744"/>
    <d v="2025-05-05T14:44:19"/>
    <s v="南充16店"/>
    <n v="23455"/>
    <s v="枸橼酸西地那非片"/>
    <s v="50mgx1片"/>
    <n v="1"/>
    <n v="0.5"/>
    <s v="晖致制药（大连）有限公司（辉瑞制药有限公司）"/>
    <n v="78"/>
    <n v="12423"/>
    <s v="杨潇"/>
    <s v="盒"/>
    <x v="9"/>
    <s v="陈丽"/>
  </r>
  <r>
    <x v="61"/>
    <n v="64550053"/>
    <d v="2025-05-03T11:03:01"/>
    <s v="南充3店"/>
    <n v="23895"/>
    <s v="枸橼酸西地那非片"/>
    <s v="100mgx1片"/>
    <n v="1"/>
    <n v="1"/>
    <s v="晖致制药（大连）有限公司（辉瑞制药有限公司）"/>
    <n v="128"/>
    <n v="6324"/>
    <s v="赵春艳"/>
    <s v="盒"/>
    <x v="9"/>
    <s v="陈丽"/>
  </r>
  <r>
    <x v="61"/>
    <n v="64668274"/>
    <d v="2025-05-05T12:57:41"/>
    <s v="南充3店"/>
    <n v="198582"/>
    <s v="枸橼酸西地那非片"/>
    <s v="50mgx5片"/>
    <n v="1"/>
    <n v="2.5"/>
    <s v="晖致制药（大连）有限公司（辉瑞制药有限公司）"/>
    <n v="298"/>
    <n v="12957"/>
    <s v="王春艳"/>
    <s v="盒"/>
    <x v="9"/>
    <s v="陈丽"/>
  </r>
  <r>
    <x v="62"/>
    <n v="64640922"/>
    <d v="2025-05-04T20:36:27"/>
    <s v="南充5店"/>
    <n v="23895"/>
    <s v="枸橼酸西地那非片"/>
    <s v="100mgx1片"/>
    <n v="1"/>
    <n v="1"/>
    <s v="晖致制药（大连）有限公司（辉瑞制药有限公司）"/>
    <n v="128"/>
    <n v="7927"/>
    <s v="张燕"/>
    <s v="盒"/>
    <x v="9"/>
    <s v="陈丽"/>
  </r>
  <r>
    <x v="63"/>
    <n v="64719731"/>
    <d v="2025-05-06T11:03:14"/>
    <s v="郫县郫筒镇一环路东南段药店"/>
    <n v="198582"/>
    <s v="枸橼酸西地那非片"/>
    <s v="50mgx5片"/>
    <n v="1"/>
    <n v="2.5"/>
    <s v="晖致制药（大连）有限公司（辉瑞制药有限公司）"/>
    <n v="238"/>
    <n v="11964"/>
    <s v="邹东梅"/>
    <s v="盒"/>
    <x v="2"/>
    <s v="梅茜"/>
  </r>
  <r>
    <x v="63"/>
    <n v="64719731"/>
    <d v="2025-05-06T11:03:14"/>
    <s v="郫县郫筒镇一环路东南段药店"/>
    <n v="23455"/>
    <s v="枸橼酸西地那非片"/>
    <s v="50mgx1片"/>
    <n v="1"/>
    <n v="0.5"/>
    <s v="晖致制药（大连）有限公司（辉瑞制药有限公司）"/>
    <n v="50"/>
    <n v="11964"/>
    <s v="邹东梅"/>
    <s v="盒"/>
    <x v="2"/>
    <s v="梅茜"/>
  </r>
  <r>
    <x v="63"/>
    <n v="64459905"/>
    <d v="2025-05-01T18:19:32"/>
    <s v="郫县郫筒镇一环路东南段药店"/>
    <n v="23455"/>
    <s v="枸橼酸西地那非片"/>
    <s v="50mgx1片"/>
    <n v="1"/>
    <n v="0.5"/>
    <s v="晖致制药（大连）有限公司（辉瑞制药有限公司）"/>
    <n v="78"/>
    <n v="11964"/>
    <s v="邹东梅"/>
    <s v="盒"/>
    <x v="2"/>
    <s v="梅茜"/>
  </r>
  <r>
    <x v="64"/>
    <n v="64424682"/>
    <d v="2025-05-01T08:45:14"/>
    <s v="彭州市致和镇南三环路药店"/>
    <n v="23896"/>
    <s v="枸橼酸西地那非片"/>
    <s v="0.1gx5片"/>
    <n v="1"/>
    <n v="5"/>
    <s v="晖致制药（大连）有限公司（辉瑞制药有限公司）"/>
    <n v="431.5"/>
    <n v="16108"/>
    <s v="席礼丹"/>
    <s v="盒"/>
    <x v="2"/>
    <s v="梅茜"/>
  </r>
  <r>
    <x v="64"/>
    <n v="64564749"/>
    <d v="2025-05-03T15:47:45"/>
    <s v="彭州市致和镇南三环路药店"/>
    <n v="118078"/>
    <s v="枸橼酸西地那非片"/>
    <s v="100mgx10片"/>
    <n v="1"/>
    <n v="10"/>
    <s v="晖致制药（大连）有限公司（辉瑞制药有限公司）"/>
    <n v="794.5"/>
    <n v="29213"/>
    <s v="曾静"/>
    <s v="盒"/>
    <x v="2"/>
    <s v="梅茜"/>
  </r>
  <r>
    <x v="65"/>
    <n v="64748867"/>
    <d v="2025-05-06T18:50:22"/>
    <s v="邛崃市临邛镇洪川小区药店"/>
    <n v="23895"/>
    <s v="枸橼酸西地那非片"/>
    <s v="100mgx1片"/>
    <n v="1"/>
    <n v="1"/>
    <s v="晖致制药（大连）有限公司（辉瑞制药有限公司）"/>
    <n v="100"/>
    <n v="12934"/>
    <s v="高星宇"/>
    <s v="盒"/>
    <x v="10"/>
    <s v="何巍"/>
  </r>
  <r>
    <x v="65"/>
    <n v="64748867"/>
    <d v="2025-05-06T18:50:22"/>
    <s v="邛崃市临邛镇洪川小区药店"/>
    <n v="118078"/>
    <s v="枸橼酸西地那非片"/>
    <s v="100mgx10片"/>
    <n v="1"/>
    <n v="10"/>
    <s v="晖致制药（大连）有限公司（辉瑞制药有限公司）"/>
    <n v="865"/>
    <n v="12934"/>
    <s v="高星宇"/>
    <s v="盒"/>
    <x v="10"/>
    <s v="何巍"/>
  </r>
  <r>
    <x v="66"/>
    <n v="64588993"/>
    <d v="2025-05-03T21:25:53"/>
    <s v="邛崃市文君街道办翠荫街药店"/>
    <n v="23895"/>
    <s v="枸橼酸西地那非片"/>
    <s v="100mgx1片"/>
    <n v="1"/>
    <n v="1"/>
    <s v="晖致制药（大连）有限公司（辉瑞制药有限公司）"/>
    <n v="116.97"/>
    <n v="11363"/>
    <s v="陈礼凤"/>
    <s v="盒"/>
    <x v="10"/>
    <s v="何巍"/>
  </r>
  <r>
    <x v="67"/>
    <n v="64700875"/>
    <d v="2025-05-05T21:05:20"/>
    <s v="邛崃市中心药店"/>
    <n v="23895"/>
    <s v="枸橼酸西地那非片"/>
    <s v="100mgx1片"/>
    <n v="1"/>
    <n v="1"/>
    <s v="晖致制药（大连）有限公司（辉瑞制药有限公司）"/>
    <n v="105"/>
    <n v="7011"/>
    <s v="杨平"/>
    <s v="盒"/>
    <x v="10"/>
    <s v="何巍"/>
  </r>
  <r>
    <x v="67"/>
    <n v="64615982"/>
    <d v="2025-05-04T14:10:41"/>
    <s v="邛崃市中心药店"/>
    <n v="23455"/>
    <s v="枸橼酸西地那非片"/>
    <s v="50mgx1片"/>
    <n v="1"/>
    <n v="0.5"/>
    <s v="晖致制药（大连）有限公司（辉瑞制药有限公司）"/>
    <n v="62.4"/>
    <n v="7011"/>
    <s v="杨平"/>
    <s v="盒"/>
    <x v="10"/>
    <s v="何巍"/>
  </r>
  <r>
    <x v="68"/>
    <n v="64609089"/>
    <d v="2025-05-04T11:51:27"/>
    <s v="青羊区贝森北路药店"/>
    <n v="23896"/>
    <s v="枸橼酸西地那非片"/>
    <s v="0.1gx5片"/>
    <n v="1"/>
    <n v="5"/>
    <s v="晖致制药（大连）有限公司（辉瑞制药有限公司）"/>
    <n v="470.25"/>
    <n v="12144"/>
    <s v="张阿几"/>
    <s v="盒"/>
    <x v="1"/>
    <s v="毛静静"/>
  </r>
  <r>
    <x v="68"/>
    <n v="64805806"/>
    <d v="2025-05-07T18:23:50"/>
    <s v="青羊区贝森北路药店"/>
    <n v="23896"/>
    <s v="枸橼酸西地那非片"/>
    <s v="0.1gx5片"/>
    <n v="1"/>
    <n v="5"/>
    <s v="晖致制药（大连）有限公司（辉瑞制药有限公司）"/>
    <n v="495"/>
    <n v="29179"/>
    <s v="冯斯琪"/>
    <s v="盒"/>
    <x v="1"/>
    <s v="毛静静"/>
  </r>
  <r>
    <x v="68"/>
    <n v="64612744"/>
    <d v="2025-05-04T13:02:47"/>
    <s v="青羊区贝森北路药店"/>
    <n v="23455"/>
    <s v="枸橼酸西地那非片"/>
    <s v="50mgx1片"/>
    <n v="1"/>
    <n v="0.5"/>
    <s v="晖致制药（大连）有限公司（辉瑞制药有限公司）"/>
    <n v="78"/>
    <n v="12144"/>
    <s v="张阿几"/>
    <s v="盒"/>
    <x v="1"/>
    <s v="毛静静"/>
  </r>
  <r>
    <x v="68"/>
    <n v="64811803"/>
    <d v="2025-05-07T19:48:34"/>
    <s v="青羊区贝森北路药店"/>
    <n v="23895"/>
    <s v="枸橼酸西地那非片"/>
    <s v="100mgx1片"/>
    <n v="1"/>
    <n v="1"/>
    <s v="晖致制药（大连）有限公司（辉瑞制药有限公司）"/>
    <n v="128"/>
    <n v="29179"/>
    <s v="冯斯琪"/>
    <s v="盒"/>
    <x v="1"/>
    <s v="毛静静"/>
  </r>
  <r>
    <x v="68"/>
    <n v="64478146"/>
    <d v="2025-05-01T23:38:17"/>
    <s v="青羊区贝森北路药店"/>
    <n v="23455"/>
    <s v="枸橼酸西地那非片"/>
    <s v="50mgx1片"/>
    <n v="1"/>
    <n v="0.5"/>
    <s v="晖致制药（大连）有限公司（辉瑞制药有限公司）"/>
    <n v="78"/>
    <n v="13279"/>
    <s v="龚敏"/>
    <s v="盒"/>
    <x v="1"/>
    <s v="毛静静"/>
  </r>
  <r>
    <x v="69"/>
    <n v="64454891"/>
    <d v="2025-05-01T18:04:32"/>
    <s v="青羊区大石西路药店"/>
    <n v="198582"/>
    <s v="枸橼酸西地那非片"/>
    <s v="50mgx5片"/>
    <n v="1"/>
    <n v="2.5"/>
    <s v="晖致制药（大连）有限公司（辉瑞制药有限公司）"/>
    <n v="288"/>
    <n v="16101"/>
    <s v="唐倩"/>
    <s v="盒"/>
    <x v="0"/>
    <s v="陈冰雪"/>
  </r>
  <r>
    <x v="70"/>
    <n v="64533878"/>
    <d v="2025-05-02T22:11:59"/>
    <s v="青羊区光华北五路药店"/>
    <n v="23895"/>
    <s v="枸橼酸西地那非片"/>
    <s v="100mgx1片"/>
    <n v="1"/>
    <n v="1"/>
    <s v="晖致制药（大连）有限公司（辉瑞制药有限公司）"/>
    <n v="128"/>
    <n v="16266"/>
    <s v="王丹"/>
    <s v="盒"/>
    <x v="0"/>
    <s v="陈冰雪"/>
  </r>
  <r>
    <x v="70"/>
    <n v="64551258"/>
    <d v="2025-05-03T11:18:16"/>
    <s v="青羊区光华北五路药店"/>
    <n v="23896"/>
    <s v="枸橼酸西地那非片"/>
    <s v="0.1gx5片"/>
    <n v="1"/>
    <n v="5"/>
    <s v="晖致制药（大连）有限公司（辉瑞制药有限公司）"/>
    <n v="495"/>
    <n v="16266"/>
    <s v="王丹"/>
    <s v="盒"/>
    <x v="0"/>
    <s v="陈冰雪"/>
  </r>
  <r>
    <x v="71"/>
    <n v="64587441"/>
    <d v="2025-05-03T21:04:15"/>
    <s v="青羊区光华村街药店"/>
    <n v="23896"/>
    <s v="枸橼酸西地那非片"/>
    <s v="0.1gx5片"/>
    <n v="1"/>
    <n v="5"/>
    <s v="晖致制药（大连）有限公司（辉瑞制药有限公司）"/>
    <n v="495"/>
    <n v="4301"/>
    <s v="朱晓桃"/>
    <s v="盒"/>
    <x v="1"/>
    <s v="毛静静"/>
  </r>
  <r>
    <x v="72"/>
    <n v="64477219"/>
    <d v="2025-05-01T22:00:16"/>
    <s v="青羊区光华西一路药店"/>
    <n v="118078"/>
    <s v="枸橼酸西地那非片"/>
    <s v="100mgx10片"/>
    <n v="1"/>
    <n v="10"/>
    <s v="晖致制药（大连）有限公司（辉瑞制药有限公司）"/>
    <n v="965"/>
    <n v="13296"/>
    <s v="廖晓静"/>
    <s v="盒"/>
    <x v="0"/>
    <s v="陈冰雪"/>
  </r>
  <r>
    <x v="72"/>
    <n v="64619604"/>
    <d v="2025-05-04T15:22:29"/>
    <s v="青羊区光华西一路药店"/>
    <n v="23895"/>
    <s v="枸橼酸西地那非片"/>
    <s v="100mgx1片"/>
    <n v="1"/>
    <n v="1"/>
    <s v="晖致制药（大连）有限公司（辉瑞制药有限公司）"/>
    <n v="128"/>
    <n v="27994"/>
    <s v="宋小红"/>
    <s v="盒"/>
    <x v="0"/>
    <s v="陈冰雪"/>
  </r>
  <r>
    <x v="73"/>
    <n v="64808710"/>
    <d v="2025-05-07T19:02:56"/>
    <s v="青羊区光华药店"/>
    <n v="23895"/>
    <s v="枸橼酸西地那非片"/>
    <s v="100mgx1片"/>
    <n v="1"/>
    <n v="1"/>
    <s v="晖致制药（大连）有限公司（辉瑞制药有限公司）"/>
    <n v="100"/>
    <n v="10932"/>
    <s v="汤雪芹"/>
    <s v="盒"/>
    <x v="1"/>
    <s v="毛静静"/>
  </r>
  <r>
    <x v="73"/>
    <n v="64808710"/>
    <d v="2025-05-07T19:02:56"/>
    <s v="青羊区光华药店"/>
    <n v="118078"/>
    <s v="枸橼酸西地那非片"/>
    <s v="100mgx10片"/>
    <n v="1"/>
    <n v="10"/>
    <s v="晖致制药（大连）有限公司（辉瑞制药有限公司）"/>
    <n v="865"/>
    <n v="10932"/>
    <s v="汤雪芹"/>
    <s v="盒"/>
    <x v="1"/>
    <s v="毛静静"/>
  </r>
  <r>
    <x v="73"/>
    <n v="64821812"/>
    <d v="2025-05-07T21:54:27"/>
    <s v="青羊区光华药店"/>
    <n v="23455"/>
    <s v="枸橼酸西地那非片"/>
    <s v="50mgx1片"/>
    <n v="1"/>
    <n v="0.5"/>
    <s v="晖致制药（大连）有限公司（辉瑞制药有限公司）"/>
    <n v="68"/>
    <n v="10932"/>
    <s v="汤雪芹"/>
    <s v="盒"/>
    <x v="1"/>
    <s v="毛静静"/>
  </r>
  <r>
    <x v="74"/>
    <n v="64738285"/>
    <d v="2025-05-06T16:26:59"/>
    <s v="青羊区金丝街药店"/>
    <n v="23895"/>
    <s v="枸橼酸西地那非片"/>
    <s v="100mgx1片"/>
    <n v="1"/>
    <n v="1"/>
    <s v="晖致制药（大连）有限公司（辉瑞制药有限公司）"/>
    <n v="128"/>
    <n v="12462"/>
    <s v="冯婧恩"/>
    <s v="盒"/>
    <x v="2"/>
    <s v="梅茜"/>
  </r>
  <r>
    <x v="75"/>
    <n v="64464223"/>
    <d v="2025-05-01T19:19:56"/>
    <s v="青羊区金祥路药店"/>
    <n v="23455"/>
    <s v="枸橼酸西地那非片"/>
    <s v="50mgx1片"/>
    <n v="1"/>
    <n v="0.5"/>
    <s v="晖致制药（大连）有限公司（辉瑞制药有限公司）"/>
    <n v="78"/>
    <n v="12932"/>
    <s v="向桂西"/>
    <s v="盒"/>
    <x v="0"/>
    <s v="陈冰雪"/>
  </r>
  <r>
    <x v="75"/>
    <n v="64562806"/>
    <d v="2025-05-03T15:10:26"/>
    <s v="青羊区金祥路药店"/>
    <n v="23895"/>
    <s v="枸橼酸西地那非片"/>
    <s v="100mgx1片"/>
    <n v="1"/>
    <n v="1"/>
    <s v="晖致制药（大连）有限公司（辉瑞制药有限公司）"/>
    <n v="100"/>
    <n v="14493"/>
    <s v="程改"/>
    <s v="盒"/>
    <x v="0"/>
    <s v="陈冰雪"/>
  </r>
  <r>
    <x v="75"/>
    <n v="64562806"/>
    <d v="2025-05-03T15:10:26"/>
    <s v="青羊区金祥路药店"/>
    <n v="118078"/>
    <s v="枸橼酸西地那非片"/>
    <s v="100mgx10片"/>
    <n v="1"/>
    <n v="10"/>
    <s v="晖致制药（大连）有限公司（辉瑞制药有限公司）"/>
    <n v="865"/>
    <n v="14493"/>
    <s v="程改"/>
    <s v="盒"/>
    <x v="0"/>
    <s v="陈冰雪"/>
  </r>
  <r>
    <x v="75"/>
    <n v="64589919"/>
    <d v="2025-05-03T21:44:17"/>
    <s v="青羊区金祥路药店"/>
    <n v="23895"/>
    <s v="枸橼酸西地那非片"/>
    <s v="100mgx1片"/>
    <n v="1"/>
    <n v="1"/>
    <s v="晖致制药（大连）有限公司（辉瑞制药有限公司）"/>
    <n v="128"/>
    <n v="29503"/>
    <s v="卢苗"/>
    <s v="盒"/>
    <x v="0"/>
    <s v="陈冰雪"/>
  </r>
  <r>
    <x v="76"/>
    <n v="64743102"/>
    <d v="2025-05-06T17:34:59"/>
    <s v="青羊区青龙街药店"/>
    <n v="198582"/>
    <s v="枸橼酸西地那非片"/>
    <s v="50mgx5片"/>
    <n v="1"/>
    <n v="2.5"/>
    <s v="晖致制药（大连）有限公司（辉瑞制药有限公司）"/>
    <n v="288"/>
    <n v="4024"/>
    <s v="向海英"/>
    <s v="盒"/>
    <x v="7"/>
    <s v="谭庆娟"/>
  </r>
  <r>
    <x v="76"/>
    <n v="64705480"/>
    <d v="2025-05-06T07:58:07"/>
    <s v="青羊区青龙街药店"/>
    <n v="198582"/>
    <s v="枸橼酸西地那非片"/>
    <s v="50mgx5片"/>
    <n v="1"/>
    <n v="2.5"/>
    <s v="晖致制药（大连）有限公司（辉瑞制药有限公司）"/>
    <n v="288"/>
    <n v="4024"/>
    <s v="向海英"/>
    <s v="盒"/>
    <x v="7"/>
    <s v="谭庆娟"/>
  </r>
  <r>
    <x v="76"/>
    <n v="64782450"/>
    <d v="2025-05-07T11:34:35"/>
    <s v="青羊区青龙街药店"/>
    <n v="23896"/>
    <s v="枸橼酸西地那非片"/>
    <s v="0.1gx5片"/>
    <n v="1"/>
    <n v="5"/>
    <s v="晖致制药（大连）有限公司（辉瑞制药有限公司）"/>
    <n v="495"/>
    <n v="990280"/>
    <s v="申彩文"/>
    <s v="盒"/>
    <x v="7"/>
    <s v="谭庆娟"/>
  </r>
  <r>
    <x v="77"/>
    <n v="64477004"/>
    <d v="2025-05-01T22:08:10"/>
    <s v="青羊区蜀辉路药店"/>
    <n v="23896"/>
    <s v="枸橼酸西地那非片"/>
    <s v="0.1gx5片"/>
    <n v="1"/>
    <n v="5"/>
    <s v="晖致制药（大连）有限公司（辉瑞制药有限公司）"/>
    <n v="495"/>
    <n v="4077"/>
    <s v="李紫雯"/>
    <s v="盒"/>
    <x v="0"/>
    <s v="陈冰雪"/>
  </r>
  <r>
    <x v="78"/>
    <n v="64642171"/>
    <d v="2025-05-04T20:49:59"/>
    <s v="青羊区童子街药店"/>
    <n v="23895"/>
    <s v="枸橼酸西地那非片"/>
    <s v="100mgx1片"/>
    <n v="1"/>
    <n v="1"/>
    <s v="晖致制药（大连）有限公司（辉瑞制药有限公司）"/>
    <n v="128"/>
    <n v="29210"/>
    <s v="程霞芳"/>
    <s v="盒"/>
    <x v="7"/>
    <s v="谭庆娟"/>
  </r>
  <r>
    <x v="79"/>
    <n v="64741101"/>
    <d v="2025-05-06T17:15:57"/>
    <s v="青羊区文和路药店"/>
    <n v="23895"/>
    <s v="枸橼酸西地那非片"/>
    <s v="100mgx1片"/>
    <n v="1"/>
    <n v="1"/>
    <s v="晖致制药（大连）有限公司（辉瑞制药有限公司）"/>
    <n v="100"/>
    <n v="5844"/>
    <s v="王丽超"/>
    <s v="盒"/>
    <x v="1"/>
    <s v="毛静静"/>
  </r>
  <r>
    <x v="79"/>
    <n v="64741101"/>
    <d v="2025-05-06T17:15:57"/>
    <s v="青羊区文和路药店"/>
    <n v="118078"/>
    <s v="枸橼酸西地那非片"/>
    <s v="100mgx10片"/>
    <n v="1"/>
    <n v="10"/>
    <s v="晖致制药（大连）有限公司（辉瑞制药有限公司）"/>
    <n v="865"/>
    <n v="5844"/>
    <s v="王丽超"/>
    <s v="盒"/>
    <x v="1"/>
    <s v="毛静静"/>
  </r>
  <r>
    <x v="80"/>
    <n v="64430517"/>
    <d v="2025-05-01T09:52:54"/>
    <s v="双流区东升街道三强西路药店"/>
    <n v="23895"/>
    <s v="枸橼酸西地那非片"/>
    <s v="100mgx1片"/>
    <n v="1"/>
    <n v="1"/>
    <s v="晖致制药（大连）有限公司（辉瑞制药有限公司）"/>
    <n v="128"/>
    <n v="11537"/>
    <s v="王娅"/>
    <s v="盒"/>
    <x v="11"/>
    <s v="王燕丽"/>
  </r>
  <r>
    <x v="81"/>
    <n v="64547054"/>
    <d v="2025-05-03T10:21:49"/>
    <s v="双流县西航港街道锦华路一段药店"/>
    <n v="198582"/>
    <s v="枸橼酸西地那非片"/>
    <s v="50mgx5片"/>
    <n v="1"/>
    <n v="2.5"/>
    <s v="晖致制药（大连）有限公司（辉瑞制药有限公司）"/>
    <n v="238"/>
    <n v="28554"/>
    <s v="官静"/>
    <s v="盒"/>
    <x v="11"/>
    <s v="王燕丽"/>
  </r>
  <r>
    <x v="81"/>
    <n v="64547054"/>
    <d v="2025-05-03T10:21:49"/>
    <s v="双流县西航港街道锦华路一段药店"/>
    <n v="23455"/>
    <s v="枸橼酸西地那非片"/>
    <s v="50mgx1片"/>
    <n v="1"/>
    <n v="0.5"/>
    <s v="晖致制药（大连）有限公司（辉瑞制药有限公司）"/>
    <n v="50"/>
    <n v="28554"/>
    <s v="官静"/>
    <s v="盒"/>
    <x v="11"/>
    <s v="王燕丽"/>
  </r>
  <r>
    <x v="82"/>
    <n v="64441553"/>
    <d v="2025-05-01T12:42:54"/>
    <s v="武侯区大华街药店"/>
    <n v="23455"/>
    <s v="枸橼酸西地那非片"/>
    <s v="50mgx1片"/>
    <n v="1"/>
    <n v="0.5"/>
    <s v="晖致制药（大连）有限公司（辉瑞制药有限公司）"/>
    <n v="78"/>
    <n v="14399"/>
    <s v="黎丹"/>
    <s v="盒"/>
    <x v="0"/>
    <s v="陈冰雪"/>
  </r>
  <r>
    <x v="83"/>
    <n v="64798701"/>
    <d v="2025-05-07T16:44:49"/>
    <s v="武侯区大悦路药店"/>
    <n v="23896"/>
    <s v="枸橼酸西地那非片"/>
    <s v="0.1gx5片"/>
    <n v="1"/>
    <n v="5"/>
    <s v="晖致制药（大连）有限公司（辉瑞制药有限公司）"/>
    <n v="415.5"/>
    <n v="28422"/>
    <s v="王萱"/>
    <s v="盒"/>
    <x v="1"/>
    <s v="毛静静"/>
  </r>
  <r>
    <x v="83"/>
    <n v="64658431"/>
    <d v="2025-05-05T10:19:58"/>
    <s v="武侯区大悦路药店"/>
    <n v="23896"/>
    <s v="枸橼酸西地那非片"/>
    <s v="0.1gx5片"/>
    <n v="1"/>
    <n v="5"/>
    <s v="晖致制药（大连）有限公司（辉瑞制药有限公司）"/>
    <n v="495"/>
    <n v="29639"/>
    <s v="田敏"/>
    <s v="盒"/>
    <x v="1"/>
    <s v="毛静静"/>
  </r>
  <r>
    <x v="84"/>
    <n v="64546927"/>
    <d v="2025-05-03T10:18:36"/>
    <s v="武侯区佳灵路药店"/>
    <n v="23455"/>
    <s v="枸橼酸西地那非片"/>
    <s v="50mgx1片"/>
    <n v="1"/>
    <n v="0.5"/>
    <s v="晖致制药（大连）有限公司（辉瑞制药有限公司）"/>
    <n v="62"/>
    <n v="16096"/>
    <s v="成旭"/>
    <s v="盒"/>
    <x v="1"/>
    <s v="毛静静"/>
  </r>
  <r>
    <x v="84"/>
    <n v="64639532"/>
    <d v="2025-05-04T20:20:04"/>
    <s v="武侯区佳灵路药店"/>
    <n v="23455"/>
    <s v="枸橼酸西地那非片"/>
    <s v="50mgx1片"/>
    <n v="1"/>
    <n v="0.5"/>
    <s v="晖致制药（大连）有限公司（辉瑞制药有限公司）"/>
    <n v="63.38"/>
    <n v="16096"/>
    <s v="成旭"/>
    <s v="盒"/>
    <x v="1"/>
    <s v="毛静静"/>
  </r>
  <r>
    <x v="84"/>
    <n v="64590282"/>
    <d v="2025-05-03T21:52:58"/>
    <s v="武侯区佳灵路药店"/>
    <n v="23895"/>
    <s v="枸橼酸西地那非片"/>
    <s v="100mgx1片"/>
    <n v="1"/>
    <n v="1"/>
    <s v="晖致制药（大连）有限公司（辉瑞制药有限公司）"/>
    <n v="128"/>
    <n v="27982"/>
    <s v="宋环英"/>
    <s v="盒"/>
    <x v="1"/>
    <s v="毛静静"/>
  </r>
  <r>
    <x v="84"/>
    <n v="64704348"/>
    <d v="2025-05-05T23:07:23"/>
    <s v="武侯区佳灵路药店"/>
    <n v="23895"/>
    <s v="枸橼酸西地那非片"/>
    <s v="100mgx1片"/>
    <n v="1"/>
    <n v="1"/>
    <s v="晖致制药（大连）有限公司（辉瑞制药有限公司）"/>
    <n v="128"/>
    <n v="27982"/>
    <s v="宋环英"/>
    <s v="盒"/>
    <x v="1"/>
    <s v="毛静静"/>
  </r>
  <r>
    <x v="84"/>
    <n v="64591535"/>
    <d v="2025-05-04T00:08:31"/>
    <s v="武侯区佳灵路药店"/>
    <n v="23895"/>
    <s v="枸橼酸西地那非片"/>
    <s v="100mgx1片"/>
    <n v="1"/>
    <n v="1"/>
    <s v="晖致制药（大连）有限公司（辉瑞制药有限公司）"/>
    <n v="128"/>
    <n v="27982"/>
    <s v="宋环英"/>
    <s v="盒"/>
    <x v="1"/>
    <s v="毛静静"/>
  </r>
  <r>
    <x v="84"/>
    <n v="64722064"/>
    <d v="2025-05-06T11:36:56"/>
    <s v="武侯区佳灵路药店"/>
    <n v="23895"/>
    <s v="枸橼酸西地那非片"/>
    <s v="100mgx1片"/>
    <n v="1"/>
    <n v="1"/>
    <s v="晖致制药（大连）有限公司（辉瑞制药有限公司）"/>
    <n v="128"/>
    <n v="27883"/>
    <s v="何方喜"/>
    <s v="盒"/>
    <x v="1"/>
    <s v="毛静静"/>
  </r>
  <r>
    <x v="85"/>
    <n v="64440435"/>
    <d v="2025-05-01T12:17:39"/>
    <s v="武侯区浆洗街药店"/>
    <n v="23896"/>
    <s v="枸橼酸西地那非片"/>
    <s v="0.1gx5片"/>
    <n v="1"/>
    <n v="5"/>
    <s v="晖致制药（大连）有限公司（辉瑞制药有限公司）"/>
    <n v="495"/>
    <n v="12255"/>
    <s v="林禹帅"/>
    <s v="盒"/>
    <x v="7"/>
    <s v="谭庆娟"/>
  </r>
  <r>
    <x v="85"/>
    <n v="64786939"/>
    <d v="2025-05-07T13:01:59"/>
    <s v="武侯区浆洗街药店"/>
    <n v="23895"/>
    <s v="枸橼酸西地那非片"/>
    <s v="100mgx1片"/>
    <n v="1"/>
    <n v="1"/>
    <s v="晖致制药（大连）有限公司（辉瑞制药有限公司）"/>
    <n v="128"/>
    <n v="990176"/>
    <s v="周金梅（销售员）"/>
    <s v="盒"/>
    <x v="7"/>
    <s v="谭庆娟"/>
  </r>
  <r>
    <x v="85"/>
    <n v="64620072"/>
    <d v="2025-05-04T15:37:40"/>
    <s v="武侯区浆洗街药店"/>
    <n v="23895"/>
    <s v="枸橼酸西地那非片"/>
    <s v="100mgx1片"/>
    <n v="1"/>
    <n v="1"/>
    <s v="晖致制药（大连）有限公司（辉瑞制药有限公司）"/>
    <n v="100"/>
    <n v="28395"/>
    <s v="廖洵媛"/>
    <s v="盒"/>
    <x v="7"/>
    <s v="谭庆娟"/>
  </r>
  <r>
    <x v="85"/>
    <n v="64620072"/>
    <d v="2025-05-04T15:37:40"/>
    <s v="武侯区浆洗街药店"/>
    <n v="118078"/>
    <s v="枸橼酸西地那非片"/>
    <s v="100mgx10片"/>
    <n v="1"/>
    <n v="10"/>
    <s v="晖致制药（大连）有限公司（辉瑞制药有限公司）"/>
    <n v="865"/>
    <n v="28395"/>
    <s v="廖洵媛"/>
    <s v="盒"/>
    <x v="7"/>
    <s v="谭庆娟"/>
  </r>
  <r>
    <x v="86"/>
    <n v="64552523"/>
    <d v="2025-05-03T11:35:39"/>
    <s v="武侯区科华北路药店"/>
    <n v="23455"/>
    <s v="枸橼酸西地那非片"/>
    <s v="50mgx1片"/>
    <n v="1"/>
    <n v="0.5"/>
    <s v="晖致制药（大连）有限公司（辉瑞制药有限公司）"/>
    <n v="78"/>
    <n v="14436"/>
    <s v="陈慧"/>
    <s v="盒"/>
    <x v="7"/>
    <s v="谭庆娟"/>
  </r>
  <r>
    <x v="86"/>
    <n v="64445656"/>
    <d v="2025-05-01T14:11:07"/>
    <s v="武侯区科华北路药店"/>
    <n v="198582"/>
    <s v="枸橼酸西地那非片"/>
    <s v="50mgx5片"/>
    <n v="1"/>
    <n v="2.5"/>
    <s v="晖致制药（大连）有限公司（辉瑞制药有限公司）"/>
    <n v="238"/>
    <n v="1003130"/>
    <s v="彭关敏（科华北街）"/>
    <s v="盒"/>
    <x v="7"/>
    <s v="谭庆娟"/>
  </r>
  <r>
    <x v="86"/>
    <n v="64445656"/>
    <d v="2025-05-01T14:11:07"/>
    <s v="武侯区科华北路药店"/>
    <n v="23455"/>
    <s v="枸橼酸西地那非片"/>
    <s v="50mgx1片"/>
    <n v="1"/>
    <n v="0.5"/>
    <s v="晖致制药（大连）有限公司（辉瑞制药有限公司）"/>
    <n v="50"/>
    <n v="1003130"/>
    <s v="彭关敏（科华北街）"/>
    <s v="盒"/>
    <x v="7"/>
    <s v="谭庆娟"/>
  </r>
  <r>
    <x v="86"/>
    <n v="64460074"/>
    <d v="2025-05-01T18:22:52"/>
    <s v="武侯区科华北路药店"/>
    <n v="198582"/>
    <s v="枸橼酸西地那非片"/>
    <s v="50mgx5片"/>
    <n v="1"/>
    <n v="2.5"/>
    <s v="晖致制药（大连）有限公司（辉瑞制药有限公司）"/>
    <n v="238"/>
    <n v="14436"/>
    <s v="陈慧"/>
    <s v="盒"/>
    <x v="7"/>
    <s v="谭庆娟"/>
  </r>
  <r>
    <x v="86"/>
    <n v="64460074"/>
    <d v="2025-05-01T18:22:52"/>
    <s v="武侯区科华北路药店"/>
    <n v="23455"/>
    <s v="枸橼酸西地那非片"/>
    <s v="50mgx1片"/>
    <n v="1"/>
    <n v="0.5"/>
    <s v="晖致制药（大连）有限公司（辉瑞制药有限公司）"/>
    <n v="50"/>
    <n v="14436"/>
    <s v="陈慧"/>
    <s v="盒"/>
    <x v="7"/>
    <s v="谭庆娟"/>
  </r>
  <r>
    <x v="86"/>
    <n v="64646049"/>
    <d v="2025-05-04T21:57:57"/>
    <s v="武侯区科华北路药店"/>
    <n v="23895"/>
    <s v="枸橼酸西地那非片"/>
    <s v="100mgx1片"/>
    <n v="1"/>
    <n v="1"/>
    <s v="晖致制药（大连）有限公司（辉瑞制药有限公司）"/>
    <n v="128"/>
    <n v="1002853"/>
    <s v="罗豪（童子）"/>
    <s v="盒"/>
    <x v="7"/>
    <s v="谭庆娟"/>
  </r>
  <r>
    <x v="86"/>
    <n v="64425039"/>
    <d v="2025-05-01T10:35:57"/>
    <s v="武侯区科华北路药店"/>
    <n v="198582"/>
    <s v="枸橼酸西地那非片"/>
    <s v="50mgx5片"/>
    <n v="1"/>
    <n v="2.5"/>
    <s v="晖致制药（大连）有限公司（辉瑞制药有限公司）"/>
    <n v="238"/>
    <n v="1003130"/>
    <s v="彭关敏（科华北街）"/>
    <s v="盒"/>
    <x v="7"/>
    <s v="谭庆娟"/>
  </r>
  <r>
    <x v="86"/>
    <n v="64425039"/>
    <d v="2025-05-01T10:35:57"/>
    <s v="武侯区科华北路药店"/>
    <n v="23455"/>
    <s v="枸橼酸西地那非片"/>
    <s v="50mgx1片"/>
    <n v="1"/>
    <n v="0.5"/>
    <s v="晖致制药（大连）有限公司（辉瑞制药有限公司）"/>
    <n v="50"/>
    <n v="1003130"/>
    <s v="彭关敏（科华北街）"/>
    <s v="盒"/>
    <x v="7"/>
    <s v="谭庆娟"/>
  </r>
  <r>
    <x v="87"/>
    <n v="64452620"/>
    <d v="2025-05-01T16:22:38"/>
    <s v="武侯区倪家桥路药店"/>
    <n v="198582"/>
    <s v="枸橼酸西地那非片"/>
    <s v="50mgx5片"/>
    <n v="1"/>
    <n v="2.5"/>
    <s v="晖致制药（大连）有限公司（辉瑞制药有限公司）"/>
    <n v="288"/>
    <n v="27881"/>
    <s v="朱佑艳"/>
    <s v="盒"/>
    <x v="7"/>
    <s v="谭庆娟"/>
  </r>
  <r>
    <x v="87"/>
    <n v="64533234"/>
    <d v="2025-05-02T21:55:26"/>
    <s v="武侯区倪家桥路药店"/>
    <n v="23895"/>
    <s v="枸橼酸西地那非片"/>
    <s v="100mgx1片"/>
    <n v="1"/>
    <n v="1"/>
    <s v="晖致制药（大连）有限公司（辉瑞制药有限公司）"/>
    <n v="100"/>
    <n v="14429"/>
    <s v="郭定秀"/>
    <s v="盒"/>
    <x v="7"/>
    <s v="谭庆娟"/>
  </r>
  <r>
    <x v="87"/>
    <n v="64533234"/>
    <d v="2025-05-02T21:55:26"/>
    <s v="武侯区倪家桥路药店"/>
    <n v="118078"/>
    <s v="枸橼酸西地那非片"/>
    <s v="100mgx10片"/>
    <n v="1"/>
    <n v="10"/>
    <s v="晖致制药（大连）有限公司（辉瑞制药有限公司）"/>
    <n v="865"/>
    <n v="14429"/>
    <s v="郭定秀"/>
    <s v="盒"/>
    <x v="7"/>
    <s v="谭庆娟"/>
  </r>
  <r>
    <x v="88"/>
    <n v="64699435"/>
    <d v="2025-05-05T20:48:26"/>
    <s v="武侯区顺和街药店"/>
    <n v="23455"/>
    <s v="枸橼酸西地那非片"/>
    <s v="50mgx1片"/>
    <n v="1"/>
    <n v="0.5"/>
    <s v="晖致制药（大连）有限公司（辉瑞制药有限公司）"/>
    <n v="41"/>
    <n v="29219"/>
    <s v="张灿"/>
    <s v="盒"/>
    <x v="1"/>
    <s v="毛静静"/>
  </r>
  <r>
    <x v="88"/>
    <n v="64557013"/>
    <d v="2025-05-03T13:11:30"/>
    <s v="武侯区顺和街药店"/>
    <n v="23895"/>
    <s v="枸橼酸西地那非片"/>
    <s v="100mgx1片"/>
    <n v="2"/>
    <n v="2"/>
    <s v="晖致制药（大连）有限公司（辉瑞制药有限公司）"/>
    <n v="198"/>
    <n v="12505"/>
    <s v="曾蕾蕾"/>
    <s v="盒"/>
    <x v="1"/>
    <s v="毛静静"/>
  </r>
  <r>
    <x v="88"/>
    <n v="64557013"/>
    <d v="2025-05-03T13:11:30"/>
    <s v="武侯区顺和街药店"/>
    <n v="118078"/>
    <s v="枸橼酸西地那非片"/>
    <s v="100mgx10片"/>
    <n v="1"/>
    <n v="10"/>
    <s v="晖致制药（大连）有限公司（辉瑞制药有限公司）"/>
    <n v="780"/>
    <n v="12505"/>
    <s v="曾蕾蕾"/>
    <s v="盒"/>
    <x v="1"/>
    <s v="毛静静"/>
  </r>
  <r>
    <x v="88"/>
    <n v="64557013"/>
    <d v="2025-05-03T13:11:30"/>
    <s v="武侯区顺和街药店"/>
    <n v="23896"/>
    <s v="枸橼酸西地那非片"/>
    <s v="0.1gx5片"/>
    <n v="1"/>
    <n v="5"/>
    <s v="晖致制药（大连）有限公司（辉瑞制药有限公司）"/>
    <n v="482"/>
    <n v="12505"/>
    <s v="曾蕾蕾"/>
    <s v="盒"/>
    <x v="1"/>
    <s v="毛静静"/>
  </r>
  <r>
    <x v="88"/>
    <n v="64609558"/>
    <d v="2025-05-04T11:53:11"/>
    <s v="武侯区顺和街药店"/>
    <n v="198582"/>
    <s v="枸橼酸西地那非片"/>
    <s v="50mgx5片"/>
    <n v="1"/>
    <n v="2.5"/>
    <s v="晖致制药（大连）有限公司（辉瑞制药有限公司）"/>
    <n v="273.60000000000002"/>
    <n v="29219"/>
    <s v="张灿"/>
    <s v="盒"/>
    <x v="1"/>
    <s v="毛静静"/>
  </r>
  <r>
    <x v="89"/>
    <n v="64616692"/>
    <d v="2025-05-04T14:26:31"/>
    <s v="武侯区长寿路药店"/>
    <n v="198582"/>
    <s v="枸橼酸西地那非片"/>
    <s v="50mgx5片"/>
    <n v="1"/>
    <n v="2.5"/>
    <s v="晖致制药（大连）有限公司（辉瑞制药有限公司）"/>
    <n v="288"/>
    <n v="16062"/>
    <s v="杨聪明"/>
    <s v="盒"/>
    <x v="7"/>
    <s v="谭庆娟"/>
  </r>
  <r>
    <x v="90"/>
    <n v="64552723"/>
    <d v="2025-05-03T11:40:11"/>
    <s v="温江区公平街道江安路药店"/>
    <n v="198582"/>
    <s v="枸橼酸西地那非片"/>
    <s v="50mgx5片"/>
    <n v="1"/>
    <n v="2.5"/>
    <s v="晖致制药（大连）有限公司（辉瑞制药有限公司）"/>
    <n v="238"/>
    <n v="4518"/>
    <s v="王慧"/>
    <s v="盒"/>
    <x v="0"/>
    <s v="陈冰雪"/>
  </r>
  <r>
    <x v="90"/>
    <n v="64552723"/>
    <d v="2025-05-03T11:40:11"/>
    <s v="温江区公平街道江安路药店"/>
    <n v="23455"/>
    <s v="枸橼酸西地那非片"/>
    <s v="50mgx1片"/>
    <n v="1"/>
    <n v="0.5"/>
    <s v="晖致制药（大连）有限公司（辉瑞制药有限公司）"/>
    <n v="50"/>
    <n v="4518"/>
    <s v="王慧"/>
    <s v="盒"/>
    <x v="0"/>
    <s v="陈冰雪"/>
  </r>
  <r>
    <x v="91"/>
    <n v="64639442"/>
    <d v="2025-05-04T20:19:47"/>
    <s v="新都区斑竹园街道医贸大道药店"/>
    <n v="23895"/>
    <s v="枸橼酸西地那非片"/>
    <s v="100mgx1片"/>
    <n v="1"/>
    <n v="1"/>
    <s v="晖致制药（大连）有限公司（辉瑞制药有限公司）"/>
    <n v="121.6"/>
    <n v="28778"/>
    <s v="顾情"/>
    <s v="盒"/>
    <x v="1"/>
    <s v="毛静静"/>
  </r>
  <r>
    <x v="91"/>
    <n v="64588590"/>
    <d v="2025-05-03T21:19:54"/>
    <s v="新都区斑竹园街道医贸大道药店"/>
    <n v="23895"/>
    <s v="枸橼酸西地那非片"/>
    <s v="100mgx1片"/>
    <n v="1"/>
    <n v="1"/>
    <s v="晖致制药（大连）有限公司（辉瑞制药有限公司）"/>
    <n v="128"/>
    <n v="28778"/>
    <s v="顾情"/>
    <s v="盒"/>
    <x v="1"/>
    <s v="毛静静"/>
  </r>
  <r>
    <x v="91"/>
    <n v="64588590"/>
    <d v="2025-05-03T21:19:54"/>
    <s v="新都区斑竹园街道医贸大道药店"/>
    <n v="23895"/>
    <s v="枸橼酸西地那非片"/>
    <s v="100mgx1片"/>
    <n v="1"/>
    <n v="1"/>
    <s v="晖致制药（大连）有限公司（辉瑞制药有限公司）"/>
    <n v="128"/>
    <n v="28778"/>
    <s v="顾情"/>
    <s v="盒"/>
    <x v="1"/>
    <s v="毛静静"/>
  </r>
  <r>
    <x v="92"/>
    <n v="64644850"/>
    <d v="2025-05-04T21:25:15"/>
    <s v="新都区大丰街道华美东街药店"/>
    <n v="23895"/>
    <s v="枸橼酸西地那非片"/>
    <s v="100mgx1片"/>
    <n v="1"/>
    <n v="1"/>
    <s v="晖致制药（大连）有限公司（辉瑞制药有限公司）"/>
    <n v="128"/>
    <n v="10191"/>
    <s v="罗丹"/>
    <s v="盒"/>
    <x v="1"/>
    <s v="毛静静"/>
  </r>
  <r>
    <x v="93"/>
    <n v="64549179"/>
    <d v="2025-05-03T10:53:37"/>
    <s v="新津县五津镇五津西路二药房"/>
    <n v="198582"/>
    <s v="枸橼酸西地那非片"/>
    <s v="50mgx5片"/>
    <n v="1"/>
    <n v="2.5"/>
    <s v="晖致制药（大连）有限公司（辉瑞制药有限公司）"/>
    <n v="238"/>
    <n v="4330"/>
    <s v="郑红艳"/>
    <s v="盒"/>
    <x v="11"/>
    <s v="王燕丽"/>
  </r>
  <r>
    <x v="93"/>
    <n v="64549179"/>
    <d v="2025-05-03T10:53:37"/>
    <s v="新津县五津镇五津西路二药房"/>
    <n v="23455"/>
    <s v="枸橼酸西地那非片"/>
    <s v="50mgx1片"/>
    <n v="1"/>
    <n v="0.5"/>
    <s v="晖致制药（大连）有限公司（辉瑞制药有限公司）"/>
    <n v="50"/>
    <n v="4330"/>
    <s v="郑红艳"/>
    <s v="盒"/>
    <x v="11"/>
    <s v="王燕丽"/>
  </r>
  <r>
    <x v="93"/>
    <n v="64751567"/>
    <d v="2025-05-06T19:27:16"/>
    <s v="新津县五津镇五津西路二药房"/>
    <n v="23895"/>
    <s v="枸橼酸西地那非片"/>
    <s v="100mgx1片"/>
    <n v="1"/>
    <n v="1"/>
    <s v="晖致制药（大连）有限公司（辉瑞制药有限公司）"/>
    <n v="100"/>
    <n v="4330"/>
    <s v="郑红艳"/>
    <s v="盒"/>
    <x v="11"/>
    <s v="王燕丽"/>
  </r>
  <r>
    <x v="93"/>
    <n v="64751567"/>
    <d v="2025-05-06T19:27:16"/>
    <s v="新津县五津镇五津西路二药房"/>
    <n v="118078"/>
    <s v="枸橼酸西地那非片"/>
    <s v="100mgx10片"/>
    <n v="1"/>
    <n v="10"/>
    <s v="晖致制药（大连）有限公司（辉瑞制药有限公司）"/>
    <n v="865"/>
    <n v="4330"/>
    <s v="郑红艳"/>
    <s v="盒"/>
    <x v="11"/>
    <s v="王燕丽"/>
  </r>
  <r>
    <x v="94"/>
    <n v="64533455"/>
    <d v="2025-05-02T21:56:11"/>
    <s v="新津县五津镇五津西路药店"/>
    <n v="23896"/>
    <s v="枸橼酸西地那非片"/>
    <s v="0.1gx5片"/>
    <n v="1"/>
    <n v="5"/>
    <s v="晖致制药（大连）有限公司（辉瑞制药有限公司）"/>
    <n v="495"/>
    <n v="7749"/>
    <s v="刘芬"/>
    <s v="盒"/>
    <x v="11"/>
    <s v="王燕丽"/>
  </r>
  <r>
    <x v="95"/>
    <n v="64819166"/>
    <d v="2025-05-07T20:57:09"/>
    <s v="雅安市太极智慧云医药科技有限公司"/>
    <n v="198582"/>
    <s v="枸橼酸西地那非片"/>
    <s v="50mgx5片"/>
    <n v="1"/>
    <n v="2.5"/>
    <s v="晖致制药（大连）有限公司（辉瑞制药有限公司）"/>
    <n v="273.60000000000002"/>
    <n v="15845"/>
    <s v="张莉 "/>
    <s v="盒"/>
    <x v="0"/>
    <s v="陈冰雪"/>
  </r>
  <r>
    <x v="95"/>
    <n v="64819015"/>
    <d v="2025-05-07T20:55:19"/>
    <s v="雅安市太极智慧云医药科技有限公司"/>
    <n v="23895"/>
    <s v="枸橼酸西地那非片"/>
    <s v="100mgx1片"/>
    <n v="1"/>
    <n v="1"/>
    <s v="晖致制药（大连）有限公司（辉瑞制药有限公司）"/>
    <n v="113"/>
    <n v="15845"/>
    <s v="张莉 "/>
    <s v="盒"/>
    <x v="0"/>
    <s v="陈冰雪"/>
  </r>
  <r>
    <x v="95"/>
    <n v="64800994"/>
    <d v="2025-05-07T17:18:16"/>
    <s v="雅安市太极智慧云医药科技有限公司"/>
    <n v="198582"/>
    <s v="枸橼酸西地那非片"/>
    <s v="50mgx5片"/>
    <n v="1"/>
    <n v="2.5"/>
    <s v="晖致制药（大连）有限公司（辉瑞制药有限公司）"/>
    <n v="288"/>
    <n v="15845"/>
    <s v="张莉 "/>
    <s v="盒"/>
    <x v="0"/>
    <s v="陈冰雪"/>
  </r>
  <r>
    <x v="96"/>
    <m/>
    <m/>
    <m/>
    <m/>
    <m/>
    <m/>
    <m/>
    <m/>
    <m/>
    <m/>
    <m/>
    <m/>
    <m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8" minRefreshableVersion="3" createdVersion="8" useAutoFormatting="1" indent="0" showDrill="1" multipleFieldFilters="0">
  <location ref="A3:B17" firstHeaderRow="1" firstDataRow="1" firstDataCol="1"/>
  <pivotFields count="16">
    <pivotField showAll="0">
      <items count="98">
        <item x="2"/>
        <item x="33"/>
        <item x="1"/>
        <item x="3"/>
        <item x="10"/>
        <item x="53"/>
        <item x="49"/>
        <item x="69"/>
        <item x="34"/>
        <item x="51"/>
        <item x="88"/>
        <item x="14"/>
        <item x="5"/>
        <item x="71"/>
        <item x="73"/>
        <item x="38"/>
        <item x="80"/>
        <item x="6"/>
        <item x="81"/>
        <item x="32"/>
        <item x="35"/>
        <item x="47"/>
        <item x="40"/>
        <item x="0"/>
        <item x="46"/>
        <item x="8"/>
        <item x="43"/>
        <item x="45"/>
        <item x="74"/>
        <item x="63"/>
        <item x="12"/>
        <item x="48"/>
        <item x="85"/>
        <item x="22"/>
        <item x="28"/>
        <item x="25"/>
        <item x="27"/>
        <item x="65"/>
        <item x="26"/>
        <item x="23"/>
        <item x="94"/>
        <item x="67"/>
        <item x="17"/>
        <item x="20"/>
        <item x="19"/>
        <item x="16"/>
        <item x="18"/>
        <item x="15"/>
        <item x="90"/>
        <item x="66"/>
        <item x="84"/>
        <item x="55"/>
        <item x="78"/>
        <item x="68"/>
        <item x="13"/>
        <item x="9"/>
        <item x="82"/>
        <item x="52"/>
        <item x="37"/>
        <item x="44"/>
        <item x="77"/>
        <item x="36"/>
        <item x="83"/>
        <item x="24"/>
        <item x="56"/>
        <item x="93"/>
        <item x="21"/>
        <item x="57"/>
        <item x="59"/>
        <item x="29"/>
        <item x="30"/>
        <item x="31"/>
        <item x="50"/>
        <item x="87"/>
        <item x="72"/>
        <item x="70"/>
        <item x="4"/>
        <item x="76"/>
        <item x="11"/>
        <item x="41"/>
        <item x="86"/>
        <item x="42"/>
        <item x="89"/>
        <item x="54"/>
        <item x="75"/>
        <item x="64"/>
        <item x="7"/>
        <item x="91"/>
        <item x="60"/>
        <item x="62"/>
        <item x="61"/>
        <item x="95"/>
        <item x="39"/>
        <item x="79"/>
        <item x="92"/>
        <item x="58"/>
        <item x="9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14">
        <item x="3"/>
        <item x="6"/>
        <item x="5"/>
        <item x="1"/>
        <item x="4"/>
        <item x="8"/>
        <item x="9"/>
        <item x="0"/>
        <item x="7"/>
        <item x="10"/>
        <item x="2"/>
        <item x="11"/>
        <item x="12"/>
        <item t="default"/>
      </items>
    </pivotField>
    <pivotField showAll="0"/>
  </pivotFields>
  <rowFields count="1">
    <field x="14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求和项:换算后数量（粒）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9"/>
  <sheetViews>
    <sheetView workbookViewId="0">
      <selection activeCell="B16" sqref="B16"/>
    </sheetView>
  </sheetViews>
  <sheetFormatPr defaultColWidth="9" defaultRowHeight="13.5"/>
  <cols>
    <col min="1" max="1" width="7.33333333333333" customWidth="1"/>
    <col min="2" max="2" width="57" customWidth="1"/>
    <col min="3" max="3" width="9.775" customWidth="1"/>
    <col min="4" max="4" width="21.775" customWidth="1"/>
    <col min="5" max="5" width="18.8833333333333" customWidth="1"/>
    <col min="7" max="7" width="12.6666666666667"/>
    <col min="8" max="8" width="8.88333333333333" customWidth="1"/>
    <col min="9" max="9" width="22.2166666666667" customWidth="1"/>
    <col min="10" max="10" width="19.3333333333333" customWidth="1"/>
    <col min="11" max="11" width="12.6666666666667"/>
  </cols>
  <sheetData>
    <row r="1" s="26" customFormat="1" ht="42" customHeight="1" spans="1:10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H1" s="17" t="s">
        <v>2</v>
      </c>
      <c r="I1" s="17" t="s">
        <v>3</v>
      </c>
      <c r="J1" s="17" t="s">
        <v>4</v>
      </c>
    </row>
    <row r="2" spans="1:11">
      <c r="A2" s="5">
        <v>2894</v>
      </c>
      <c r="B2" s="5" t="s">
        <v>5</v>
      </c>
      <c r="C2" s="5" t="s">
        <v>6</v>
      </c>
      <c r="D2" s="5">
        <v>7</v>
      </c>
      <c r="E2" s="5">
        <v>9</v>
      </c>
      <c r="H2" s="5" t="s">
        <v>7</v>
      </c>
      <c r="I2" s="5">
        <v>121</v>
      </c>
      <c r="J2" s="5">
        <v>146</v>
      </c>
      <c r="K2">
        <f>(J2-I2)/I2</f>
        <v>0.206611570247934</v>
      </c>
    </row>
    <row r="3" spans="1:11">
      <c r="A3" s="5">
        <v>2905</v>
      </c>
      <c r="B3" s="5" t="s">
        <v>8</v>
      </c>
      <c r="C3" s="5" t="s">
        <v>6</v>
      </c>
      <c r="D3" s="5">
        <v>21</v>
      </c>
      <c r="E3" s="5">
        <v>25</v>
      </c>
      <c r="H3" s="5" t="s">
        <v>9</v>
      </c>
      <c r="I3" s="5">
        <v>131.5</v>
      </c>
      <c r="J3" s="5">
        <v>158</v>
      </c>
      <c r="K3">
        <f t="shared" ref="K3:K11" si="0">(J3-I3)/I3</f>
        <v>0.201520912547529</v>
      </c>
    </row>
    <row r="4" spans="1:11">
      <c r="A4" s="5">
        <v>2910</v>
      </c>
      <c r="B4" s="5" t="s">
        <v>10</v>
      </c>
      <c r="C4" s="5" t="s">
        <v>6</v>
      </c>
      <c r="D4" s="5">
        <v>35</v>
      </c>
      <c r="E4" s="5">
        <f>D4*1.2</f>
        <v>42</v>
      </c>
      <c r="H4" s="5" t="s">
        <v>6</v>
      </c>
      <c r="I4" s="5">
        <v>180.5</v>
      </c>
      <c r="J4" s="5">
        <v>218</v>
      </c>
      <c r="K4">
        <f t="shared" si="0"/>
        <v>0.207756232686981</v>
      </c>
    </row>
    <row r="5" spans="1:11">
      <c r="A5" s="5">
        <v>2914</v>
      </c>
      <c r="B5" s="5" t="s">
        <v>11</v>
      </c>
      <c r="C5" s="5" t="s">
        <v>6</v>
      </c>
      <c r="D5" s="5">
        <v>5</v>
      </c>
      <c r="E5" s="5">
        <f>D5*1.2</f>
        <v>6</v>
      </c>
      <c r="H5" s="5" t="s">
        <v>12</v>
      </c>
      <c r="I5" s="5">
        <v>324.5</v>
      </c>
      <c r="J5" s="5">
        <v>391</v>
      </c>
      <c r="K5">
        <f t="shared" si="0"/>
        <v>0.204930662557781</v>
      </c>
    </row>
    <row r="6" spans="1:11">
      <c r="A6" s="5">
        <v>2916</v>
      </c>
      <c r="B6" s="5" t="s">
        <v>13</v>
      </c>
      <c r="C6" s="5" t="s">
        <v>6</v>
      </c>
      <c r="D6" s="5">
        <v>26.5</v>
      </c>
      <c r="E6" s="5">
        <v>32</v>
      </c>
      <c r="H6" s="5" t="s">
        <v>14</v>
      </c>
      <c r="I6" s="5">
        <v>326</v>
      </c>
      <c r="J6" s="5">
        <v>393</v>
      </c>
      <c r="K6">
        <f t="shared" si="0"/>
        <v>0.205521472392638</v>
      </c>
    </row>
    <row r="7" spans="1:11">
      <c r="A7" s="5">
        <v>104428</v>
      </c>
      <c r="B7" s="5" t="s">
        <v>15</v>
      </c>
      <c r="C7" s="5" t="s">
        <v>6</v>
      </c>
      <c r="D7" s="5">
        <v>65</v>
      </c>
      <c r="E7" s="5">
        <f>D7*1.2</f>
        <v>78</v>
      </c>
      <c r="H7" s="5" t="s">
        <v>16</v>
      </c>
      <c r="I7" s="5">
        <v>996.5</v>
      </c>
      <c r="J7" s="5">
        <v>1135</v>
      </c>
      <c r="K7">
        <f t="shared" si="0"/>
        <v>0.138986452584044</v>
      </c>
    </row>
    <row r="8" spans="1:11">
      <c r="A8" s="5">
        <v>104838</v>
      </c>
      <c r="B8" s="5" t="s">
        <v>17</v>
      </c>
      <c r="C8" s="5" t="s">
        <v>6</v>
      </c>
      <c r="D8" s="5">
        <v>21</v>
      </c>
      <c r="E8" s="5">
        <v>26</v>
      </c>
      <c r="H8" s="5" t="s">
        <v>18</v>
      </c>
      <c r="I8" s="5">
        <v>1024.5</v>
      </c>
      <c r="J8" s="5">
        <v>1164</v>
      </c>
      <c r="K8">
        <f t="shared" si="0"/>
        <v>0.136163982430454</v>
      </c>
    </row>
    <row r="9" spans="1:11">
      <c r="A9" s="5">
        <v>2844</v>
      </c>
      <c r="B9" s="5" t="s">
        <v>19</v>
      </c>
      <c r="C9" s="5" t="s">
        <v>14</v>
      </c>
      <c r="D9" s="5">
        <v>5</v>
      </c>
      <c r="E9" s="5">
        <f>D9*1.2</f>
        <v>6</v>
      </c>
      <c r="H9" s="5" t="s">
        <v>20</v>
      </c>
      <c r="I9" s="5">
        <v>1326</v>
      </c>
      <c r="J9" s="5">
        <v>1486</v>
      </c>
      <c r="K9">
        <f t="shared" si="0"/>
        <v>0.120663650075415</v>
      </c>
    </row>
    <row r="10" spans="1:11">
      <c r="A10" s="5">
        <v>2851</v>
      </c>
      <c r="B10" s="5" t="s">
        <v>21</v>
      </c>
      <c r="C10" s="5" t="s">
        <v>14</v>
      </c>
      <c r="D10" s="5">
        <v>35</v>
      </c>
      <c r="E10" s="5">
        <f>D10*1.2</f>
        <v>42</v>
      </c>
      <c r="H10" s="5" t="s">
        <v>22</v>
      </c>
      <c r="I10" s="5">
        <v>1510.5</v>
      </c>
      <c r="J10" s="5">
        <v>1719</v>
      </c>
      <c r="K10">
        <f t="shared" si="0"/>
        <v>0.138033763654419</v>
      </c>
    </row>
    <row r="11" spans="1:11">
      <c r="A11" s="5">
        <v>2852</v>
      </c>
      <c r="B11" s="5" t="s">
        <v>23</v>
      </c>
      <c r="C11" s="5" t="s">
        <v>14</v>
      </c>
      <c r="D11" s="5">
        <v>30.5</v>
      </c>
      <c r="E11" s="5">
        <v>37</v>
      </c>
      <c r="H11" s="5" t="s">
        <v>24</v>
      </c>
      <c r="I11" s="5">
        <v>5941</v>
      </c>
      <c r="J11" s="5">
        <f>SUM(J2:J10)</f>
        <v>6810</v>
      </c>
      <c r="K11">
        <f t="shared" si="0"/>
        <v>0.146271671435785</v>
      </c>
    </row>
    <row r="12" spans="1:5">
      <c r="A12" s="5">
        <v>2853</v>
      </c>
      <c r="B12" s="5" t="s">
        <v>25</v>
      </c>
      <c r="C12" s="5" t="s">
        <v>14</v>
      </c>
      <c r="D12" s="5">
        <v>10.5</v>
      </c>
      <c r="E12" s="5">
        <v>13</v>
      </c>
    </row>
    <row r="13" spans="1:5">
      <c r="A13" s="5">
        <v>2854</v>
      </c>
      <c r="B13" s="5" t="s">
        <v>26</v>
      </c>
      <c r="C13" s="5" t="s">
        <v>14</v>
      </c>
      <c r="D13" s="5">
        <v>25</v>
      </c>
      <c r="E13" s="5">
        <f>D13*1.2</f>
        <v>30</v>
      </c>
    </row>
    <row r="14" spans="1:5">
      <c r="A14" s="5">
        <v>2873</v>
      </c>
      <c r="B14" s="5" t="s">
        <v>27</v>
      </c>
      <c r="C14" s="5" t="s">
        <v>14</v>
      </c>
      <c r="D14" s="5">
        <v>14.5</v>
      </c>
      <c r="E14" s="5">
        <v>18</v>
      </c>
    </row>
    <row r="15" spans="1:5">
      <c r="A15" s="5">
        <v>2874</v>
      </c>
      <c r="B15" s="5" t="s">
        <v>28</v>
      </c>
      <c r="C15" s="5" t="s">
        <v>14</v>
      </c>
      <c r="D15" s="5">
        <v>51.5</v>
      </c>
      <c r="E15" s="5">
        <v>62</v>
      </c>
    </row>
    <row r="16" spans="1:5">
      <c r="A16" s="5">
        <v>2875</v>
      </c>
      <c r="B16" s="5" t="s">
        <v>29</v>
      </c>
      <c r="C16" s="5" t="s">
        <v>14</v>
      </c>
      <c r="D16" s="5">
        <v>78.5</v>
      </c>
      <c r="E16" s="5">
        <v>94</v>
      </c>
    </row>
    <row r="17" spans="1:5">
      <c r="A17" s="5">
        <v>104533</v>
      </c>
      <c r="B17" s="5" t="s">
        <v>30</v>
      </c>
      <c r="C17" s="5" t="s">
        <v>14</v>
      </c>
      <c r="D17" s="5">
        <v>15.5</v>
      </c>
      <c r="E17" s="5">
        <v>19</v>
      </c>
    </row>
    <row r="18" spans="1:5">
      <c r="A18" s="5">
        <v>107728</v>
      </c>
      <c r="B18" s="5" t="s">
        <v>31</v>
      </c>
      <c r="C18" s="5" t="s">
        <v>14</v>
      </c>
      <c r="D18" s="5">
        <v>31.5</v>
      </c>
      <c r="E18" s="5">
        <v>38</v>
      </c>
    </row>
    <row r="19" spans="1:5">
      <c r="A19" s="5">
        <v>117637</v>
      </c>
      <c r="B19" s="5" t="s">
        <v>32</v>
      </c>
      <c r="C19" s="5" t="s">
        <v>14</v>
      </c>
      <c r="D19" s="5">
        <v>3.5</v>
      </c>
      <c r="E19" s="5">
        <v>4</v>
      </c>
    </row>
    <row r="20" spans="1:5">
      <c r="A20" s="5">
        <v>117923</v>
      </c>
      <c r="B20" s="5" t="s">
        <v>33</v>
      </c>
      <c r="C20" s="5" t="s">
        <v>14</v>
      </c>
      <c r="D20" s="5">
        <v>11</v>
      </c>
      <c r="E20" s="5">
        <v>13</v>
      </c>
    </row>
    <row r="21" spans="1:5">
      <c r="A21" s="5">
        <v>123007</v>
      </c>
      <c r="B21" s="5" t="s">
        <v>34</v>
      </c>
      <c r="C21" s="5" t="s">
        <v>14</v>
      </c>
      <c r="D21" s="5">
        <v>14</v>
      </c>
      <c r="E21" s="5">
        <v>17</v>
      </c>
    </row>
    <row r="22" spans="1:5">
      <c r="A22" s="5">
        <v>2497</v>
      </c>
      <c r="B22" s="5" t="s">
        <v>35</v>
      </c>
      <c r="C22" s="5" t="s">
        <v>16</v>
      </c>
      <c r="D22" s="5">
        <v>76.5</v>
      </c>
      <c r="E22" s="5">
        <v>87</v>
      </c>
    </row>
    <row r="23" spans="1:5">
      <c r="A23" s="5">
        <v>2512</v>
      </c>
      <c r="B23" s="5" t="s">
        <v>36</v>
      </c>
      <c r="C23" s="5" t="s">
        <v>16</v>
      </c>
      <c r="D23" s="5">
        <v>64.5</v>
      </c>
      <c r="E23" s="5">
        <v>73</v>
      </c>
    </row>
    <row r="24" spans="1:5">
      <c r="A24" s="5">
        <v>2520</v>
      </c>
      <c r="B24" s="5" t="s">
        <v>37</v>
      </c>
      <c r="C24" s="5" t="s">
        <v>16</v>
      </c>
      <c r="D24" s="5">
        <v>28.5</v>
      </c>
      <c r="E24" s="5">
        <v>33</v>
      </c>
    </row>
    <row r="25" spans="1:5">
      <c r="A25" s="5">
        <v>2526</v>
      </c>
      <c r="B25" s="5" t="s">
        <v>38</v>
      </c>
      <c r="C25" s="5" t="s">
        <v>16</v>
      </c>
      <c r="D25" s="5">
        <v>70</v>
      </c>
      <c r="E25" s="5">
        <v>80</v>
      </c>
    </row>
    <row r="26" spans="1:5">
      <c r="A26" s="5">
        <v>2714</v>
      </c>
      <c r="B26" s="5" t="s">
        <v>39</v>
      </c>
      <c r="C26" s="5" t="s">
        <v>16</v>
      </c>
      <c r="D26" s="5">
        <v>30</v>
      </c>
      <c r="E26" s="5">
        <v>34</v>
      </c>
    </row>
    <row r="27" spans="1:5">
      <c r="A27" s="5">
        <v>2730</v>
      </c>
      <c r="B27" s="5" t="s">
        <v>40</v>
      </c>
      <c r="C27" s="5" t="s">
        <v>16</v>
      </c>
      <c r="D27" s="5">
        <v>42</v>
      </c>
      <c r="E27" s="5">
        <v>48</v>
      </c>
    </row>
    <row r="28" spans="1:5">
      <c r="A28" s="5">
        <v>2735</v>
      </c>
      <c r="B28" s="5" t="s">
        <v>41</v>
      </c>
      <c r="C28" s="5" t="s">
        <v>16</v>
      </c>
      <c r="D28" s="5">
        <v>57</v>
      </c>
      <c r="E28" s="5">
        <v>65</v>
      </c>
    </row>
    <row r="29" spans="1:5">
      <c r="A29" s="5">
        <v>2757</v>
      </c>
      <c r="B29" s="5" t="s">
        <v>42</v>
      </c>
      <c r="C29" s="5" t="s">
        <v>16</v>
      </c>
      <c r="D29" s="5">
        <v>86.5</v>
      </c>
      <c r="E29" s="5">
        <v>98</v>
      </c>
    </row>
    <row r="30" spans="1:5">
      <c r="A30" s="5">
        <v>2797</v>
      </c>
      <c r="B30" s="5" t="s">
        <v>43</v>
      </c>
      <c r="C30" s="5" t="s">
        <v>16</v>
      </c>
      <c r="D30" s="5">
        <v>10</v>
      </c>
      <c r="E30" s="5">
        <v>11</v>
      </c>
    </row>
    <row r="31" spans="1:5">
      <c r="A31" s="5">
        <v>2808</v>
      </c>
      <c r="B31" s="5" t="s">
        <v>44</v>
      </c>
      <c r="C31" s="5" t="s">
        <v>16</v>
      </c>
      <c r="D31" s="5">
        <v>12.5</v>
      </c>
      <c r="E31" s="5">
        <v>14</v>
      </c>
    </row>
    <row r="32" spans="1:5">
      <c r="A32" s="5">
        <v>2816</v>
      </c>
      <c r="B32" s="5" t="s">
        <v>45</v>
      </c>
      <c r="C32" s="5" t="s">
        <v>16</v>
      </c>
      <c r="D32" s="5">
        <v>16.5</v>
      </c>
      <c r="E32" s="5">
        <v>19</v>
      </c>
    </row>
    <row r="33" spans="1:5">
      <c r="A33" s="5">
        <v>2817</v>
      </c>
      <c r="B33" s="5" t="s">
        <v>46</v>
      </c>
      <c r="C33" s="5" t="s">
        <v>16</v>
      </c>
      <c r="D33" s="5">
        <v>76.5</v>
      </c>
      <c r="E33" s="5">
        <v>87</v>
      </c>
    </row>
    <row r="34" spans="1:5">
      <c r="A34" s="5">
        <v>2819</v>
      </c>
      <c r="B34" s="5" t="s">
        <v>47</v>
      </c>
      <c r="C34" s="5" t="s">
        <v>16</v>
      </c>
      <c r="D34" s="5">
        <v>11</v>
      </c>
      <c r="E34" s="5">
        <v>13</v>
      </c>
    </row>
    <row r="35" spans="1:5">
      <c r="A35" s="5">
        <v>102479</v>
      </c>
      <c r="B35" s="5" t="s">
        <v>48</v>
      </c>
      <c r="C35" s="5" t="s">
        <v>16</v>
      </c>
      <c r="D35" s="5">
        <v>29.5</v>
      </c>
      <c r="E35" s="5">
        <v>33</v>
      </c>
    </row>
    <row r="36" spans="1:5">
      <c r="A36" s="5">
        <v>103199</v>
      </c>
      <c r="B36" s="5" t="s">
        <v>49</v>
      </c>
      <c r="C36" s="5" t="s">
        <v>16</v>
      </c>
      <c r="D36" s="5">
        <v>41.5</v>
      </c>
      <c r="E36" s="5">
        <v>47</v>
      </c>
    </row>
    <row r="37" spans="1:5">
      <c r="A37" s="5">
        <v>107658</v>
      </c>
      <c r="B37" s="5" t="s">
        <v>50</v>
      </c>
      <c r="C37" s="5" t="s">
        <v>16</v>
      </c>
      <c r="D37" s="5">
        <v>30</v>
      </c>
      <c r="E37" s="5">
        <v>34</v>
      </c>
    </row>
    <row r="38" spans="1:5">
      <c r="A38" s="5">
        <v>114622</v>
      </c>
      <c r="B38" s="5" t="s">
        <v>51</v>
      </c>
      <c r="C38" s="5" t="s">
        <v>16</v>
      </c>
      <c r="D38" s="5">
        <v>45.5</v>
      </c>
      <c r="E38" s="5">
        <v>52</v>
      </c>
    </row>
    <row r="39" spans="1:5">
      <c r="A39" s="5">
        <v>114844</v>
      </c>
      <c r="B39" s="5" t="s">
        <v>52</v>
      </c>
      <c r="C39" s="5" t="s">
        <v>16</v>
      </c>
      <c r="D39" s="5">
        <v>7</v>
      </c>
      <c r="E39" s="5">
        <v>8</v>
      </c>
    </row>
    <row r="40" spans="1:5">
      <c r="A40" s="5">
        <v>117184</v>
      </c>
      <c r="B40" s="5" t="s">
        <v>53</v>
      </c>
      <c r="C40" s="5" t="s">
        <v>16</v>
      </c>
      <c r="D40" s="5">
        <v>32</v>
      </c>
      <c r="E40" s="5">
        <v>37</v>
      </c>
    </row>
    <row r="41" spans="1:5">
      <c r="A41" s="5">
        <v>118758</v>
      </c>
      <c r="B41" s="5" t="s">
        <v>54</v>
      </c>
      <c r="C41" s="5" t="s">
        <v>16</v>
      </c>
      <c r="D41" s="5">
        <v>30.5</v>
      </c>
      <c r="E41" s="5">
        <v>35</v>
      </c>
    </row>
    <row r="42" spans="1:5">
      <c r="A42" s="5">
        <v>119262</v>
      </c>
      <c r="B42" s="5" t="s">
        <v>55</v>
      </c>
      <c r="C42" s="5" t="s">
        <v>16</v>
      </c>
      <c r="D42" s="5">
        <v>27.5</v>
      </c>
      <c r="E42" s="5">
        <v>31</v>
      </c>
    </row>
    <row r="43" spans="1:5">
      <c r="A43" s="5">
        <v>120844</v>
      </c>
      <c r="B43" s="5" t="s">
        <v>56</v>
      </c>
      <c r="C43" s="5" t="s">
        <v>16</v>
      </c>
      <c r="D43" s="5">
        <v>44</v>
      </c>
      <c r="E43" s="5">
        <v>50</v>
      </c>
    </row>
    <row r="44" spans="1:5">
      <c r="A44" s="5">
        <v>122198</v>
      </c>
      <c r="B44" s="5" t="s">
        <v>57</v>
      </c>
      <c r="C44" s="5" t="s">
        <v>16</v>
      </c>
      <c r="D44" s="5">
        <v>38</v>
      </c>
      <c r="E44" s="5">
        <v>43</v>
      </c>
    </row>
    <row r="45" spans="1:5">
      <c r="A45" s="5">
        <v>122906</v>
      </c>
      <c r="B45" s="5" t="s">
        <v>58</v>
      </c>
      <c r="C45" s="5" t="s">
        <v>16</v>
      </c>
      <c r="D45" s="5">
        <v>40.5</v>
      </c>
      <c r="E45" s="5">
        <v>46</v>
      </c>
    </row>
    <row r="46" spans="1:5">
      <c r="A46" s="5">
        <v>297863</v>
      </c>
      <c r="B46" s="5" t="s">
        <v>59</v>
      </c>
      <c r="C46" s="5" t="s">
        <v>16</v>
      </c>
      <c r="D46" s="5">
        <v>46</v>
      </c>
      <c r="E46" s="5">
        <v>52</v>
      </c>
    </row>
    <row r="47" spans="1:5">
      <c r="A47" s="5">
        <v>302867</v>
      </c>
      <c r="B47" s="5" t="s">
        <v>60</v>
      </c>
      <c r="C47" s="5" t="s">
        <v>16</v>
      </c>
      <c r="D47" s="5">
        <v>3</v>
      </c>
      <c r="E47" s="5">
        <v>5</v>
      </c>
    </row>
    <row r="48" spans="1:5">
      <c r="A48" s="5">
        <v>2883</v>
      </c>
      <c r="B48" s="5" t="s">
        <v>61</v>
      </c>
      <c r="C48" s="5" t="s">
        <v>12</v>
      </c>
      <c r="D48" s="5">
        <v>96.5</v>
      </c>
      <c r="E48" s="5">
        <v>116</v>
      </c>
    </row>
    <row r="49" spans="1:5">
      <c r="A49" s="5">
        <v>2886</v>
      </c>
      <c r="B49" s="5" t="s">
        <v>62</v>
      </c>
      <c r="C49" s="5" t="s">
        <v>12</v>
      </c>
      <c r="D49" s="5">
        <v>15</v>
      </c>
      <c r="E49" s="5">
        <f>D49*1.2</f>
        <v>18</v>
      </c>
    </row>
    <row r="50" spans="1:5">
      <c r="A50" s="5">
        <v>2888</v>
      </c>
      <c r="B50" s="5" t="s">
        <v>63</v>
      </c>
      <c r="C50" s="5" t="s">
        <v>12</v>
      </c>
      <c r="D50" s="5">
        <v>26.5</v>
      </c>
      <c r="E50" s="5">
        <v>32</v>
      </c>
    </row>
    <row r="51" spans="1:5">
      <c r="A51" s="5">
        <v>2893</v>
      </c>
      <c r="B51" s="5" t="s">
        <v>64</v>
      </c>
      <c r="C51" s="5" t="s">
        <v>12</v>
      </c>
      <c r="D51" s="5">
        <v>88</v>
      </c>
      <c r="E51" s="5">
        <v>106</v>
      </c>
    </row>
    <row r="52" spans="1:5">
      <c r="A52" s="5">
        <v>2901</v>
      </c>
      <c r="B52" s="5" t="s">
        <v>65</v>
      </c>
      <c r="C52" s="5" t="s">
        <v>12</v>
      </c>
      <c r="D52" s="5">
        <v>30.5</v>
      </c>
      <c r="E52" s="5">
        <v>37</v>
      </c>
    </row>
    <row r="53" spans="1:5">
      <c r="A53" s="5">
        <v>2904</v>
      </c>
      <c r="B53" s="5" t="s">
        <v>66</v>
      </c>
      <c r="C53" s="5" t="s">
        <v>12</v>
      </c>
      <c r="D53" s="5">
        <v>29</v>
      </c>
      <c r="E53" s="5">
        <v>35</v>
      </c>
    </row>
    <row r="54" spans="1:5">
      <c r="A54" s="5">
        <v>110378</v>
      </c>
      <c r="B54" s="5" t="s">
        <v>67</v>
      </c>
      <c r="C54" s="5" t="s">
        <v>12</v>
      </c>
      <c r="D54" s="5">
        <v>39</v>
      </c>
      <c r="E54" s="5">
        <v>47</v>
      </c>
    </row>
    <row r="55" spans="1:5">
      <c r="A55" s="5">
        <v>1950</v>
      </c>
      <c r="B55" s="5" t="s">
        <v>68</v>
      </c>
      <c r="C55" s="5" t="s">
        <v>20</v>
      </c>
      <c r="D55" s="5">
        <v>46</v>
      </c>
      <c r="E55" s="5">
        <v>52</v>
      </c>
    </row>
    <row r="56" spans="1:5">
      <c r="A56" s="5">
        <v>2113</v>
      </c>
      <c r="B56" s="5" t="s">
        <v>69</v>
      </c>
      <c r="C56" s="5" t="s">
        <v>20</v>
      </c>
      <c r="D56" s="5">
        <v>93.5</v>
      </c>
      <c r="E56" s="5">
        <v>106</v>
      </c>
    </row>
    <row r="57" spans="1:5">
      <c r="A57" s="5">
        <v>2153</v>
      </c>
      <c r="B57" s="5" t="s">
        <v>70</v>
      </c>
      <c r="C57" s="5" t="s">
        <v>20</v>
      </c>
      <c r="D57" s="5">
        <v>20</v>
      </c>
      <c r="E57" s="5">
        <v>25</v>
      </c>
    </row>
    <row r="58" spans="1:5">
      <c r="A58" s="5">
        <v>2414</v>
      </c>
      <c r="B58" s="5" t="s">
        <v>71</v>
      </c>
      <c r="C58" s="5" t="s">
        <v>20</v>
      </c>
      <c r="D58" s="5">
        <v>24</v>
      </c>
      <c r="E58" s="5">
        <v>27</v>
      </c>
    </row>
    <row r="59" spans="1:5">
      <c r="A59" s="5">
        <v>2717</v>
      </c>
      <c r="B59" s="5" t="s">
        <v>72</v>
      </c>
      <c r="C59" s="5" t="s">
        <v>20</v>
      </c>
      <c r="D59" s="5">
        <v>6</v>
      </c>
      <c r="E59" s="5">
        <v>9</v>
      </c>
    </row>
    <row r="60" spans="1:5">
      <c r="A60" s="5">
        <v>2722</v>
      </c>
      <c r="B60" s="5" t="s">
        <v>73</v>
      </c>
      <c r="C60" s="5" t="s">
        <v>20</v>
      </c>
      <c r="D60" s="5">
        <v>58</v>
      </c>
      <c r="E60" s="5">
        <v>65</v>
      </c>
    </row>
    <row r="61" spans="1:5">
      <c r="A61" s="5">
        <v>2729</v>
      </c>
      <c r="B61" s="5" t="s">
        <v>74</v>
      </c>
      <c r="C61" s="5" t="s">
        <v>20</v>
      </c>
      <c r="D61" s="5">
        <v>66</v>
      </c>
      <c r="E61" s="5">
        <v>75</v>
      </c>
    </row>
    <row r="62" spans="1:5">
      <c r="A62" s="5">
        <v>2738</v>
      </c>
      <c r="B62" s="5" t="s">
        <v>75</v>
      </c>
      <c r="C62" s="5" t="s">
        <v>20</v>
      </c>
      <c r="D62" s="5">
        <v>168</v>
      </c>
      <c r="E62" s="5">
        <v>190</v>
      </c>
    </row>
    <row r="63" spans="1:5">
      <c r="A63" s="5">
        <v>2741</v>
      </c>
      <c r="B63" s="5" t="s">
        <v>76</v>
      </c>
      <c r="C63" s="5" t="s">
        <v>20</v>
      </c>
      <c r="D63" s="5">
        <v>120</v>
      </c>
      <c r="E63" s="5">
        <v>136</v>
      </c>
    </row>
    <row r="64" spans="1:5">
      <c r="A64" s="5">
        <v>2751</v>
      </c>
      <c r="B64" s="5" t="s">
        <v>77</v>
      </c>
      <c r="C64" s="5" t="s">
        <v>20</v>
      </c>
      <c r="D64" s="5">
        <v>19</v>
      </c>
      <c r="E64" s="5">
        <v>23</v>
      </c>
    </row>
    <row r="65" spans="1:5">
      <c r="A65" s="5">
        <v>2755</v>
      </c>
      <c r="B65" s="5" t="s">
        <v>78</v>
      </c>
      <c r="C65" s="5" t="s">
        <v>20</v>
      </c>
      <c r="D65" s="5">
        <v>52.5</v>
      </c>
      <c r="E65" s="5">
        <v>60</v>
      </c>
    </row>
    <row r="66" spans="1:5">
      <c r="A66" s="5">
        <v>2771</v>
      </c>
      <c r="B66" s="5" t="s">
        <v>79</v>
      </c>
      <c r="C66" s="5" t="s">
        <v>20</v>
      </c>
      <c r="D66" s="5">
        <v>35</v>
      </c>
      <c r="E66" s="5">
        <v>40</v>
      </c>
    </row>
    <row r="67" spans="1:5">
      <c r="A67" s="5">
        <v>2907</v>
      </c>
      <c r="B67" s="5" t="s">
        <v>80</v>
      </c>
      <c r="C67" s="5" t="s">
        <v>20</v>
      </c>
      <c r="D67" s="5">
        <v>19.5</v>
      </c>
      <c r="E67" s="5">
        <v>23</v>
      </c>
    </row>
    <row r="68" spans="1:5">
      <c r="A68" s="5">
        <v>101453</v>
      </c>
      <c r="B68" s="5" t="s">
        <v>81</v>
      </c>
      <c r="C68" s="5" t="s">
        <v>20</v>
      </c>
      <c r="D68" s="5">
        <v>54.5</v>
      </c>
      <c r="E68" s="5">
        <v>62</v>
      </c>
    </row>
    <row r="69" spans="1:5">
      <c r="A69" s="5">
        <v>103639</v>
      </c>
      <c r="B69" s="5" t="s">
        <v>82</v>
      </c>
      <c r="C69" s="5" t="s">
        <v>20</v>
      </c>
      <c r="D69" s="5">
        <v>48</v>
      </c>
      <c r="E69" s="5">
        <v>55</v>
      </c>
    </row>
    <row r="70" spans="1:5">
      <c r="A70" s="5">
        <v>104429</v>
      </c>
      <c r="B70" s="5" t="s">
        <v>83</v>
      </c>
      <c r="C70" s="5" t="s">
        <v>20</v>
      </c>
      <c r="D70" s="5">
        <v>30</v>
      </c>
      <c r="E70" s="5">
        <v>35</v>
      </c>
    </row>
    <row r="71" spans="1:5">
      <c r="A71" s="5">
        <v>105751</v>
      </c>
      <c r="B71" s="5" t="s">
        <v>84</v>
      </c>
      <c r="C71" s="5" t="s">
        <v>20</v>
      </c>
      <c r="D71" s="5">
        <v>7</v>
      </c>
      <c r="E71" s="5">
        <v>10</v>
      </c>
    </row>
    <row r="72" spans="1:5">
      <c r="A72" s="5">
        <v>106399</v>
      </c>
      <c r="B72" s="5" t="s">
        <v>85</v>
      </c>
      <c r="C72" s="5" t="s">
        <v>20</v>
      </c>
      <c r="D72" s="5">
        <v>53.5</v>
      </c>
      <c r="E72" s="5">
        <v>61</v>
      </c>
    </row>
    <row r="73" spans="1:5">
      <c r="A73" s="5">
        <v>106568</v>
      </c>
      <c r="B73" s="5" t="s">
        <v>86</v>
      </c>
      <c r="C73" s="5" t="s">
        <v>20</v>
      </c>
      <c r="D73" s="5">
        <v>24</v>
      </c>
      <c r="E73" s="5">
        <v>28</v>
      </c>
    </row>
    <row r="74" spans="1:5">
      <c r="A74" s="5">
        <v>113025</v>
      </c>
      <c r="B74" s="5" t="s">
        <v>87</v>
      </c>
      <c r="C74" s="5" t="s">
        <v>20</v>
      </c>
      <c r="D74" s="5">
        <v>29</v>
      </c>
      <c r="E74" s="5">
        <v>33</v>
      </c>
    </row>
    <row r="75" spans="1:5">
      <c r="A75" s="5">
        <v>113833</v>
      </c>
      <c r="B75" s="5" t="s">
        <v>88</v>
      </c>
      <c r="C75" s="5" t="s">
        <v>20</v>
      </c>
      <c r="D75" s="5">
        <v>81.5</v>
      </c>
      <c r="E75" s="5">
        <v>93</v>
      </c>
    </row>
    <row r="76" spans="1:5">
      <c r="A76" s="5">
        <v>114286</v>
      </c>
      <c r="B76" s="5" t="s">
        <v>89</v>
      </c>
      <c r="C76" s="5" t="s">
        <v>20</v>
      </c>
      <c r="D76" s="5">
        <v>45.5</v>
      </c>
      <c r="E76" s="5">
        <v>52</v>
      </c>
    </row>
    <row r="77" spans="1:5">
      <c r="A77" s="5">
        <v>115971</v>
      </c>
      <c r="B77" s="5" t="s">
        <v>90</v>
      </c>
      <c r="C77" s="5" t="s">
        <v>20</v>
      </c>
      <c r="D77" s="5">
        <v>13.5</v>
      </c>
      <c r="E77" s="5">
        <v>18</v>
      </c>
    </row>
    <row r="78" spans="1:5">
      <c r="A78" s="5">
        <v>118074</v>
      </c>
      <c r="B78" s="5" t="s">
        <v>91</v>
      </c>
      <c r="C78" s="5" t="s">
        <v>20</v>
      </c>
      <c r="D78" s="5">
        <v>46</v>
      </c>
      <c r="E78" s="5">
        <v>52</v>
      </c>
    </row>
    <row r="79" spans="1:5">
      <c r="A79" s="5">
        <v>118951</v>
      </c>
      <c r="B79" s="5" t="s">
        <v>92</v>
      </c>
      <c r="C79" s="5" t="s">
        <v>20</v>
      </c>
      <c r="D79" s="5">
        <v>54.5</v>
      </c>
      <c r="E79" s="5">
        <v>62</v>
      </c>
    </row>
    <row r="80" spans="1:5">
      <c r="A80" s="5">
        <v>119263</v>
      </c>
      <c r="B80" s="5" t="s">
        <v>93</v>
      </c>
      <c r="C80" s="5" t="s">
        <v>20</v>
      </c>
      <c r="D80" s="5">
        <v>24</v>
      </c>
      <c r="E80" s="5">
        <v>27</v>
      </c>
    </row>
    <row r="81" spans="1:5">
      <c r="A81" s="5">
        <v>138202</v>
      </c>
      <c r="B81" s="5" t="s">
        <v>94</v>
      </c>
      <c r="C81" s="5" t="s">
        <v>20</v>
      </c>
      <c r="D81" s="5">
        <v>59</v>
      </c>
      <c r="E81" s="5">
        <v>67</v>
      </c>
    </row>
    <row r="82" spans="1:5">
      <c r="A82" s="5">
        <v>2274</v>
      </c>
      <c r="B82" s="5" t="s">
        <v>95</v>
      </c>
      <c r="C82" s="5" t="s">
        <v>18</v>
      </c>
      <c r="D82" s="5">
        <v>17.5</v>
      </c>
      <c r="E82" s="5">
        <v>20</v>
      </c>
    </row>
    <row r="83" spans="1:5">
      <c r="A83" s="5">
        <v>2326</v>
      </c>
      <c r="B83" s="5" t="s">
        <v>96</v>
      </c>
      <c r="C83" s="5" t="s">
        <v>18</v>
      </c>
      <c r="D83" s="5">
        <v>29.5</v>
      </c>
      <c r="E83" s="5">
        <v>34</v>
      </c>
    </row>
    <row r="84" spans="1:5">
      <c r="A84" s="5">
        <v>2595</v>
      </c>
      <c r="B84" s="5" t="s">
        <v>97</v>
      </c>
      <c r="C84" s="5" t="s">
        <v>18</v>
      </c>
      <c r="D84" s="5">
        <v>140</v>
      </c>
      <c r="E84" s="5">
        <v>159</v>
      </c>
    </row>
    <row r="85" spans="1:5">
      <c r="A85" s="5">
        <v>2791</v>
      </c>
      <c r="B85" s="5" t="s">
        <v>98</v>
      </c>
      <c r="C85" s="5" t="s">
        <v>18</v>
      </c>
      <c r="D85" s="5">
        <v>31.5</v>
      </c>
      <c r="E85" s="5">
        <v>36</v>
      </c>
    </row>
    <row r="86" spans="1:5">
      <c r="A86" s="5">
        <v>2813</v>
      </c>
      <c r="B86" s="5" t="s">
        <v>99</v>
      </c>
      <c r="C86" s="5" t="s">
        <v>18</v>
      </c>
      <c r="D86" s="5">
        <v>14.5</v>
      </c>
      <c r="E86" s="5">
        <v>17</v>
      </c>
    </row>
    <row r="87" spans="1:5">
      <c r="A87" s="5">
        <v>2820</v>
      </c>
      <c r="B87" s="5" t="s">
        <v>100</v>
      </c>
      <c r="C87" s="5" t="s">
        <v>18</v>
      </c>
      <c r="D87" s="5">
        <v>63.5</v>
      </c>
      <c r="E87" s="5">
        <v>72</v>
      </c>
    </row>
    <row r="88" spans="1:5">
      <c r="A88" s="5">
        <v>2834</v>
      </c>
      <c r="B88" s="5" t="s">
        <v>101</v>
      </c>
      <c r="C88" s="5" t="s">
        <v>18</v>
      </c>
      <c r="D88" s="5">
        <v>128</v>
      </c>
      <c r="E88" s="5">
        <v>145</v>
      </c>
    </row>
    <row r="89" spans="1:5">
      <c r="A89" s="5">
        <v>102935</v>
      </c>
      <c r="B89" s="5" t="s">
        <v>102</v>
      </c>
      <c r="C89" s="5" t="s">
        <v>18</v>
      </c>
      <c r="D89" s="5">
        <v>35</v>
      </c>
      <c r="E89" s="5">
        <v>40</v>
      </c>
    </row>
    <row r="90" spans="1:5">
      <c r="A90" s="5">
        <v>105910</v>
      </c>
      <c r="B90" s="5" t="s">
        <v>103</v>
      </c>
      <c r="C90" s="5" t="s">
        <v>18</v>
      </c>
      <c r="D90" s="5">
        <v>63</v>
      </c>
      <c r="E90" s="5">
        <v>72</v>
      </c>
    </row>
    <row r="91" spans="1:5">
      <c r="A91" s="5">
        <v>106066</v>
      </c>
      <c r="B91" s="5" t="s">
        <v>104</v>
      </c>
      <c r="C91" s="5" t="s">
        <v>18</v>
      </c>
      <c r="D91" s="5">
        <v>130.5</v>
      </c>
      <c r="E91" s="5">
        <v>147</v>
      </c>
    </row>
    <row r="92" spans="1:5">
      <c r="A92" s="5">
        <v>106485</v>
      </c>
      <c r="B92" s="5" t="s">
        <v>105</v>
      </c>
      <c r="C92" s="5" t="s">
        <v>18</v>
      </c>
      <c r="D92" s="5">
        <v>27.5</v>
      </c>
      <c r="E92" s="5">
        <v>31</v>
      </c>
    </row>
    <row r="93" spans="1:5">
      <c r="A93" s="5">
        <v>106865</v>
      </c>
      <c r="B93" s="5" t="s">
        <v>106</v>
      </c>
      <c r="C93" s="5" t="s">
        <v>18</v>
      </c>
      <c r="D93" s="5">
        <v>34.5</v>
      </c>
      <c r="E93" s="5">
        <v>39</v>
      </c>
    </row>
    <row r="94" spans="1:5">
      <c r="A94" s="5">
        <v>113299</v>
      </c>
      <c r="B94" s="5" t="s">
        <v>107</v>
      </c>
      <c r="C94" s="5" t="s">
        <v>18</v>
      </c>
      <c r="D94" s="5">
        <v>24.5</v>
      </c>
      <c r="E94" s="5">
        <v>28</v>
      </c>
    </row>
    <row r="95" spans="1:5">
      <c r="A95" s="5">
        <v>114685</v>
      </c>
      <c r="B95" s="5" t="s">
        <v>108</v>
      </c>
      <c r="C95" s="5" t="s">
        <v>18</v>
      </c>
      <c r="D95" s="5">
        <v>29</v>
      </c>
      <c r="E95" s="5">
        <v>33</v>
      </c>
    </row>
    <row r="96" spans="1:5">
      <c r="A96" s="5">
        <v>116482</v>
      </c>
      <c r="B96" s="5" t="s">
        <v>109</v>
      </c>
      <c r="C96" s="5" t="s">
        <v>18</v>
      </c>
      <c r="D96" s="5">
        <v>93.5</v>
      </c>
      <c r="E96" s="5">
        <v>106</v>
      </c>
    </row>
    <row r="97" spans="1:5">
      <c r="A97" s="5">
        <v>116919</v>
      </c>
      <c r="B97" s="5" t="s">
        <v>110</v>
      </c>
      <c r="C97" s="5" t="s">
        <v>18</v>
      </c>
      <c r="D97" s="5">
        <v>51</v>
      </c>
      <c r="E97" s="5">
        <v>58</v>
      </c>
    </row>
    <row r="98" spans="1:5">
      <c r="A98" s="5">
        <v>117310</v>
      </c>
      <c r="B98" s="5" t="s">
        <v>111</v>
      </c>
      <c r="C98" s="5" t="s">
        <v>18</v>
      </c>
      <c r="D98" s="5">
        <v>99.5</v>
      </c>
      <c r="E98" s="5">
        <v>113</v>
      </c>
    </row>
    <row r="99" spans="1:5">
      <c r="A99" s="5">
        <v>119622</v>
      </c>
      <c r="B99" s="5" t="s">
        <v>112</v>
      </c>
      <c r="C99" s="5" t="s">
        <v>18</v>
      </c>
      <c r="D99" s="5">
        <v>12</v>
      </c>
      <c r="E99" s="5">
        <v>14</v>
      </c>
    </row>
    <row r="100" spans="1:5">
      <c r="A100" s="5">
        <v>2837</v>
      </c>
      <c r="B100" s="5" t="s">
        <v>113</v>
      </c>
      <c r="C100" s="5" t="s">
        <v>7</v>
      </c>
      <c r="D100" s="5">
        <v>9.5</v>
      </c>
      <c r="E100" s="5">
        <v>12</v>
      </c>
    </row>
    <row r="101" spans="1:5">
      <c r="A101" s="5">
        <v>2865</v>
      </c>
      <c r="B101" s="5" t="s">
        <v>114</v>
      </c>
      <c r="C101" s="5" t="s">
        <v>7</v>
      </c>
      <c r="D101" s="5">
        <v>20</v>
      </c>
      <c r="E101" s="5">
        <f>D101*1.2</f>
        <v>24</v>
      </c>
    </row>
    <row r="102" spans="1:5">
      <c r="A102" s="5">
        <v>2881</v>
      </c>
      <c r="B102" s="5" t="s">
        <v>115</v>
      </c>
      <c r="C102" s="5" t="s">
        <v>7</v>
      </c>
      <c r="D102" s="5">
        <v>54.5</v>
      </c>
      <c r="E102" s="5">
        <v>65</v>
      </c>
    </row>
    <row r="103" spans="1:5">
      <c r="A103" s="5">
        <v>102564</v>
      </c>
      <c r="B103" s="5" t="s">
        <v>116</v>
      </c>
      <c r="C103" s="5" t="s">
        <v>7</v>
      </c>
      <c r="D103" s="5">
        <v>34</v>
      </c>
      <c r="E103" s="5">
        <v>41</v>
      </c>
    </row>
    <row r="104" spans="1:5">
      <c r="A104" s="5">
        <v>111400</v>
      </c>
      <c r="B104" s="5" t="s">
        <v>117</v>
      </c>
      <c r="C104" s="5" t="s">
        <v>7</v>
      </c>
      <c r="D104" s="5">
        <v>3</v>
      </c>
      <c r="E104" s="5">
        <v>4</v>
      </c>
    </row>
    <row r="105" spans="1:5">
      <c r="A105" s="5">
        <v>2408</v>
      </c>
      <c r="B105" s="5" t="s">
        <v>118</v>
      </c>
      <c r="C105" s="5" t="s">
        <v>22</v>
      </c>
      <c r="D105" s="5">
        <v>24.5</v>
      </c>
      <c r="E105" s="5">
        <v>28</v>
      </c>
    </row>
    <row r="106" spans="1:5">
      <c r="A106" s="5">
        <v>2409</v>
      </c>
      <c r="B106" s="5" t="s">
        <v>119</v>
      </c>
      <c r="C106" s="5" t="s">
        <v>22</v>
      </c>
      <c r="D106" s="5">
        <v>20.5</v>
      </c>
      <c r="E106" s="5">
        <v>23</v>
      </c>
    </row>
    <row r="107" spans="1:5">
      <c r="A107" s="5">
        <v>2422</v>
      </c>
      <c r="B107" s="5" t="s">
        <v>120</v>
      </c>
      <c r="C107" s="5" t="s">
        <v>22</v>
      </c>
      <c r="D107" s="5">
        <v>53.5</v>
      </c>
      <c r="E107" s="5">
        <v>61</v>
      </c>
    </row>
    <row r="108" spans="1:5">
      <c r="A108" s="5">
        <v>2443</v>
      </c>
      <c r="B108" s="5" t="s">
        <v>121</v>
      </c>
      <c r="C108" s="5" t="s">
        <v>22</v>
      </c>
      <c r="D108" s="5">
        <v>61</v>
      </c>
      <c r="E108" s="5">
        <v>69</v>
      </c>
    </row>
    <row r="109" spans="1:5">
      <c r="A109" s="5">
        <v>2451</v>
      </c>
      <c r="B109" s="5" t="s">
        <v>122</v>
      </c>
      <c r="C109" s="5" t="s">
        <v>22</v>
      </c>
      <c r="D109" s="5">
        <v>28.5</v>
      </c>
      <c r="E109" s="5">
        <v>33</v>
      </c>
    </row>
    <row r="110" spans="1:5">
      <c r="A110" s="5">
        <v>2466</v>
      </c>
      <c r="B110" s="5" t="s">
        <v>123</v>
      </c>
      <c r="C110" s="5" t="s">
        <v>22</v>
      </c>
      <c r="D110" s="5">
        <v>122</v>
      </c>
      <c r="E110" s="5">
        <v>138</v>
      </c>
    </row>
    <row r="111" spans="1:5">
      <c r="A111" s="5">
        <v>2471</v>
      </c>
      <c r="B111" s="5" t="s">
        <v>124</v>
      </c>
      <c r="C111" s="5" t="s">
        <v>22</v>
      </c>
      <c r="D111" s="5">
        <v>90</v>
      </c>
      <c r="E111" s="5">
        <v>102</v>
      </c>
    </row>
    <row r="112" spans="1:5">
      <c r="A112" s="5">
        <v>2479</v>
      </c>
      <c r="B112" s="5" t="s">
        <v>125</v>
      </c>
      <c r="C112" s="5" t="s">
        <v>22</v>
      </c>
      <c r="D112" s="5">
        <v>24.5</v>
      </c>
      <c r="E112" s="5">
        <v>28</v>
      </c>
    </row>
    <row r="113" spans="1:5">
      <c r="A113" s="5">
        <v>2483</v>
      </c>
      <c r="B113" s="5" t="s">
        <v>126</v>
      </c>
      <c r="C113" s="5" t="s">
        <v>22</v>
      </c>
      <c r="D113" s="5">
        <v>143.5</v>
      </c>
      <c r="E113" s="5">
        <v>163</v>
      </c>
    </row>
    <row r="114" spans="1:5">
      <c r="A114" s="5">
        <v>2527</v>
      </c>
      <c r="B114" s="5" t="s">
        <v>127</v>
      </c>
      <c r="C114" s="5" t="s">
        <v>22</v>
      </c>
      <c r="D114" s="5">
        <v>64.5</v>
      </c>
      <c r="E114" s="5">
        <v>73</v>
      </c>
    </row>
    <row r="115" spans="1:5">
      <c r="A115" s="5">
        <v>2559</v>
      </c>
      <c r="B115" s="5" t="s">
        <v>128</v>
      </c>
      <c r="C115" s="5" t="s">
        <v>22</v>
      </c>
      <c r="D115" s="5">
        <v>135</v>
      </c>
      <c r="E115" s="5">
        <v>153</v>
      </c>
    </row>
    <row r="116" spans="1:5">
      <c r="A116" s="5">
        <v>2573</v>
      </c>
      <c r="B116" s="5" t="s">
        <v>129</v>
      </c>
      <c r="C116" s="5" t="s">
        <v>22</v>
      </c>
      <c r="D116" s="5">
        <v>36</v>
      </c>
      <c r="E116" s="5">
        <v>41</v>
      </c>
    </row>
    <row r="117" spans="1:5">
      <c r="A117" s="5">
        <v>2778</v>
      </c>
      <c r="B117" s="5" t="s">
        <v>130</v>
      </c>
      <c r="C117" s="5" t="s">
        <v>22</v>
      </c>
      <c r="D117" s="5">
        <v>8.5</v>
      </c>
      <c r="E117" s="5">
        <v>10</v>
      </c>
    </row>
    <row r="118" spans="1:5">
      <c r="A118" s="5">
        <v>2802</v>
      </c>
      <c r="B118" s="5" t="s">
        <v>131</v>
      </c>
      <c r="C118" s="5" t="s">
        <v>22</v>
      </c>
      <c r="D118" s="5">
        <v>89.5</v>
      </c>
      <c r="E118" s="5">
        <v>102</v>
      </c>
    </row>
    <row r="119" spans="1:5">
      <c r="A119" s="5">
        <v>2804</v>
      </c>
      <c r="B119" s="5" t="s">
        <v>132</v>
      </c>
      <c r="C119" s="5" t="s">
        <v>22</v>
      </c>
      <c r="D119" s="5">
        <v>25.5</v>
      </c>
      <c r="E119" s="5">
        <v>29</v>
      </c>
    </row>
    <row r="120" spans="1:5">
      <c r="A120" s="5">
        <v>2826</v>
      </c>
      <c r="B120" s="5" t="s">
        <v>133</v>
      </c>
      <c r="C120" s="5" t="s">
        <v>22</v>
      </c>
      <c r="D120" s="5">
        <v>41</v>
      </c>
      <c r="E120" s="5">
        <v>47</v>
      </c>
    </row>
    <row r="121" spans="1:5">
      <c r="A121" s="5">
        <v>102565</v>
      </c>
      <c r="B121" s="5" t="s">
        <v>134</v>
      </c>
      <c r="C121" s="5" t="s">
        <v>22</v>
      </c>
      <c r="D121" s="5">
        <v>56.5</v>
      </c>
      <c r="E121" s="5">
        <v>64</v>
      </c>
    </row>
    <row r="122" spans="1:5">
      <c r="A122" s="5">
        <v>102934</v>
      </c>
      <c r="B122" s="5" t="s">
        <v>135</v>
      </c>
      <c r="C122" s="5" t="s">
        <v>22</v>
      </c>
      <c r="D122" s="5">
        <v>53.5</v>
      </c>
      <c r="E122" s="5">
        <v>61</v>
      </c>
    </row>
    <row r="123" spans="1:5">
      <c r="A123" s="5">
        <v>103198</v>
      </c>
      <c r="B123" s="5" t="s">
        <v>136</v>
      </c>
      <c r="C123" s="5" t="s">
        <v>22</v>
      </c>
      <c r="D123" s="5">
        <v>128.5</v>
      </c>
      <c r="E123" s="5">
        <v>146</v>
      </c>
    </row>
    <row r="124" spans="1:5">
      <c r="A124" s="5">
        <v>105267</v>
      </c>
      <c r="B124" s="5" t="s">
        <v>137</v>
      </c>
      <c r="C124" s="5" t="s">
        <v>22</v>
      </c>
      <c r="D124" s="5">
        <v>50.5</v>
      </c>
      <c r="E124" s="5">
        <v>58</v>
      </c>
    </row>
    <row r="125" spans="1:5">
      <c r="A125" s="5">
        <v>106569</v>
      </c>
      <c r="B125" s="5" t="s">
        <v>138</v>
      </c>
      <c r="C125" s="5" t="s">
        <v>22</v>
      </c>
      <c r="D125" s="5">
        <v>74.5</v>
      </c>
      <c r="E125" s="5">
        <v>85</v>
      </c>
    </row>
    <row r="126" spans="1:5">
      <c r="A126" s="5">
        <v>108277</v>
      </c>
      <c r="B126" s="5" t="s">
        <v>139</v>
      </c>
      <c r="C126" s="5" t="s">
        <v>22</v>
      </c>
      <c r="D126" s="5">
        <v>25</v>
      </c>
      <c r="E126" s="5">
        <v>29</v>
      </c>
    </row>
    <row r="127" spans="1:5">
      <c r="A127" s="5">
        <v>111219</v>
      </c>
      <c r="B127" s="5" t="s">
        <v>140</v>
      </c>
      <c r="C127" s="5" t="s">
        <v>22</v>
      </c>
      <c r="D127" s="5">
        <v>30.5</v>
      </c>
      <c r="E127" s="5">
        <v>35</v>
      </c>
    </row>
    <row r="128" spans="1:5">
      <c r="A128" s="5">
        <v>112415</v>
      </c>
      <c r="B128" s="5" t="s">
        <v>141</v>
      </c>
      <c r="C128" s="5" t="s">
        <v>22</v>
      </c>
      <c r="D128" s="5">
        <v>54</v>
      </c>
      <c r="E128" s="5">
        <v>61</v>
      </c>
    </row>
    <row r="129" spans="1:5">
      <c r="A129" s="5">
        <v>113008</v>
      </c>
      <c r="B129" s="5" t="s">
        <v>142</v>
      </c>
      <c r="C129" s="5" t="s">
        <v>22</v>
      </c>
      <c r="D129" s="5">
        <v>17.5</v>
      </c>
      <c r="E129" s="5">
        <v>20</v>
      </c>
    </row>
    <row r="130" spans="1:5">
      <c r="A130" s="5">
        <v>117491</v>
      </c>
      <c r="B130" s="5" t="s">
        <v>143</v>
      </c>
      <c r="C130" s="5" t="s">
        <v>22</v>
      </c>
      <c r="D130" s="5">
        <v>21.5</v>
      </c>
      <c r="E130" s="5">
        <v>25</v>
      </c>
    </row>
    <row r="131" spans="1:5">
      <c r="A131" s="5">
        <v>118151</v>
      </c>
      <c r="B131" s="5" t="s">
        <v>144</v>
      </c>
      <c r="C131" s="5" t="s">
        <v>22</v>
      </c>
      <c r="D131" s="5">
        <v>17.5</v>
      </c>
      <c r="E131" s="5">
        <v>20</v>
      </c>
    </row>
    <row r="132" spans="1:5">
      <c r="A132" s="5">
        <v>298747</v>
      </c>
      <c r="B132" s="5" t="s">
        <v>145</v>
      </c>
      <c r="C132" s="5" t="s">
        <v>22</v>
      </c>
      <c r="D132" s="5">
        <v>13</v>
      </c>
      <c r="E132" s="5">
        <v>15</v>
      </c>
    </row>
    <row r="133" spans="1:5">
      <c r="A133" s="5">
        <v>2713</v>
      </c>
      <c r="B133" s="5" t="s">
        <v>146</v>
      </c>
      <c r="C133" s="5" t="s">
        <v>9</v>
      </c>
      <c r="D133" s="5">
        <v>29</v>
      </c>
      <c r="E133" s="5">
        <v>35</v>
      </c>
    </row>
    <row r="134" spans="1:5">
      <c r="A134" s="5">
        <v>2715</v>
      </c>
      <c r="B134" s="5" t="s">
        <v>147</v>
      </c>
      <c r="C134" s="5" t="s">
        <v>9</v>
      </c>
      <c r="D134" s="5">
        <v>26</v>
      </c>
      <c r="E134" s="5">
        <v>31</v>
      </c>
    </row>
    <row r="135" spans="1:5">
      <c r="A135" s="5">
        <v>2839</v>
      </c>
      <c r="B135" s="5" t="s">
        <v>148</v>
      </c>
      <c r="C135" s="5" t="s">
        <v>9</v>
      </c>
      <c r="D135" s="5">
        <v>27.5</v>
      </c>
      <c r="E135" s="5">
        <f>D135*1.2</f>
        <v>33</v>
      </c>
    </row>
    <row r="136" spans="1:5">
      <c r="A136" s="5">
        <v>2876</v>
      </c>
      <c r="B136" s="5" t="s">
        <v>149</v>
      </c>
      <c r="C136" s="5" t="s">
        <v>9</v>
      </c>
      <c r="D136" s="5">
        <v>3.5</v>
      </c>
      <c r="E136" s="5">
        <v>4</v>
      </c>
    </row>
    <row r="137" spans="1:5">
      <c r="A137" s="5">
        <v>2877</v>
      </c>
      <c r="B137" s="5" t="s">
        <v>150</v>
      </c>
      <c r="C137" s="5" t="s">
        <v>9</v>
      </c>
      <c r="D137" s="5">
        <v>14</v>
      </c>
      <c r="E137" s="5">
        <v>17</v>
      </c>
    </row>
    <row r="138" spans="1:5">
      <c r="A138" s="5">
        <v>102567</v>
      </c>
      <c r="B138" s="5" t="s">
        <v>151</v>
      </c>
      <c r="C138" s="5" t="s">
        <v>9</v>
      </c>
      <c r="D138" s="5">
        <v>10</v>
      </c>
      <c r="E138" s="5">
        <f>D138*1.2</f>
        <v>12</v>
      </c>
    </row>
    <row r="139" spans="1:5">
      <c r="A139" s="5">
        <v>108656</v>
      </c>
      <c r="B139" s="5" t="s">
        <v>152</v>
      </c>
      <c r="C139" s="5" t="s">
        <v>9</v>
      </c>
      <c r="D139" s="5">
        <v>21.5</v>
      </c>
      <c r="E139" s="5">
        <v>26</v>
      </c>
    </row>
  </sheetData>
  <sortState ref="A2:E140">
    <sortCondition ref="C2:C140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H10" sqref="H10"/>
    </sheetView>
  </sheetViews>
  <sheetFormatPr defaultColWidth="9" defaultRowHeight="13.5" outlineLevelCol="7"/>
  <cols>
    <col min="1" max="1" width="14.5583333333333" customWidth="1"/>
    <col min="2" max="4" width="19.2166666666667" customWidth="1"/>
    <col min="5" max="7" width="14.2166666666667" customWidth="1"/>
  </cols>
  <sheetData>
    <row r="1" ht="18.75" spans="1:1">
      <c r="A1" s="20" t="s">
        <v>153</v>
      </c>
    </row>
    <row r="2" ht="37.2" customHeight="1" spans="1:4">
      <c r="A2" s="21" t="s">
        <v>2</v>
      </c>
      <c r="B2" s="21" t="s">
        <v>4</v>
      </c>
      <c r="C2" s="21" t="s">
        <v>154</v>
      </c>
      <c r="D2" s="21" t="s">
        <v>155</v>
      </c>
    </row>
    <row r="3" spans="1:4">
      <c r="A3" s="5" t="s">
        <v>16</v>
      </c>
      <c r="B3" s="5">
        <v>1135</v>
      </c>
      <c r="C3" s="22">
        <v>136.5</v>
      </c>
      <c r="D3" s="19">
        <f t="shared" ref="D3:D11" si="0">C3/B3</f>
        <v>0.120264317180617</v>
      </c>
    </row>
    <row r="4" spans="1:4">
      <c r="A4" s="5" t="s">
        <v>7</v>
      </c>
      <c r="B4" s="5">
        <v>146</v>
      </c>
      <c r="C4" s="22">
        <v>13.5</v>
      </c>
      <c r="D4" s="19">
        <f t="shared" si="0"/>
        <v>0.0924657534246575</v>
      </c>
    </row>
    <row r="5" spans="1:4">
      <c r="A5" s="5" t="s">
        <v>14</v>
      </c>
      <c r="B5" s="5">
        <v>393</v>
      </c>
      <c r="C5" s="22">
        <v>29.5</v>
      </c>
      <c r="D5" s="19">
        <f t="shared" si="0"/>
        <v>0.0750636132315522</v>
      </c>
    </row>
    <row r="6" spans="1:4">
      <c r="A6" s="5" t="s">
        <v>20</v>
      </c>
      <c r="B6" s="5">
        <v>1486</v>
      </c>
      <c r="C6" s="22">
        <v>111.5</v>
      </c>
      <c r="D6" s="19">
        <f t="shared" si="0"/>
        <v>0.0750336473755047</v>
      </c>
    </row>
    <row r="7" spans="1:4">
      <c r="A7" s="5" t="s">
        <v>12</v>
      </c>
      <c r="B7" s="5">
        <v>391</v>
      </c>
      <c r="C7" s="22">
        <v>27.5</v>
      </c>
      <c r="D7" s="19">
        <f t="shared" si="0"/>
        <v>0.0703324808184143</v>
      </c>
    </row>
    <row r="8" spans="1:4">
      <c r="A8" s="5" t="s">
        <v>18</v>
      </c>
      <c r="B8" s="5">
        <v>1164</v>
      </c>
      <c r="C8" s="22">
        <v>78</v>
      </c>
      <c r="D8" s="19">
        <f t="shared" si="0"/>
        <v>0.0670103092783505</v>
      </c>
    </row>
    <row r="9" spans="1:4">
      <c r="A9" s="5" t="s">
        <v>22</v>
      </c>
      <c r="B9" s="5">
        <v>1719</v>
      </c>
      <c r="C9" s="22">
        <v>80</v>
      </c>
      <c r="D9" s="19">
        <f t="shared" si="0"/>
        <v>0.0465386852821408</v>
      </c>
    </row>
    <row r="10" spans="1:4">
      <c r="A10" s="5" t="s">
        <v>6</v>
      </c>
      <c r="B10" s="5">
        <v>218</v>
      </c>
      <c r="C10" s="22">
        <v>3</v>
      </c>
      <c r="D10" s="19">
        <f t="shared" si="0"/>
        <v>0.0137614678899083</v>
      </c>
    </row>
    <row r="11" spans="1:4">
      <c r="A11" s="5" t="s">
        <v>9</v>
      </c>
      <c r="B11" s="5">
        <v>158</v>
      </c>
      <c r="C11" s="22">
        <v>0</v>
      </c>
      <c r="D11" s="19">
        <f t="shared" si="0"/>
        <v>0</v>
      </c>
    </row>
    <row r="15" ht="33.6" customHeight="1" spans="1:7">
      <c r="A15" s="21" t="s">
        <v>2</v>
      </c>
      <c r="B15" s="23" t="s">
        <v>156</v>
      </c>
      <c r="C15" s="21" t="s">
        <v>154</v>
      </c>
      <c r="D15" s="23" t="s">
        <v>157</v>
      </c>
      <c r="E15" s="23" t="s">
        <v>158</v>
      </c>
      <c r="F15" s="23" t="s">
        <v>159</v>
      </c>
      <c r="G15" s="23" t="s">
        <v>160</v>
      </c>
    </row>
    <row r="16" spans="1:8">
      <c r="A16" s="5" t="s">
        <v>12</v>
      </c>
      <c r="B16" s="22">
        <v>19</v>
      </c>
      <c r="C16" s="22">
        <v>27.5</v>
      </c>
      <c r="D16" s="19">
        <f t="shared" ref="D16:D24" si="1">C16/B16-1</f>
        <v>0.447368421052632</v>
      </c>
      <c r="E16" s="19">
        <v>0.124087591240876</v>
      </c>
      <c r="F16" s="19">
        <f t="shared" ref="F16:F24" si="2">D16*0.4+E16*0.6</f>
        <v>0.253399923165578</v>
      </c>
      <c r="G16" s="24">
        <v>1</v>
      </c>
      <c r="H16" s="25"/>
    </row>
    <row r="17" spans="1:8">
      <c r="A17" s="5" t="s">
        <v>16</v>
      </c>
      <c r="B17" s="22">
        <v>127.5</v>
      </c>
      <c r="C17" s="22">
        <v>136.5</v>
      </c>
      <c r="D17" s="19">
        <f t="shared" si="1"/>
        <v>0.0705882352941176</v>
      </c>
      <c r="E17" s="19">
        <v>0.131386861313869</v>
      </c>
      <c r="F17" s="19">
        <f t="shared" si="2"/>
        <v>0.107067410905968</v>
      </c>
      <c r="G17" s="24">
        <v>2</v>
      </c>
      <c r="H17" s="25"/>
    </row>
    <row r="18" spans="1:8">
      <c r="A18" s="5" t="s">
        <v>14</v>
      </c>
      <c r="B18" s="22">
        <v>26.5</v>
      </c>
      <c r="C18" s="22">
        <v>29.5</v>
      </c>
      <c r="D18" s="19">
        <f t="shared" si="1"/>
        <v>0.113207547169811</v>
      </c>
      <c r="E18" s="19">
        <v>0.0437956204379562</v>
      </c>
      <c r="F18" s="19">
        <f t="shared" si="2"/>
        <v>0.0715603911306982</v>
      </c>
      <c r="G18" s="24">
        <v>3</v>
      </c>
      <c r="H18" s="25"/>
    </row>
    <row r="19" spans="1:8">
      <c r="A19" s="5" t="s">
        <v>22</v>
      </c>
      <c r="B19" s="22">
        <v>88.5</v>
      </c>
      <c r="C19" s="22">
        <v>80</v>
      </c>
      <c r="D19" s="19">
        <f t="shared" si="1"/>
        <v>-0.096045197740113</v>
      </c>
      <c r="E19" s="19">
        <v>-0.124087591240876</v>
      </c>
      <c r="F19" s="19">
        <f t="shared" si="2"/>
        <v>-0.112870633840571</v>
      </c>
      <c r="G19" s="24">
        <v>4</v>
      </c>
      <c r="H19" s="25"/>
    </row>
    <row r="20" spans="1:8">
      <c r="A20" s="5" t="s">
        <v>18</v>
      </c>
      <c r="B20" s="22">
        <v>87</v>
      </c>
      <c r="C20" s="22">
        <v>78</v>
      </c>
      <c r="D20" s="19">
        <f t="shared" si="1"/>
        <v>-0.103448275862069</v>
      </c>
      <c r="E20" s="19">
        <v>-0.131386861313869</v>
      </c>
      <c r="F20" s="19">
        <f t="shared" si="2"/>
        <v>-0.120211427133149</v>
      </c>
      <c r="G20" s="24">
        <v>5</v>
      </c>
      <c r="H20" s="25"/>
    </row>
    <row r="21" spans="1:8">
      <c r="A21" s="5" t="s">
        <v>20</v>
      </c>
      <c r="B21" s="22">
        <v>142.5</v>
      </c>
      <c r="C21" s="22">
        <v>111.5</v>
      </c>
      <c r="D21" s="19">
        <f t="shared" si="1"/>
        <v>-0.217543859649123</v>
      </c>
      <c r="E21" s="19">
        <v>-0.452554744525547</v>
      </c>
      <c r="F21" s="19">
        <f t="shared" si="2"/>
        <v>-0.358550390574978</v>
      </c>
      <c r="G21" s="24">
        <v>6</v>
      </c>
      <c r="H21" s="25"/>
    </row>
    <row r="22" spans="1:8">
      <c r="A22" s="5" t="s">
        <v>7</v>
      </c>
      <c r="B22" s="22">
        <v>30.5</v>
      </c>
      <c r="C22" s="22">
        <v>13.5</v>
      </c>
      <c r="D22" s="19">
        <f t="shared" si="1"/>
        <v>-0.557377049180328</v>
      </c>
      <c r="E22" s="19">
        <v>-0.248175182481752</v>
      </c>
      <c r="F22" s="19">
        <f t="shared" si="2"/>
        <v>-0.371855929161182</v>
      </c>
      <c r="G22" s="24">
        <v>7</v>
      </c>
      <c r="H22" s="25"/>
    </row>
    <row r="23" spans="1:8">
      <c r="A23" s="5" t="s">
        <v>9</v>
      </c>
      <c r="B23" s="22">
        <v>7.5</v>
      </c>
      <c r="C23" s="22">
        <v>0</v>
      </c>
      <c r="D23" s="19">
        <f t="shared" si="1"/>
        <v>-1</v>
      </c>
      <c r="E23" s="19">
        <v>-0.109489051094891</v>
      </c>
      <c r="F23" s="19">
        <f t="shared" si="2"/>
        <v>-0.465693430656934</v>
      </c>
      <c r="G23" s="24">
        <v>8</v>
      </c>
      <c r="H23" s="25"/>
    </row>
    <row r="24" spans="1:8">
      <c r="A24" s="5" t="s">
        <v>6</v>
      </c>
      <c r="B24" s="22">
        <v>19</v>
      </c>
      <c r="C24" s="22">
        <v>3</v>
      </c>
      <c r="D24" s="19">
        <f t="shared" si="1"/>
        <v>-0.842105263157895</v>
      </c>
      <c r="E24" s="19">
        <v>-0.233576642335766</v>
      </c>
      <c r="F24" s="19">
        <f t="shared" si="2"/>
        <v>-0.476988090664618</v>
      </c>
      <c r="G24" s="24">
        <v>9</v>
      </c>
      <c r="H24" s="25"/>
    </row>
    <row r="26" spans="3:3">
      <c r="C26" s="25"/>
    </row>
  </sheetData>
  <autoFilter xmlns:etc="http://www.wps.cn/officeDocument/2017/etCustomData" ref="A15:H24" etc:filterBottomFollowUsedRange="0">
    <sortState ref="A15:H24">
      <sortCondition ref="F15" descending="1"/>
    </sortState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1"/>
  <sheetViews>
    <sheetView tabSelected="1" workbookViewId="0">
      <selection activeCell="I12" sqref="I12"/>
    </sheetView>
  </sheetViews>
  <sheetFormatPr defaultColWidth="9" defaultRowHeight="13.5" outlineLevelCol="5"/>
  <cols>
    <col min="1" max="1" width="7.33333333333333" customWidth="1"/>
    <col min="2" max="2" width="57" customWidth="1"/>
    <col min="3" max="3" width="9.775" customWidth="1"/>
    <col min="4" max="5" width="18.8833333333333" customWidth="1"/>
    <col min="6" max="6" width="18.8833333333333" style="12" customWidth="1"/>
  </cols>
  <sheetData>
    <row r="1" ht="18.75" spans="4:6">
      <c r="D1" s="13" t="s">
        <v>161</v>
      </c>
      <c r="E1" s="13"/>
      <c r="F1" s="14">
        <f>7/61</f>
        <v>0.114754098360656</v>
      </c>
    </row>
    <row r="2" ht="18.75" spans="4:6">
      <c r="D2" s="15">
        <f>SUBTOTAL(9,D4:D141)</f>
        <v>6810</v>
      </c>
      <c r="E2" s="15">
        <f>SUBTOTAL(9,E4:E141)</f>
        <v>500.5</v>
      </c>
      <c r="F2" s="16">
        <f>E2/D2</f>
        <v>0.0734948604992658</v>
      </c>
    </row>
    <row r="3" ht="27" spans="1:6">
      <c r="A3" s="17" t="s">
        <v>0</v>
      </c>
      <c r="B3" s="17" t="s">
        <v>1</v>
      </c>
      <c r="C3" s="17" t="s">
        <v>2</v>
      </c>
      <c r="D3" s="17" t="s">
        <v>4</v>
      </c>
      <c r="E3" s="17" t="s">
        <v>162</v>
      </c>
      <c r="F3" s="18" t="s">
        <v>163</v>
      </c>
    </row>
    <row r="4" spans="1:6">
      <c r="A4" s="5">
        <v>2894</v>
      </c>
      <c r="B4" s="5" t="s">
        <v>5</v>
      </c>
      <c r="C4" s="5" t="s">
        <v>6</v>
      </c>
      <c r="D4" s="5">
        <v>9</v>
      </c>
      <c r="E4" s="5">
        <v>0</v>
      </c>
      <c r="F4" s="19">
        <f>E4/D4</f>
        <v>0</v>
      </c>
    </row>
    <row r="5" spans="1:6">
      <c r="A5" s="5">
        <v>2905</v>
      </c>
      <c r="B5" s="5" t="s">
        <v>8</v>
      </c>
      <c r="C5" s="5" t="s">
        <v>6</v>
      </c>
      <c r="D5" s="5">
        <v>25</v>
      </c>
      <c r="E5" s="5">
        <v>3</v>
      </c>
      <c r="F5" s="19">
        <f t="shared" ref="F5:F36" si="0">E5/D5</f>
        <v>0.12</v>
      </c>
    </row>
    <row r="6" spans="1:6">
      <c r="A6" s="5">
        <v>2910</v>
      </c>
      <c r="B6" s="5" t="s">
        <v>10</v>
      </c>
      <c r="C6" s="5" t="s">
        <v>6</v>
      </c>
      <c r="D6" s="5">
        <v>42</v>
      </c>
      <c r="E6" s="5">
        <v>0</v>
      </c>
      <c r="F6" s="19">
        <f t="shared" si="0"/>
        <v>0</v>
      </c>
    </row>
    <row r="7" spans="1:6">
      <c r="A7" s="5">
        <v>2914</v>
      </c>
      <c r="B7" s="5" t="s">
        <v>11</v>
      </c>
      <c r="C7" s="5" t="s">
        <v>6</v>
      </c>
      <c r="D7" s="5">
        <v>6</v>
      </c>
      <c r="E7" s="5">
        <v>0</v>
      </c>
      <c r="F7" s="19">
        <f t="shared" si="0"/>
        <v>0</v>
      </c>
    </row>
    <row r="8" spans="1:6">
      <c r="A8" s="5">
        <v>2916</v>
      </c>
      <c r="B8" s="5" t="s">
        <v>13</v>
      </c>
      <c r="C8" s="5" t="s">
        <v>6</v>
      </c>
      <c r="D8" s="5">
        <v>32</v>
      </c>
      <c r="E8" s="5">
        <v>0</v>
      </c>
      <c r="F8" s="19">
        <f t="shared" si="0"/>
        <v>0</v>
      </c>
    </row>
    <row r="9" spans="1:6">
      <c r="A9" s="5">
        <v>104428</v>
      </c>
      <c r="B9" s="5" t="s">
        <v>15</v>
      </c>
      <c r="C9" s="5" t="s">
        <v>6</v>
      </c>
      <c r="D9" s="5">
        <v>78</v>
      </c>
      <c r="E9" s="5">
        <v>0</v>
      </c>
      <c r="F9" s="19">
        <f t="shared" si="0"/>
        <v>0</v>
      </c>
    </row>
    <row r="10" spans="1:6">
      <c r="A10" s="5">
        <v>104838</v>
      </c>
      <c r="B10" s="5" t="s">
        <v>17</v>
      </c>
      <c r="C10" s="5" t="s">
        <v>6</v>
      </c>
      <c r="D10" s="5">
        <v>26</v>
      </c>
      <c r="E10" s="5">
        <v>0</v>
      </c>
      <c r="F10" s="19">
        <f t="shared" si="0"/>
        <v>0</v>
      </c>
    </row>
    <row r="11" spans="1:6">
      <c r="A11" s="5">
        <v>2844</v>
      </c>
      <c r="B11" s="5" t="s">
        <v>19</v>
      </c>
      <c r="C11" s="5" t="s">
        <v>14</v>
      </c>
      <c r="D11" s="5">
        <v>6</v>
      </c>
      <c r="E11" s="5">
        <v>0</v>
      </c>
      <c r="F11" s="19">
        <f t="shared" si="0"/>
        <v>0</v>
      </c>
    </row>
    <row r="12" spans="1:6">
      <c r="A12" s="5">
        <v>2851</v>
      </c>
      <c r="B12" s="5" t="s">
        <v>21</v>
      </c>
      <c r="C12" s="5" t="s">
        <v>14</v>
      </c>
      <c r="D12" s="5">
        <v>42</v>
      </c>
      <c r="E12" s="5">
        <v>1.5</v>
      </c>
      <c r="F12" s="19">
        <f t="shared" si="0"/>
        <v>0.0357142857142857</v>
      </c>
    </row>
    <row r="13" spans="1:6">
      <c r="A13" s="5">
        <v>2852</v>
      </c>
      <c r="B13" s="5" t="s">
        <v>23</v>
      </c>
      <c r="C13" s="5" t="s">
        <v>14</v>
      </c>
      <c r="D13" s="5">
        <v>37</v>
      </c>
      <c r="E13" s="5">
        <v>1</v>
      </c>
      <c r="F13" s="19">
        <f t="shared" si="0"/>
        <v>0.027027027027027</v>
      </c>
    </row>
    <row r="14" spans="1:6">
      <c r="A14" s="5">
        <v>2853</v>
      </c>
      <c r="B14" s="5" t="s">
        <v>25</v>
      </c>
      <c r="C14" s="5" t="s">
        <v>14</v>
      </c>
      <c r="D14" s="5">
        <v>13</v>
      </c>
      <c r="E14" s="5">
        <v>12</v>
      </c>
      <c r="F14" s="19">
        <f t="shared" si="0"/>
        <v>0.923076923076923</v>
      </c>
    </row>
    <row r="15" spans="1:6">
      <c r="A15" s="5">
        <v>2854</v>
      </c>
      <c r="B15" s="5" t="s">
        <v>26</v>
      </c>
      <c r="C15" s="5" t="s">
        <v>14</v>
      </c>
      <c r="D15" s="5">
        <v>30</v>
      </c>
      <c r="E15" s="5">
        <v>2</v>
      </c>
      <c r="F15" s="19">
        <f t="shared" si="0"/>
        <v>0.0666666666666667</v>
      </c>
    </row>
    <row r="16" spans="1:6">
      <c r="A16" s="5">
        <v>2873</v>
      </c>
      <c r="B16" s="5" t="s">
        <v>27</v>
      </c>
      <c r="C16" s="5" t="s">
        <v>14</v>
      </c>
      <c r="D16" s="5">
        <v>18</v>
      </c>
      <c r="E16" s="5">
        <v>0</v>
      </c>
      <c r="F16" s="19">
        <f t="shared" si="0"/>
        <v>0</v>
      </c>
    </row>
    <row r="17" spans="1:6">
      <c r="A17" s="5">
        <v>2874</v>
      </c>
      <c r="B17" s="5" t="s">
        <v>28</v>
      </c>
      <c r="C17" s="5" t="s">
        <v>14</v>
      </c>
      <c r="D17" s="5">
        <v>62</v>
      </c>
      <c r="E17" s="5">
        <v>2.5</v>
      </c>
      <c r="F17" s="19">
        <f t="shared" si="0"/>
        <v>0.0403225806451613</v>
      </c>
    </row>
    <row r="18" spans="1:6">
      <c r="A18" s="5">
        <v>2875</v>
      </c>
      <c r="B18" s="5" t="s">
        <v>29</v>
      </c>
      <c r="C18" s="5" t="s">
        <v>14</v>
      </c>
      <c r="D18" s="5">
        <v>94</v>
      </c>
      <c r="E18" s="5">
        <v>10</v>
      </c>
      <c r="F18" s="19">
        <f t="shared" si="0"/>
        <v>0.106382978723404</v>
      </c>
    </row>
    <row r="19" spans="1:6">
      <c r="A19" s="5">
        <v>104533</v>
      </c>
      <c r="B19" s="5" t="s">
        <v>30</v>
      </c>
      <c r="C19" s="5" t="s">
        <v>14</v>
      </c>
      <c r="D19" s="5">
        <v>19</v>
      </c>
      <c r="E19" s="5">
        <v>0</v>
      </c>
      <c r="F19" s="19">
        <f t="shared" si="0"/>
        <v>0</v>
      </c>
    </row>
    <row r="20" spans="1:6">
      <c r="A20" s="5">
        <v>107728</v>
      </c>
      <c r="B20" s="5" t="s">
        <v>31</v>
      </c>
      <c r="C20" s="5" t="s">
        <v>14</v>
      </c>
      <c r="D20" s="5">
        <v>38</v>
      </c>
      <c r="E20" s="5">
        <v>0.5</v>
      </c>
      <c r="F20" s="19">
        <f t="shared" si="0"/>
        <v>0.0131578947368421</v>
      </c>
    </row>
    <row r="21" spans="1:6">
      <c r="A21" s="5">
        <v>117637</v>
      </c>
      <c r="B21" s="5" t="s">
        <v>32</v>
      </c>
      <c r="C21" s="5" t="s">
        <v>14</v>
      </c>
      <c r="D21" s="5">
        <v>4</v>
      </c>
      <c r="E21" s="5">
        <v>0</v>
      </c>
      <c r="F21" s="19">
        <f t="shared" si="0"/>
        <v>0</v>
      </c>
    </row>
    <row r="22" spans="1:6">
      <c r="A22" s="5">
        <v>117923</v>
      </c>
      <c r="B22" s="5" t="s">
        <v>33</v>
      </c>
      <c r="C22" s="5" t="s">
        <v>14</v>
      </c>
      <c r="D22" s="5">
        <v>13</v>
      </c>
      <c r="E22" s="5">
        <v>0</v>
      </c>
      <c r="F22" s="19">
        <f t="shared" si="0"/>
        <v>0</v>
      </c>
    </row>
    <row r="23" spans="1:6">
      <c r="A23" s="5">
        <v>123007</v>
      </c>
      <c r="B23" s="5" t="s">
        <v>34</v>
      </c>
      <c r="C23" s="5" t="s">
        <v>14</v>
      </c>
      <c r="D23" s="5">
        <v>17</v>
      </c>
      <c r="E23" s="5">
        <v>0</v>
      </c>
      <c r="F23" s="19">
        <f t="shared" si="0"/>
        <v>0</v>
      </c>
    </row>
    <row r="24" spans="1:6">
      <c r="A24" s="5">
        <v>2497</v>
      </c>
      <c r="B24" s="5" t="s">
        <v>35</v>
      </c>
      <c r="C24" s="5" t="s">
        <v>16</v>
      </c>
      <c r="D24" s="5">
        <v>87</v>
      </c>
      <c r="E24" s="5">
        <v>0</v>
      </c>
      <c r="F24" s="19">
        <f t="shared" si="0"/>
        <v>0</v>
      </c>
    </row>
    <row r="25" spans="1:6">
      <c r="A25" s="5">
        <v>2512</v>
      </c>
      <c r="B25" s="5" t="s">
        <v>36</v>
      </c>
      <c r="C25" s="5" t="s">
        <v>16</v>
      </c>
      <c r="D25" s="5">
        <v>73</v>
      </c>
      <c r="E25" s="5">
        <v>20</v>
      </c>
      <c r="F25" s="19">
        <f t="shared" si="0"/>
        <v>0.273972602739726</v>
      </c>
    </row>
    <row r="26" spans="1:6">
      <c r="A26" s="5">
        <v>2520</v>
      </c>
      <c r="B26" s="5" t="s">
        <v>37</v>
      </c>
      <c r="C26" s="5" t="s">
        <v>16</v>
      </c>
      <c r="D26" s="5">
        <v>33</v>
      </c>
      <c r="E26" s="5">
        <v>12</v>
      </c>
      <c r="F26" s="19">
        <f t="shared" si="0"/>
        <v>0.363636363636364</v>
      </c>
    </row>
    <row r="27" spans="1:6">
      <c r="A27" s="5">
        <v>2526</v>
      </c>
      <c r="B27" s="5" t="s">
        <v>38</v>
      </c>
      <c r="C27" s="5" t="s">
        <v>16</v>
      </c>
      <c r="D27" s="5">
        <v>80</v>
      </c>
      <c r="E27" s="5">
        <v>0</v>
      </c>
      <c r="F27" s="19">
        <f t="shared" si="0"/>
        <v>0</v>
      </c>
    </row>
    <row r="28" spans="1:6">
      <c r="A28" s="5">
        <v>2714</v>
      </c>
      <c r="B28" s="5" t="s">
        <v>39</v>
      </c>
      <c r="C28" s="5" t="s">
        <v>16</v>
      </c>
      <c r="D28" s="5">
        <v>34</v>
      </c>
      <c r="E28" s="5">
        <v>2</v>
      </c>
      <c r="F28" s="19">
        <f t="shared" si="0"/>
        <v>0.0588235294117647</v>
      </c>
    </row>
    <row r="29" spans="1:6">
      <c r="A29" s="5">
        <v>2730</v>
      </c>
      <c r="B29" s="5" t="s">
        <v>40</v>
      </c>
      <c r="C29" s="5" t="s">
        <v>16</v>
      </c>
      <c r="D29" s="5">
        <v>48</v>
      </c>
      <c r="E29" s="5">
        <v>0.5</v>
      </c>
      <c r="F29" s="19">
        <f t="shared" si="0"/>
        <v>0.0104166666666667</v>
      </c>
    </row>
    <row r="30" spans="1:6">
      <c r="A30" s="5">
        <v>2735</v>
      </c>
      <c r="B30" s="5" t="s">
        <v>41</v>
      </c>
      <c r="C30" s="5" t="s">
        <v>16</v>
      </c>
      <c r="D30" s="5">
        <v>65</v>
      </c>
      <c r="E30" s="5">
        <v>5</v>
      </c>
      <c r="F30" s="19">
        <f t="shared" si="0"/>
        <v>0.0769230769230769</v>
      </c>
    </row>
    <row r="31" spans="1:6">
      <c r="A31" s="5">
        <v>2757</v>
      </c>
      <c r="B31" s="5" t="s">
        <v>42</v>
      </c>
      <c r="C31" s="5" t="s">
        <v>16</v>
      </c>
      <c r="D31" s="5">
        <v>98</v>
      </c>
      <c r="E31" s="5">
        <v>13</v>
      </c>
      <c r="F31" s="19">
        <f t="shared" si="0"/>
        <v>0.13265306122449</v>
      </c>
    </row>
    <row r="32" spans="1:6">
      <c r="A32" s="5">
        <v>2797</v>
      </c>
      <c r="B32" s="5" t="s">
        <v>43</v>
      </c>
      <c r="C32" s="5" t="s">
        <v>16</v>
      </c>
      <c r="D32" s="5">
        <v>11</v>
      </c>
      <c r="E32" s="5">
        <v>0</v>
      </c>
      <c r="F32" s="19">
        <f t="shared" si="0"/>
        <v>0</v>
      </c>
    </row>
    <row r="33" spans="1:6">
      <c r="A33" s="5">
        <v>2808</v>
      </c>
      <c r="B33" s="5" t="s">
        <v>44</v>
      </c>
      <c r="C33" s="5" t="s">
        <v>16</v>
      </c>
      <c r="D33" s="5">
        <v>14</v>
      </c>
      <c r="E33" s="5">
        <v>0</v>
      </c>
      <c r="F33" s="19">
        <f t="shared" si="0"/>
        <v>0</v>
      </c>
    </row>
    <row r="34" spans="1:6">
      <c r="A34" s="5">
        <v>2816</v>
      </c>
      <c r="B34" s="5" t="s">
        <v>45</v>
      </c>
      <c r="C34" s="5" t="s">
        <v>16</v>
      </c>
      <c r="D34" s="5">
        <v>19</v>
      </c>
      <c r="E34" s="5">
        <v>1</v>
      </c>
      <c r="F34" s="19">
        <f t="shared" si="0"/>
        <v>0.0526315789473684</v>
      </c>
    </row>
    <row r="35" spans="1:6">
      <c r="A35" s="5">
        <v>2817</v>
      </c>
      <c r="B35" s="5" t="s">
        <v>46</v>
      </c>
      <c r="C35" s="5" t="s">
        <v>16</v>
      </c>
      <c r="D35" s="5">
        <v>87</v>
      </c>
      <c r="E35" s="5">
        <v>5</v>
      </c>
      <c r="F35" s="19">
        <f t="shared" si="0"/>
        <v>0.0574712643678161</v>
      </c>
    </row>
    <row r="36" spans="1:6">
      <c r="A36" s="5">
        <v>2819</v>
      </c>
      <c r="B36" s="5" t="s">
        <v>47</v>
      </c>
      <c r="C36" s="5" t="s">
        <v>16</v>
      </c>
      <c r="D36" s="5">
        <v>13</v>
      </c>
      <c r="E36" s="5">
        <v>0</v>
      </c>
      <c r="F36" s="19">
        <f t="shared" si="0"/>
        <v>0</v>
      </c>
    </row>
    <row r="37" spans="1:6">
      <c r="A37" s="5">
        <v>102479</v>
      </c>
      <c r="B37" s="5" t="s">
        <v>48</v>
      </c>
      <c r="C37" s="5" t="s">
        <v>16</v>
      </c>
      <c r="D37" s="5">
        <v>33</v>
      </c>
      <c r="E37" s="5">
        <v>0</v>
      </c>
      <c r="F37" s="19">
        <f t="shared" ref="F37:F68" si="1">E37/D37</f>
        <v>0</v>
      </c>
    </row>
    <row r="38" spans="1:6">
      <c r="A38" s="5">
        <v>103199</v>
      </c>
      <c r="B38" s="5" t="s">
        <v>49</v>
      </c>
      <c r="C38" s="5" t="s">
        <v>16</v>
      </c>
      <c r="D38" s="5">
        <v>47</v>
      </c>
      <c r="E38" s="5">
        <v>1</v>
      </c>
      <c r="F38" s="19">
        <f t="shared" si="1"/>
        <v>0.0212765957446809</v>
      </c>
    </row>
    <row r="39" spans="1:6">
      <c r="A39" s="5">
        <v>107658</v>
      </c>
      <c r="B39" s="5" t="s">
        <v>50</v>
      </c>
      <c r="C39" s="5" t="s">
        <v>16</v>
      </c>
      <c r="D39" s="5">
        <v>34</v>
      </c>
      <c r="E39" s="5">
        <v>0</v>
      </c>
      <c r="F39" s="19">
        <f t="shared" si="1"/>
        <v>0</v>
      </c>
    </row>
    <row r="40" spans="1:6">
      <c r="A40" s="5">
        <v>114622</v>
      </c>
      <c r="B40" s="5" t="s">
        <v>51</v>
      </c>
      <c r="C40" s="5" t="s">
        <v>16</v>
      </c>
      <c r="D40" s="5">
        <v>52</v>
      </c>
      <c r="E40" s="5">
        <v>12</v>
      </c>
      <c r="F40" s="19">
        <f t="shared" si="1"/>
        <v>0.230769230769231</v>
      </c>
    </row>
    <row r="41" spans="1:6">
      <c r="A41" s="5">
        <v>114844</v>
      </c>
      <c r="B41" s="5" t="s">
        <v>52</v>
      </c>
      <c r="C41" s="5" t="s">
        <v>16</v>
      </c>
      <c r="D41" s="5">
        <v>8</v>
      </c>
      <c r="E41" s="5">
        <v>2</v>
      </c>
      <c r="F41" s="19">
        <f t="shared" si="1"/>
        <v>0.25</v>
      </c>
    </row>
    <row r="42" spans="1:6">
      <c r="A42" s="5">
        <v>117184</v>
      </c>
      <c r="B42" s="5" t="s">
        <v>53</v>
      </c>
      <c r="C42" s="5" t="s">
        <v>16</v>
      </c>
      <c r="D42" s="5">
        <v>37</v>
      </c>
      <c r="E42" s="5">
        <v>0.5</v>
      </c>
      <c r="F42" s="19">
        <f t="shared" si="1"/>
        <v>0.0135135135135135</v>
      </c>
    </row>
    <row r="43" spans="1:6">
      <c r="A43" s="5">
        <v>118758</v>
      </c>
      <c r="B43" s="5" t="s">
        <v>54</v>
      </c>
      <c r="C43" s="5" t="s">
        <v>16</v>
      </c>
      <c r="D43" s="5">
        <v>35</v>
      </c>
      <c r="E43" s="5">
        <v>0</v>
      </c>
      <c r="F43" s="19">
        <f t="shared" si="1"/>
        <v>0</v>
      </c>
    </row>
    <row r="44" spans="1:6">
      <c r="A44" s="5">
        <v>119262</v>
      </c>
      <c r="B44" s="5" t="s">
        <v>55</v>
      </c>
      <c r="C44" s="5" t="s">
        <v>16</v>
      </c>
      <c r="D44" s="5">
        <v>31</v>
      </c>
      <c r="E44" s="5">
        <v>0</v>
      </c>
      <c r="F44" s="19">
        <f t="shared" si="1"/>
        <v>0</v>
      </c>
    </row>
    <row r="45" spans="1:6">
      <c r="A45" s="5">
        <v>120844</v>
      </c>
      <c r="B45" s="5" t="s">
        <v>56</v>
      </c>
      <c r="C45" s="5" t="s">
        <v>16</v>
      </c>
      <c r="D45" s="5">
        <v>50</v>
      </c>
      <c r="E45" s="5">
        <v>15</v>
      </c>
      <c r="F45" s="19">
        <f t="shared" si="1"/>
        <v>0.3</v>
      </c>
    </row>
    <row r="46" spans="1:6">
      <c r="A46" s="5">
        <v>122198</v>
      </c>
      <c r="B46" s="5" t="s">
        <v>57</v>
      </c>
      <c r="C46" s="5" t="s">
        <v>16</v>
      </c>
      <c r="D46" s="5">
        <v>43</v>
      </c>
      <c r="E46" s="5">
        <v>2</v>
      </c>
      <c r="F46" s="19">
        <f t="shared" si="1"/>
        <v>0.0465116279069767</v>
      </c>
    </row>
    <row r="47" spans="1:6">
      <c r="A47" s="5">
        <v>122906</v>
      </c>
      <c r="B47" s="5" t="s">
        <v>58</v>
      </c>
      <c r="C47" s="5" t="s">
        <v>16</v>
      </c>
      <c r="D47" s="5">
        <v>46</v>
      </c>
      <c r="E47" s="5">
        <v>3</v>
      </c>
      <c r="F47" s="19">
        <f t="shared" si="1"/>
        <v>0.0652173913043478</v>
      </c>
    </row>
    <row r="48" spans="1:6">
      <c r="A48" s="5">
        <v>297863</v>
      </c>
      <c r="B48" s="5" t="s">
        <v>59</v>
      </c>
      <c r="C48" s="5" t="s">
        <v>16</v>
      </c>
      <c r="D48" s="5">
        <v>52</v>
      </c>
      <c r="E48" s="5">
        <v>1.5</v>
      </c>
      <c r="F48" s="19">
        <f t="shared" si="1"/>
        <v>0.0288461538461538</v>
      </c>
    </row>
    <row r="49" spans="1:6">
      <c r="A49" s="5">
        <v>302867</v>
      </c>
      <c r="B49" s="5" t="s">
        <v>60</v>
      </c>
      <c r="C49" s="5" t="s">
        <v>16</v>
      </c>
      <c r="D49" s="5">
        <v>5</v>
      </c>
      <c r="E49" s="5">
        <v>1</v>
      </c>
      <c r="F49" s="19">
        <f t="shared" si="1"/>
        <v>0.2</v>
      </c>
    </row>
    <row r="50" spans="1:6">
      <c r="A50" s="5">
        <v>2883</v>
      </c>
      <c r="B50" s="5" t="s">
        <v>61</v>
      </c>
      <c r="C50" s="5" t="s">
        <v>12</v>
      </c>
      <c r="D50" s="5">
        <v>116</v>
      </c>
      <c r="E50" s="5">
        <v>3</v>
      </c>
      <c r="F50" s="19">
        <f t="shared" si="1"/>
        <v>0.0258620689655172</v>
      </c>
    </row>
    <row r="51" spans="1:6">
      <c r="A51" s="5">
        <v>2886</v>
      </c>
      <c r="B51" s="5" t="s">
        <v>62</v>
      </c>
      <c r="C51" s="5" t="s">
        <v>12</v>
      </c>
      <c r="D51" s="5">
        <v>18</v>
      </c>
      <c r="E51" s="5">
        <v>5.5</v>
      </c>
      <c r="F51" s="19">
        <f t="shared" si="1"/>
        <v>0.305555555555556</v>
      </c>
    </row>
    <row r="52" spans="1:6">
      <c r="A52" s="5">
        <v>2888</v>
      </c>
      <c r="B52" s="5" t="s">
        <v>63</v>
      </c>
      <c r="C52" s="5" t="s">
        <v>12</v>
      </c>
      <c r="D52" s="5">
        <v>32</v>
      </c>
      <c r="E52" s="5">
        <v>11</v>
      </c>
      <c r="F52" s="19">
        <f t="shared" si="1"/>
        <v>0.34375</v>
      </c>
    </row>
    <row r="53" spans="1:6">
      <c r="A53" s="5">
        <v>2893</v>
      </c>
      <c r="B53" s="5" t="s">
        <v>64</v>
      </c>
      <c r="C53" s="5" t="s">
        <v>12</v>
      </c>
      <c r="D53" s="5">
        <v>106</v>
      </c>
      <c r="E53" s="5">
        <v>4</v>
      </c>
      <c r="F53" s="19">
        <f t="shared" si="1"/>
        <v>0.0377358490566038</v>
      </c>
    </row>
    <row r="54" spans="1:6">
      <c r="A54" s="5">
        <v>2901</v>
      </c>
      <c r="B54" s="5" t="s">
        <v>65</v>
      </c>
      <c r="C54" s="5" t="s">
        <v>12</v>
      </c>
      <c r="D54" s="5">
        <v>37</v>
      </c>
      <c r="E54" s="5">
        <v>1</v>
      </c>
      <c r="F54" s="19">
        <f t="shared" si="1"/>
        <v>0.027027027027027</v>
      </c>
    </row>
    <row r="55" spans="1:6">
      <c r="A55" s="5">
        <v>2904</v>
      </c>
      <c r="B55" s="5" t="s">
        <v>66</v>
      </c>
      <c r="C55" s="5" t="s">
        <v>12</v>
      </c>
      <c r="D55" s="5">
        <v>35</v>
      </c>
      <c r="E55" s="5">
        <v>0</v>
      </c>
      <c r="F55" s="19">
        <f t="shared" si="1"/>
        <v>0</v>
      </c>
    </row>
    <row r="56" spans="1:6">
      <c r="A56" s="5">
        <v>110378</v>
      </c>
      <c r="B56" s="5" t="s">
        <v>67</v>
      </c>
      <c r="C56" s="5" t="s">
        <v>12</v>
      </c>
      <c r="D56" s="5">
        <v>47</v>
      </c>
      <c r="E56" s="5">
        <v>3</v>
      </c>
      <c r="F56" s="19">
        <f t="shared" si="1"/>
        <v>0.0638297872340425</v>
      </c>
    </row>
    <row r="57" spans="1:6">
      <c r="A57" s="5">
        <v>1950</v>
      </c>
      <c r="B57" s="5" t="s">
        <v>68</v>
      </c>
      <c r="C57" s="5" t="s">
        <v>20</v>
      </c>
      <c r="D57" s="5">
        <v>52</v>
      </c>
      <c r="E57" s="5">
        <v>1.5</v>
      </c>
      <c r="F57" s="19">
        <f t="shared" si="1"/>
        <v>0.0288461538461538</v>
      </c>
    </row>
    <row r="58" spans="1:6">
      <c r="A58" s="5">
        <v>2113</v>
      </c>
      <c r="B58" s="5" t="s">
        <v>69</v>
      </c>
      <c r="C58" s="5" t="s">
        <v>20</v>
      </c>
      <c r="D58" s="5">
        <v>106</v>
      </c>
      <c r="E58" s="5">
        <v>19.5</v>
      </c>
      <c r="F58" s="19">
        <f t="shared" si="1"/>
        <v>0.183962264150943</v>
      </c>
    </row>
    <row r="59" spans="1:6">
      <c r="A59" s="5">
        <v>2153</v>
      </c>
      <c r="B59" s="5" t="s">
        <v>70</v>
      </c>
      <c r="C59" s="5" t="s">
        <v>20</v>
      </c>
      <c r="D59" s="5">
        <v>25</v>
      </c>
      <c r="E59" s="5">
        <v>10</v>
      </c>
      <c r="F59" s="19">
        <f t="shared" si="1"/>
        <v>0.4</v>
      </c>
    </row>
    <row r="60" spans="1:6">
      <c r="A60" s="5">
        <v>2414</v>
      </c>
      <c r="B60" s="5" t="s">
        <v>71</v>
      </c>
      <c r="C60" s="5" t="s">
        <v>20</v>
      </c>
      <c r="D60" s="5">
        <v>27</v>
      </c>
      <c r="E60" s="5">
        <v>2.5</v>
      </c>
      <c r="F60" s="19">
        <f t="shared" si="1"/>
        <v>0.0925925925925926</v>
      </c>
    </row>
    <row r="61" spans="1:6">
      <c r="A61" s="5">
        <v>2717</v>
      </c>
      <c r="B61" s="5" t="s">
        <v>72</v>
      </c>
      <c r="C61" s="5" t="s">
        <v>20</v>
      </c>
      <c r="D61" s="5">
        <v>9</v>
      </c>
      <c r="E61" s="5">
        <v>0</v>
      </c>
      <c r="F61" s="19">
        <f t="shared" si="1"/>
        <v>0</v>
      </c>
    </row>
    <row r="62" spans="1:6">
      <c r="A62" s="5">
        <v>2722</v>
      </c>
      <c r="B62" s="5" t="s">
        <v>73</v>
      </c>
      <c r="C62" s="5" t="s">
        <v>20</v>
      </c>
      <c r="D62" s="5">
        <v>65</v>
      </c>
      <c r="E62" s="5">
        <v>2.5</v>
      </c>
      <c r="F62" s="19">
        <f t="shared" si="1"/>
        <v>0.0384615384615385</v>
      </c>
    </row>
    <row r="63" spans="1:6">
      <c r="A63" s="5">
        <v>2729</v>
      </c>
      <c r="B63" s="5" t="s">
        <v>74</v>
      </c>
      <c r="C63" s="5" t="s">
        <v>20</v>
      </c>
      <c r="D63" s="5">
        <v>75</v>
      </c>
      <c r="E63" s="5">
        <v>5</v>
      </c>
      <c r="F63" s="19">
        <f t="shared" si="1"/>
        <v>0.0666666666666667</v>
      </c>
    </row>
    <row r="64" spans="1:6">
      <c r="A64" s="5">
        <v>2738</v>
      </c>
      <c r="B64" s="5" t="s">
        <v>75</v>
      </c>
      <c r="C64" s="5" t="s">
        <v>20</v>
      </c>
      <c r="D64" s="5">
        <v>190</v>
      </c>
      <c r="E64" s="5">
        <v>7</v>
      </c>
      <c r="F64" s="19">
        <f t="shared" si="1"/>
        <v>0.0368421052631579</v>
      </c>
    </row>
    <row r="65" spans="1:6">
      <c r="A65" s="5">
        <v>2741</v>
      </c>
      <c r="B65" s="5" t="s">
        <v>76</v>
      </c>
      <c r="C65" s="5" t="s">
        <v>20</v>
      </c>
      <c r="D65" s="5">
        <v>136</v>
      </c>
      <c r="E65" s="5">
        <v>9</v>
      </c>
      <c r="F65" s="19">
        <f t="shared" si="1"/>
        <v>0.0661764705882353</v>
      </c>
    </row>
    <row r="66" spans="1:6">
      <c r="A66" s="5">
        <v>2751</v>
      </c>
      <c r="B66" s="5" t="s">
        <v>77</v>
      </c>
      <c r="C66" s="5" t="s">
        <v>20</v>
      </c>
      <c r="D66" s="5">
        <v>23</v>
      </c>
      <c r="E66" s="5">
        <v>0</v>
      </c>
      <c r="F66" s="19">
        <f t="shared" si="1"/>
        <v>0</v>
      </c>
    </row>
    <row r="67" spans="1:6">
      <c r="A67" s="5">
        <v>2755</v>
      </c>
      <c r="B67" s="5" t="s">
        <v>78</v>
      </c>
      <c r="C67" s="5" t="s">
        <v>20</v>
      </c>
      <c r="D67" s="5">
        <v>60</v>
      </c>
      <c r="E67" s="5">
        <v>0</v>
      </c>
      <c r="F67" s="19">
        <f t="shared" si="1"/>
        <v>0</v>
      </c>
    </row>
    <row r="68" spans="1:6">
      <c r="A68" s="5">
        <v>2771</v>
      </c>
      <c r="B68" s="5" t="s">
        <v>79</v>
      </c>
      <c r="C68" s="5" t="s">
        <v>20</v>
      </c>
      <c r="D68" s="5">
        <v>40</v>
      </c>
      <c r="E68" s="5">
        <v>0.5</v>
      </c>
      <c r="F68" s="19">
        <f t="shared" si="1"/>
        <v>0.0125</v>
      </c>
    </row>
    <row r="69" spans="1:6">
      <c r="A69" s="5">
        <v>2907</v>
      </c>
      <c r="B69" s="5" t="s">
        <v>80</v>
      </c>
      <c r="C69" s="5" t="s">
        <v>20</v>
      </c>
      <c r="D69" s="5">
        <v>23</v>
      </c>
      <c r="E69" s="5">
        <v>0</v>
      </c>
      <c r="F69" s="19">
        <f t="shared" ref="F69:F100" si="2">E69/D69</f>
        <v>0</v>
      </c>
    </row>
    <row r="70" spans="1:6">
      <c r="A70" s="5">
        <v>101453</v>
      </c>
      <c r="B70" s="5" t="s">
        <v>81</v>
      </c>
      <c r="C70" s="5" t="s">
        <v>20</v>
      </c>
      <c r="D70" s="5">
        <v>62</v>
      </c>
      <c r="E70" s="5">
        <v>3</v>
      </c>
      <c r="F70" s="19">
        <f t="shared" si="2"/>
        <v>0.0483870967741935</v>
      </c>
    </row>
    <row r="71" spans="1:6">
      <c r="A71" s="5">
        <v>103639</v>
      </c>
      <c r="B71" s="5" t="s">
        <v>82</v>
      </c>
      <c r="C71" s="5" t="s">
        <v>20</v>
      </c>
      <c r="D71" s="5">
        <v>55</v>
      </c>
      <c r="E71" s="5">
        <v>2</v>
      </c>
      <c r="F71" s="19">
        <f t="shared" si="2"/>
        <v>0.0363636363636364</v>
      </c>
    </row>
    <row r="72" spans="1:6">
      <c r="A72" s="5">
        <v>104429</v>
      </c>
      <c r="B72" s="5" t="s">
        <v>83</v>
      </c>
      <c r="C72" s="5" t="s">
        <v>20</v>
      </c>
      <c r="D72" s="5">
        <v>35</v>
      </c>
      <c r="E72" s="5">
        <v>0.5</v>
      </c>
      <c r="F72" s="19">
        <f t="shared" si="2"/>
        <v>0.0142857142857143</v>
      </c>
    </row>
    <row r="73" spans="1:6">
      <c r="A73" s="5">
        <v>105751</v>
      </c>
      <c r="B73" s="5" t="s">
        <v>84</v>
      </c>
      <c r="C73" s="5" t="s">
        <v>20</v>
      </c>
      <c r="D73" s="5">
        <v>10</v>
      </c>
      <c r="E73" s="5">
        <v>0</v>
      </c>
      <c r="F73" s="19">
        <f t="shared" si="2"/>
        <v>0</v>
      </c>
    </row>
    <row r="74" spans="1:6">
      <c r="A74" s="5">
        <v>106399</v>
      </c>
      <c r="B74" s="5" t="s">
        <v>85</v>
      </c>
      <c r="C74" s="5" t="s">
        <v>20</v>
      </c>
      <c r="D74" s="5">
        <v>61</v>
      </c>
      <c r="E74" s="5">
        <v>5</v>
      </c>
      <c r="F74" s="19">
        <f t="shared" si="2"/>
        <v>0.0819672131147541</v>
      </c>
    </row>
    <row r="75" spans="1:6">
      <c r="A75" s="5">
        <v>106568</v>
      </c>
      <c r="B75" s="5" t="s">
        <v>86</v>
      </c>
      <c r="C75" s="5" t="s">
        <v>20</v>
      </c>
      <c r="D75" s="5">
        <v>28</v>
      </c>
      <c r="E75" s="5">
        <v>6</v>
      </c>
      <c r="F75" s="19">
        <f t="shared" si="2"/>
        <v>0.214285714285714</v>
      </c>
    </row>
    <row r="76" spans="1:6">
      <c r="A76" s="5">
        <v>113025</v>
      </c>
      <c r="B76" s="5" t="s">
        <v>87</v>
      </c>
      <c r="C76" s="5" t="s">
        <v>20</v>
      </c>
      <c r="D76" s="5">
        <v>33</v>
      </c>
      <c r="E76" s="5">
        <v>0</v>
      </c>
      <c r="F76" s="19">
        <f t="shared" si="2"/>
        <v>0</v>
      </c>
    </row>
    <row r="77" spans="1:6">
      <c r="A77" s="5">
        <v>113833</v>
      </c>
      <c r="B77" s="5" t="s">
        <v>88</v>
      </c>
      <c r="C77" s="5" t="s">
        <v>20</v>
      </c>
      <c r="D77" s="5">
        <v>93</v>
      </c>
      <c r="E77" s="5">
        <v>11</v>
      </c>
      <c r="F77" s="19">
        <f t="shared" si="2"/>
        <v>0.118279569892473</v>
      </c>
    </row>
    <row r="78" spans="1:6">
      <c r="A78" s="5">
        <v>114286</v>
      </c>
      <c r="B78" s="5" t="s">
        <v>89</v>
      </c>
      <c r="C78" s="5" t="s">
        <v>20</v>
      </c>
      <c r="D78" s="5">
        <v>52</v>
      </c>
      <c r="E78" s="5">
        <v>6</v>
      </c>
      <c r="F78" s="19">
        <f t="shared" si="2"/>
        <v>0.115384615384615</v>
      </c>
    </row>
    <row r="79" spans="1:6">
      <c r="A79" s="5">
        <v>115971</v>
      </c>
      <c r="B79" s="5" t="s">
        <v>90</v>
      </c>
      <c r="C79" s="5" t="s">
        <v>20</v>
      </c>
      <c r="D79" s="5">
        <v>18</v>
      </c>
      <c r="E79" s="5">
        <v>0</v>
      </c>
      <c r="F79" s="19">
        <f t="shared" si="2"/>
        <v>0</v>
      </c>
    </row>
    <row r="80" spans="1:6">
      <c r="A80" s="5">
        <v>118074</v>
      </c>
      <c r="B80" s="5" t="s">
        <v>91</v>
      </c>
      <c r="C80" s="5" t="s">
        <v>20</v>
      </c>
      <c r="D80" s="5">
        <v>52</v>
      </c>
      <c r="E80" s="5">
        <v>0</v>
      </c>
      <c r="F80" s="19">
        <f t="shared" si="2"/>
        <v>0</v>
      </c>
    </row>
    <row r="81" spans="1:6">
      <c r="A81" s="5">
        <v>118951</v>
      </c>
      <c r="B81" s="5" t="s">
        <v>92</v>
      </c>
      <c r="C81" s="5" t="s">
        <v>20</v>
      </c>
      <c r="D81" s="5">
        <v>62</v>
      </c>
      <c r="E81" s="5">
        <v>12.5</v>
      </c>
      <c r="F81" s="19">
        <f t="shared" si="2"/>
        <v>0.201612903225806</v>
      </c>
    </row>
    <row r="82" spans="1:6">
      <c r="A82" s="5">
        <v>119263</v>
      </c>
      <c r="B82" s="5" t="s">
        <v>93</v>
      </c>
      <c r="C82" s="5" t="s">
        <v>20</v>
      </c>
      <c r="D82" s="5">
        <v>27</v>
      </c>
      <c r="E82" s="5">
        <v>0</v>
      </c>
      <c r="F82" s="19">
        <f t="shared" si="2"/>
        <v>0</v>
      </c>
    </row>
    <row r="83" spans="1:6">
      <c r="A83" s="5">
        <v>138202</v>
      </c>
      <c r="B83" s="5" t="s">
        <v>94</v>
      </c>
      <c r="C83" s="5" t="s">
        <v>20</v>
      </c>
      <c r="D83" s="5">
        <v>67</v>
      </c>
      <c r="E83" s="5">
        <v>6</v>
      </c>
      <c r="F83" s="19">
        <f t="shared" si="2"/>
        <v>0.0895522388059701</v>
      </c>
    </row>
    <row r="84" spans="1:6">
      <c r="A84" s="5">
        <v>2274</v>
      </c>
      <c r="B84" s="5" t="s">
        <v>95</v>
      </c>
      <c r="C84" s="5" t="s">
        <v>18</v>
      </c>
      <c r="D84" s="5">
        <v>20</v>
      </c>
      <c r="E84" s="5">
        <v>0</v>
      </c>
      <c r="F84" s="19">
        <f t="shared" si="2"/>
        <v>0</v>
      </c>
    </row>
    <row r="85" spans="1:6">
      <c r="A85" s="5">
        <v>2326</v>
      </c>
      <c r="B85" s="5" t="s">
        <v>96</v>
      </c>
      <c r="C85" s="5" t="s">
        <v>18</v>
      </c>
      <c r="D85" s="5">
        <v>34</v>
      </c>
      <c r="E85" s="5">
        <v>2</v>
      </c>
      <c r="F85" s="19">
        <f t="shared" si="2"/>
        <v>0.0588235294117647</v>
      </c>
    </row>
    <row r="86" spans="1:6">
      <c r="A86" s="5">
        <v>2595</v>
      </c>
      <c r="B86" s="5" t="s">
        <v>97</v>
      </c>
      <c r="C86" s="5" t="s">
        <v>18</v>
      </c>
      <c r="D86" s="5">
        <v>159</v>
      </c>
      <c r="E86" s="5">
        <v>6</v>
      </c>
      <c r="F86" s="19">
        <f t="shared" si="2"/>
        <v>0.0377358490566038</v>
      </c>
    </row>
    <row r="87" spans="1:6">
      <c r="A87" s="5">
        <v>2791</v>
      </c>
      <c r="B87" s="5" t="s">
        <v>98</v>
      </c>
      <c r="C87" s="5" t="s">
        <v>18</v>
      </c>
      <c r="D87" s="5">
        <v>36</v>
      </c>
      <c r="E87" s="5">
        <v>1</v>
      </c>
      <c r="F87" s="19">
        <f t="shared" si="2"/>
        <v>0.0277777777777778</v>
      </c>
    </row>
    <row r="88" spans="1:6">
      <c r="A88" s="5">
        <v>2813</v>
      </c>
      <c r="B88" s="5" t="s">
        <v>99</v>
      </c>
      <c r="C88" s="5" t="s">
        <v>18</v>
      </c>
      <c r="D88" s="5">
        <v>17</v>
      </c>
      <c r="E88" s="5">
        <v>0</v>
      </c>
      <c r="F88" s="19">
        <f t="shared" si="2"/>
        <v>0</v>
      </c>
    </row>
    <row r="89" spans="1:6">
      <c r="A89" s="5">
        <v>2820</v>
      </c>
      <c r="B89" s="5" t="s">
        <v>100</v>
      </c>
      <c r="C89" s="5" t="s">
        <v>18</v>
      </c>
      <c r="D89" s="5">
        <v>72</v>
      </c>
      <c r="E89" s="5">
        <v>0</v>
      </c>
      <c r="F89" s="19">
        <f t="shared" si="2"/>
        <v>0</v>
      </c>
    </row>
    <row r="90" spans="1:6">
      <c r="A90" s="5">
        <v>2834</v>
      </c>
      <c r="B90" s="5" t="s">
        <v>101</v>
      </c>
      <c r="C90" s="5" t="s">
        <v>18</v>
      </c>
      <c r="D90" s="5">
        <v>145</v>
      </c>
      <c r="E90" s="5">
        <v>17</v>
      </c>
      <c r="F90" s="19">
        <f t="shared" si="2"/>
        <v>0.117241379310345</v>
      </c>
    </row>
    <row r="91" spans="1:6">
      <c r="A91" s="5">
        <v>102935</v>
      </c>
      <c r="B91" s="5" t="s">
        <v>102</v>
      </c>
      <c r="C91" s="5" t="s">
        <v>18</v>
      </c>
      <c r="D91" s="5">
        <v>40</v>
      </c>
      <c r="E91" s="5">
        <v>1</v>
      </c>
      <c r="F91" s="19">
        <f t="shared" si="2"/>
        <v>0.025</v>
      </c>
    </row>
    <row r="92" spans="1:6">
      <c r="A92" s="5">
        <v>105910</v>
      </c>
      <c r="B92" s="5" t="s">
        <v>103</v>
      </c>
      <c r="C92" s="5" t="s">
        <v>18</v>
      </c>
      <c r="D92" s="5">
        <v>72</v>
      </c>
      <c r="E92" s="5">
        <v>6</v>
      </c>
      <c r="F92" s="19">
        <f t="shared" si="2"/>
        <v>0.0833333333333333</v>
      </c>
    </row>
    <row r="93" spans="1:6">
      <c r="A93" s="5">
        <v>106066</v>
      </c>
      <c r="B93" s="5" t="s">
        <v>104</v>
      </c>
      <c r="C93" s="5" t="s">
        <v>18</v>
      </c>
      <c r="D93" s="5">
        <v>147</v>
      </c>
      <c r="E93" s="5">
        <v>4</v>
      </c>
      <c r="F93" s="19">
        <f t="shared" si="2"/>
        <v>0.0272108843537415</v>
      </c>
    </row>
    <row r="94" spans="1:6">
      <c r="A94" s="5">
        <v>106485</v>
      </c>
      <c r="B94" s="5" t="s">
        <v>105</v>
      </c>
      <c r="C94" s="5" t="s">
        <v>18</v>
      </c>
      <c r="D94" s="5">
        <v>31</v>
      </c>
      <c r="E94" s="5">
        <v>0</v>
      </c>
      <c r="F94" s="19">
        <f t="shared" si="2"/>
        <v>0</v>
      </c>
    </row>
    <row r="95" spans="1:6">
      <c r="A95" s="5">
        <v>106865</v>
      </c>
      <c r="B95" s="5" t="s">
        <v>106</v>
      </c>
      <c r="C95" s="5" t="s">
        <v>18</v>
      </c>
      <c r="D95" s="5">
        <v>39</v>
      </c>
      <c r="E95" s="5">
        <v>0</v>
      </c>
      <c r="F95" s="19">
        <f t="shared" si="2"/>
        <v>0</v>
      </c>
    </row>
    <row r="96" spans="1:6">
      <c r="A96" s="5">
        <v>113299</v>
      </c>
      <c r="B96" s="5" t="s">
        <v>107</v>
      </c>
      <c r="C96" s="5" t="s">
        <v>18</v>
      </c>
      <c r="D96" s="5">
        <v>28</v>
      </c>
      <c r="E96" s="5">
        <v>13.5</v>
      </c>
      <c r="F96" s="19">
        <f t="shared" si="2"/>
        <v>0.482142857142857</v>
      </c>
    </row>
    <row r="97" spans="1:6">
      <c r="A97" s="5">
        <v>114685</v>
      </c>
      <c r="B97" s="5" t="s">
        <v>108</v>
      </c>
      <c r="C97" s="5" t="s">
        <v>18</v>
      </c>
      <c r="D97" s="5">
        <v>33</v>
      </c>
      <c r="E97" s="5">
        <v>10</v>
      </c>
      <c r="F97" s="19">
        <f t="shared" si="2"/>
        <v>0.303030303030303</v>
      </c>
    </row>
    <row r="98" spans="1:6">
      <c r="A98" s="5">
        <v>116482</v>
      </c>
      <c r="B98" s="5" t="s">
        <v>109</v>
      </c>
      <c r="C98" s="5" t="s">
        <v>18</v>
      </c>
      <c r="D98" s="5">
        <v>106</v>
      </c>
      <c r="E98" s="5">
        <v>6.5</v>
      </c>
      <c r="F98" s="19">
        <f t="shared" si="2"/>
        <v>0.0613207547169811</v>
      </c>
    </row>
    <row r="99" spans="1:6">
      <c r="A99" s="5">
        <v>116919</v>
      </c>
      <c r="B99" s="5" t="s">
        <v>110</v>
      </c>
      <c r="C99" s="5" t="s">
        <v>18</v>
      </c>
      <c r="D99" s="5">
        <v>58</v>
      </c>
      <c r="E99" s="5">
        <v>10.5</v>
      </c>
      <c r="F99" s="19">
        <f t="shared" si="2"/>
        <v>0.181034482758621</v>
      </c>
    </row>
    <row r="100" spans="1:6">
      <c r="A100" s="5">
        <v>117310</v>
      </c>
      <c r="B100" s="5" t="s">
        <v>111</v>
      </c>
      <c r="C100" s="5" t="s">
        <v>18</v>
      </c>
      <c r="D100" s="5">
        <v>113</v>
      </c>
      <c r="E100" s="5">
        <v>2.5</v>
      </c>
      <c r="F100" s="19">
        <f t="shared" si="2"/>
        <v>0.0221238938053097</v>
      </c>
    </row>
    <row r="101" spans="1:6">
      <c r="A101" s="5">
        <v>119622</v>
      </c>
      <c r="B101" s="5" t="s">
        <v>112</v>
      </c>
      <c r="C101" s="5" t="s">
        <v>18</v>
      </c>
      <c r="D101" s="5">
        <v>14</v>
      </c>
      <c r="E101" s="5">
        <v>0</v>
      </c>
      <c r="F101" s="19">
        <f t="shared" ref="F101:F132" si="3">E101/D101</f>
        <v>0</v>
      </c>
    </row>
    <row r="102" spans="1:6">
      <c r="A102" s="5">
        <v>2837</v>
      </c>
      <c r="B102" s="5" t="s">
        <v>113</v>
      </c>
      <c r="C102" s="5" t="s">
        <v>7</v>
      </c>
      <c r="D102" s="5">
        <v>12</v>
      </c>
      <c r="E102" s="5">
        <v>0</v>
      </c>
      <c r="F102" s="19">
        <f t="shared" si="3"/>
        <v>0</v>
      </c>
    </row>
    <row r="103" spans="1:6">
      <c r="A103" s="5">
        <v>2865</v>
      </c>
      <c r="B103" s="5" t="s">
        <v>114</v>
      </c>
      <c r="C103" s="5" t="s">
        <v>7</v>
      </c>
      <c r="D103" s="5">
        <v>24</v>
      </c>
      <c r="E103" s="5">
        <v>11</v>
      </c>
      <c r="F103" s="19">
        <f t="shared" si="3"/>
        <v>0.458333333333333</v>
      </c>
    </row>
    <row r="104" spans="1:6">
      <c r="A104" s="5">
        <v>2881</v>
      </c>
      <c r="B104" s="5" t="s">
        <v>115</v>
      </c>
      <c r="C104" s="5" t="s">
        <v>7</v>
      </c>
      <c r="D104" s="5">
        <v>65</v>
      </c>
      <c r="E104" s="5">
        <v>1.5</v>
      </c>
      <c r="F104" s="19">
        <f t="shared" si="3"/>
        <v>0.0230769230769231</v>
      </c>
    </row>
    <row r="105" spans="1:6">
      <c r="A105" s="5">
        <v>102564</v>
      </c>
      <c r="B105" s="5" t="s">
        <v>116</v>
      </c>
      <c r="C105" s="5" t="s">
        <v>7</v>
      </c>
      <c r="D105" s="5">
        <v>41</v>
      </c>
      <c r="E105" s="5">
        <v>1</v>
      </c>
      <c r="F105" s="19">
        <f t="shared" si="3"/>
        <v>0.024390243902439</v>
      </c>
    </row>
    <row r="106" spans="1:6">
      <c r="A106" s="5">
        <v>111400</v>
      </c>
      <c r="B106" s="5" t="s">
        <v>117</v>
      </c>
      <c r="C106" s="5" t="s">
        <v>7</v>
      </c>
      <c r="D106" s="5">
        <v>4</v>
      </c>
      <c r="E106" s="5">
        <v>0</v>
      </c>
      <c r="F106" s="19">
        <f t="shared" si="3"/>
        <v>0</v>
      </c>
    </row>
    <row r="107" spans="1:6">
      <c r="A107" s="5">
        <v>2408</v>
      </c>
      <c r="B107" s="5" t="s">
        <v>118</v>
      </c>
      <c r="C107" s="5" t="s">
        <v>22</v>
      </c>
      <c r="D107" s="5">
        <v>28</v>
      </c>
      <c r="E107" s="5">
        <v>2</v>
      </c>
      <c r="F107" s="19">
        <f t="shared" si="3"/>
        <v>0.0714285714285714</v>
      </c>
    </row>
    <row r="108" spans="1:6">
      <c r="A108" s="5">
        <v>2409</v>
      </c>
      <c r="B108" s="5" t="s">
        <v>119</v>
      </c>
      <c r="C108" s="5" t="s">
        <v>22</v>
      </c>
      <c r="D108" s="5">
        <v>23</v>
      </c>
      <c r="E108" s="5">
        <v>5</v>
      </c>
      <c r="F108" s="19">
        <f t="shared" si="3"/>
        <v>0.217391304347826</v>
      </c>
    </row>
    <row r="109" spans="1:6">
      <c r="A109" s="5">
        <v>2422</v>
      </c>
      <c r="B109" s="5" t="s">
        <v>120</v>
      </c>
      <c r="C109" s="5" t="s">
        <v>22</v>
      </c>
      <c r="D109" s="5">
        <v>61</v>
      </c>
      <c r="E109" s="5">
        <v>0</v>
      </c>
      <c r="F109" s="19">
        <f t="shared" si="3"/>
        <v>0</v>
      </c>
    </row>
    <row r="110" spans="1:6">
      <c r="A110" s="5">
        <v>2443</v>
      </c>
      <c r="B110" s="5" t="s">
        <v>121</v>
      </c>
      <c r="C110" s="5" t="s">
        <v>22</v>
      </c>
      <c r="D110" s="5">
        <v>69</v>
      </c>
      <c r="E110" s="5">
        <v>0</v>
      </c>
      <c r="F110" s="19">
        <f t="shared" si="3"/>
        <v>0</v>
      </c>
    </row>
    <row r="111" spans="1:6">
      <c r="A111" s="5">
        <v>2451</v>
      </c>
      <c r="B111" s="5" t="s">
        <v>122</v>
      </c>
      <c r="C111" s="5" t="s">
        <v>22</v>
      </c>
      <c r="D111" s="5">
        <v>33</v>
      </c>
      <c r="E111" s="5">
        <v>3</v>
      </c>
      <c r="F111" s="19">
        <f t="shared" si="3"/>
        <v>0.0909090909090909</v>
      </c>
    </row>
    <row r="112" spans="1:6">
      <c r="A112" s="5">
        <v>2466</v>
      </c>
      <c r="B112" s="5" t="s">
        <v>123</v>
      </c>
      <c r="C112" s="5" t="s">
        <v>22</v>
      </c>
      <c r="D112" s="5">
        <v>138</v>
      </c>
      <c r="E112" s="5">
        <v>2.5</v>
      </c>
      <c r="F112" s="19">
        <f t="shared" si="3"/>
        <v>0.0181159420289855</v>
      </c>
    </row>
    <row r="113" spans="1:6">
      <c r="A113" s="5">
        <v>2471</v>
      </c>
      <c r="B113" s="5" t="s">
        <v>124</v>
      </c>
      <c r="C113" s="5" t="s">
        <v>22</v>
      </c>
      <c r="D113" s="5">
        <v>102</v>
      </c>
      <c r="E113" s="5">
        <v>0</v>
      </c>
      <c r="F113" s="19">
        <f t="shared" si="3"/>
        <v>0</v>
      </c>
    </row>
    <row r="114" spans="1:6">
      <c r="A114" s="5">
        <v>2479</v>
      </c>
      <c r="B114" s="5" t="s">
        <v>125</v>
      </c>
      <c r="C114" s="5" t="s">
        <v>22</v>
      </c>
      <c r="D114" s="5">
        <v>28</v>
      </c>
      <c r="E114" s="5">
        <v>20</v>
      </c>
      <c r="F114" s="19">
        <f t="shared" si="3"/>
        <v>0.714285714285714</v>
      </c>
    </row>
    <row r="115" spans="1:6">
      <c r="A115" s="5">
        <v>2483</v>
      </c>
      <c r="B115" s="5" t="s">
        <v>126</v>
      </c>
      <c r="C115" s="5" t="s">
        <v>22</v>
      </c>
      <c r="D115" s="5">
        <v>163</v>
      </c>
      <c r="E115" s="5">
        <v>0</v>
      </c>
      <c r="F115" s="19">
        <f t="shared" si="3"/>
        <v>0</v>
      </c>
    </row>
    <row r="116" spans="1:6">
      <c r="A116" s="5">
        <v>2527</v>
      </c>
      <c r="B116" s="5" t="s">
        <v>127</v>
      </c>
      <c r="C116" s="5" t="s">
        <v>22</v>
      </c>
      <c r="D116" s="5">
        <v>73</v>
      </c>
      <c r="E116" s="5">
        <v>5</v>
      </c>
      <c r="F116" s="19">
        <f t="shared" si="3"/>
        <v>0.0684931506849315</v>
      </c>
    </row>
    <row r="117" spans="1:6">
      <c r="A117" s="5">
        <v>2559</v>
      </c>
      <c r="B117" s="5" t="s">
        <v>128</v>
      </c>
      <c r="C117" s="5" t="s">
        <v>22</v>
      </c>
      <c r="D117" s="5">
        <v>153</v>
      </c>
      <c r="E117" s="5">
        <v>11.5</v>
      </c>
      <c r="F117" s="19">
        <f t="shared" si="3"/>
        <v>0.0751633986928105</v>
      </c>
    </row>
    <row r="118" spans="1:6">
      <c r="A118" s="5">
        <v>2573</v>
      </c>
      <c r="B118" s="5" t="s">
        <v>129</v>
      </c>
      <c r="C118" s="5" t="s">
        <v>22</v>
      </c>
      <c r="D118" s="5">
        <v>41</v>
      </c>
      <c r="E118" s="5">
        <v>0</v>
      </c>
      <c r="F118" s="19">
        <f t="shared" si="3"/>
        <v>0</v>
      </c>
    </row>
    <row r="119" spans="1:6">
      <c r="A119" s="5">
        <v>2778</v>
      </c>
      <c r="B119" s="5" t="s">
        <v>130</v>
      </c>
      <c r="C119" s="5" t="s">
        <v>22</v>
      </c>
      <c r="D119" s="5">
        <v>10</v>
      </c>
      <c r="E119" s="5">
        <v>0</v>
      </c>
      <c r="F119" s="19">
        <f t="shared" si="3"/>
        <v>0</v>
      </c>
    </row>
    <row r="120" spans="1:6">
      <c r="A120" s="5">
        <v>2802</v>
      </c>
      <c r="B120" s="5" t="s">
        <v>131</v>
      </c>
      <c r="C120" s="5" t="s">
        <v>22</v>
      </c>
      <c r="D120" s="5">
        <v>102</v>
      </c>
      <c r="E120" s="5">
        <v>1</v>
      </c>
      <c r="F120" s="19">
        <f t="shared" si="3"/>
        <v>0.00980392156862745</v>
      </c>
    </row>
    <row r="121" spans="1:6">
      <c r="A121" s="5">
        <v>2804</v>
      </c>
      <c r="B121" s="5" t="s">
        <v>132</v>
      </c>
      <c r="C121" s="5" t="s">
        <v>22</v>
      </c>
      <c r="D121" s="5">
        <v>29</v>
      </c>
      <c r="E121" s="5">
        <v>3.5</v>
      </c>
      <c r="F121" s="19">
        <f t="shared" si="3"/>
        <v>0.120689655172414</v>
      </c>
    </row>
    <row r="122" spans="1:6">
      <c r="A122" s="5">
        <v>2826</v>
      </c>
      <c r="B122" s="5" t="s">
        <v>133</v>
      </c>
      <c r="C122" s="5" t="s">
        <v>22</v>
      </c>
      <c r="D122" s="5">
        <v>47</v>
      </c>
      <c r="E122" s="5">
        <v>0</v>
      </c>
      <c r="F122" s="19">
        <f t="shared" si="3"/>
        <v>0</v>
      </c>
    </row>
    <row r="123" spans="1:6">
      <c r="A123" s="5">
        <v>102565</v>
      </c>
      <c r="B123" s="5" t="s">
        <v>134</v>
      </c>
      <c r="C123" s="5" t="s">
        <v>22</v>
      </c>
      <c r="D123" s="5">
        <v>64</v>
      </c>
      <c r="E123" s="5">
        <v>5</v>
      </c>
      <c r="F123" s="19">
        <f t="shared" si="3"/>
        <v>0.078125</v>
      </c>
    </row>
    <row r="124" spans="1:6">
      <c r="A124" s="5">
        <v>102934</v>
      </c>
      <c r="B124" s="5" t="s">
        <v>135</v>
      </c>
      <c r="C124" s="5" t="s">
        <v>22</v>
      </c>
      <c r="D124" s="5">
        <v>61</v>
      </c>
      <c r="E124" s="5">
        <v>11.5</v>
      </c>
      <c r="F124" s="19">
        <f t="shared" si="3"/>
        <v>0.188524590163934</v>
      </c>
    </row>
    <row r="125" spans="1:6">
      <c r="A125" s="5">
        <v>103198</v>
      </c>
      <c r="B125" s="5" t="s">
        <v>136</v>
      </c>
      <c r="C125" s="5" t="s">
        <v>22</v>
      </c>
      <c r="D125" s="5">
        <v>146</v>
      </c>
      <c r="E125" s="5">
        <v>12</v>
      </c>
      <c r="F125" s="19">
        <f t="shared" si="3"/>
        <v>0.0821917808219178</v>
      </c>
    </row>
    <row r="126" spans="1:6">
      <c r="A126" s="5">
        <v>105267</v>
      </c>
      <c r="B126" s="5" t="s">
        <v>137</v>
      </c>
      <c r="C126" s="5" t="s">
        <v>22</v>
      </c>
      <c r="D126" s="5">
        <v>58</v>
      </c>
      <c r="E126" s="5">
        <v>4</v>
      </c>
      <c r="F126" s="19">
        <f t="shared" si="3"/>
        <v>0.0689655172413793</v>
      </c>
    </row>
    <row r="127" spans="1:6">
      <c r="A127" s="5">
        <v>106569</v>
      </c>
      <c r="B127" s="5" t="s">
        <v>138</v>
      </c>
      <c r="C127" s="5" t="s">
        <v>22</v>
      </c>
      <c r="D127" s="5">
        <v>85</v>
      </c>
      <c r="E127" s="5">
        <v>10</v>
      </c>
      <c r="F127" s="19">
        <f t="shared" si="3"/>
        <v>0.117647058823529</v>
      </c>
    </row>
    <row r="128" spans="1:6">
      <c r="A128" s="5">
        <v>108277</v>
      </c>
      <c r="B128" s="5" t="s">
        <v>139</v>
      </c>
      <c r="C128" s="5" t="s">
        <v>22</v>
      </c>
      <c r="D128" s="5">
        <v>29</v>
      </c>
      <c r="E128" s="5">
        <v>6</v>
      </c>
      <c r="F128" s="19">
        <f t="shared" si="3"/>
        <v>0.206896551724138</v>
      </c>
    </row>
    <row r="129" spans="1:6">
      <c r="A129" s="5">
        <v>111219</v>
      </c>
      <c r="B129" s="5" t="s">
        <v>140</v>
      </c>
      <c r="C129" s="5" t="s">
        <v>22</v>
      </c>
      <c r="D129" s="5">
        <v>35</v>
      </c>
      <c r="E129" s="5">
        <v>1.5</v>
      </c>
      <c r="F129" s="19">
        <f t="shared" si="3"/>
        <v>0.0428571428571429</v>
      </c>
    </row>
    <row r="130" spans="1:6">
      <c r="A130" s="5">
        <v>112415</v>
      </c>
      <c r="B130" s="5" t="s">
        <v>141</v>
      </c>
      <c r="C130" s="5" t="s">
        <v>22</v>
      </c>
      <c r="D130" s="5">
        <v>61</v>
      </c>
      <c r="E130" s="5">
        <v>0</v>
      </c>
      <c r="F130" s="19">
        <f t="shared" si="3"/>
        <v>0</v>
      </c>
    </row>
    <row r="131" spans="1:6">
      <c r="A131" s="5">
        <v>113008</v>
      </c>
      <c r="B131" s="5" t="s">
        <v>142</v>
      </c>
      <c r="C131" s="5" t="s">
        <v>22</v>
      </c>
      <c r="D131" s="5">
        <v>20</v>
      </c>
      <c r="E131" s="5">
        <v>0</v>
      </c>
      <c r="F131" s="19">
        <f t="shared" si="3"/>
        <v>0</v>
      </c>
    </row>
    <row r="132" spans="1:6">
      <c r="A132" s="5">
        <v>117491</v>
      </c>
      <c r="B132" s="5" t="s">
        <v>143</v>
      </c>
      <c r="C132" s="5" t="s">
        <v>22</v>
      </c>
      <c r="D132" s="5">
        <v>25</v>
      </c>
      <c r="E132" s="5">
        <v>0</v>
      </c>
      <c r="F132" s="19">
        <f t="shared" si="3"/>
        <v>0</v>
      </c>
    </row>
    <row r="133" spans="1:6">
      <c r="A133" s="5">
        <v>118151</v>
      </c>
      <c r="B133" s="5" t="s">
        <v>144</v>
      </c>
      <c r="C133" s="5" t="s">
        <v>22</v>
      </c>
      <c r="D133" s="5">
        <v>20</v>
      </c>
      <c r="E133" s="5">
        <v>3.5</v>
      </c>
      <c r="F133" s="19">
        <f>E133/D133</f>
        <v>0.175</v>
      </c>
    </row>
    <row r="134" spans="1:6">
      <c r="A134" s="5">
        <v>298747</v>
      </c>
      <c r="B134" s="5" t="s">
        <v>145</v>
      </c>
      <c r="C134" s="5" t="s">
        <v>22</v>
      </c>
      <c r="D134" s="5">
        <v>15</v>
      </c>
      <c r="E134" s="5">
        <v>11</v>
      </c>
      <c r="F134" s="19">
        <f>E134/D134</f>
        <v>0.733333333333333</v>
      </c>
    </row>
    <row r="135" spans="1:6">
      <c r="A135" s="5">
        <v>2713</v>
      </c>
      <c r="B135" s="5" t="s">
        <v>146</v>
      </c>
      <c r="C135" s="5" t="s">
        <v>9</v>
      </c>
      <c r="D135" s="5">
        <v>35</v>
      </c>
      <c r="E135" s="5">
        <v>1</v>
      </c>
      <c r="F135" s="19">
        <f>E135/D135</f>
        <v>0.0285714285714286</v>
      </c>
    </row>
    <row r="136" spans="1:6">
      <c r="A136" s="5">
        <v>2715</v>
      </c>
      <c r="B136" s="5" t="s">
        <v>147</v>
      </c>
      <c r="C136" s="5" t="s">
        <v>9</v>
      </c>
      <c r="D136" s="5">
        <v>31</v>
      </c>
      <c r="E136" s="5">
        <v>3</v>
      </c>
      <c r="F136" s="19">
        <f>E136/D136</f>
        <v>0.0967741935483871</v>
      </c>
    </row>
    <row r="137" spans="1:6">
      <c r="A137" s="5">
        <v>2839</v>
      </c>
      <c r="B137" s="5" t="s">
        <v>148</v>
      </c>
      <c r="C137" s="5" t="s">
        <v>9</v>
      </c>
      <c r="D137" s="5">
        <v>33</v>
      </c>
      <c r="E137" s="5">
        <v>0</v>
      </c>
      <c r="F137" s="19">
        <f>E137/D137</f>
        <v>0</v>
      </c>
    </row>
    <row r="138" spans="1:6">
      <c r="A138" s="5">
        <v>2876</v>
      </c>
      <c r="B138" s="5" t="s">
        <v>149</v>
      </c>
      <c r="C138" s="5" t="s">
        <v>9</v>
      </c>
      <c r="D138" s="5">
        <v>4</v>
      </c>
      <c r="E138" s="5">
        <v>0</v>
      </c>
      <c r="F138" s="19">
        <f>E138/D138</f>
        <v>0</v>
      </c>
    </row>
    <row r="139" spans="1:6">
      <c r="A139" s="5">
        <v>2877</v>
      </c>
      <c r="B139" s="5" t="s">
        <v>150</v>
      </c>
      <c r="C139" s="5" t="s">
        <v>9</v>
      </c>
      <c r="D139" s="5">
        <v>17</v>
      </c>
      <c r="E139" s="5">
        <v>5</v>
      </c>
      <c r="F139" s="19">
        <f>E139/D139</f>
        <v>0.294117647058824</v>
      </c>
    </row>
    <row r="140" spans="1:6">
      <c r="A140" s="5">
        <v>102567</v>
      </c>
      <c r="B140" s="5" t="s">
        <v>151</v>
      </c>
      <c r="C140" s="5" t="s">
        <v>9</v>
      </c>
      <c r="D140" s="5">
        <v>12</v>
      </c>
      <c r="E140" s="5">
        <v>0</v>
      </c>
      <c r="F140" s="19">
        <f>E140/D140</f>
        <v>0</v>
      </c>
    </row>
    <row r="141" spans="1:6">
      <c r="A141" s="5">
        <v>108656</v>
      </c>
      <c r="B141" s="5" t="s">
        <v>152</v>
      </c>
      <c r="C141" s="5" t="s">
        <v>9</v>
      </c>
      <c r="D141" s="5">
        <v>26</v>
      </c>
      <c r="E141" s="5">
        <v>14</v>
      </c>
      <c r="F141" s="19">
        <f>E141/D141</f>
        <v>0.538461538461538</v>
      </c>
    </row>
  </sheetData>
  <autoFilter xmlns:etc="http://www.wps.cn/officeDocument/2017/etCustomData" ref="A3:F141" etc:filterBottomFollowUsedRange="0">
    <extLst/>
  </autoFilter>
  <mergeCells count="1">
    <mergeCell ref="D1:E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7"/>
  <sheetViews>
    <sheetView workbookViewId="0">
      <selection activeCell="A4" sqref="A4:A15"/>
    </sheetView>
  </sheetViews>
  <sheetFormatPr defaultColWidth="9" defaultRowHeight="13.5" outlineLevelCol="1"/>
  <cols>
    <col min="1" max="1" width="9.775" customWidth="1"/>
    <col min="2" max="2" width="25.3333333333333" customWidth="1"/>
  </cols>
  <sheetData>
    <row r="3" spans="1:2">
      <c r="A3" t="s">
        <v>164</v>
      </c>
      <c r="B3" t="s">
        <v>165</v>
      </c>
    </row>
    <row r="4" spans="1:2">
      <c r="A4" s="10" t="s">
        <v>6</v>
      </c>
      <c r="B4" s="11">
        <v>3</v>
      </c>
    </row>
    <row r="5" spans="1:2">
      <c r="A5" s="10" t="s">
        <v>166</v>
      </c>
      <c r="B5" s="11">
        <v>6.5</v>
      </c>
    </row>
    <row r="6" spans="1:2">
      <c r="A6" s="10" t="s">
        <v>14</v>
      </c>
      <c r="B6" s="11">
        <v>29.5</v>
      </c>
    </row>
    <row r="7" spans="1:2">
      <c r="A7" s="10" t="s">
        <v>16</v>
      </c>
      <c r="B7" s="11">
        <v>136.5</v>
      </c>
    </row>
    <row r="8" spans="1:2">
      <c r="A8" s="10" t="s">
        <v>12</v>
      </c>
      <c r="B8" s="11">
        <v>27.5</v>
      </c>
    </row>
    <row r="9" spans="1:2">
      <c r="A9" s="10" t="s">
        <v>167</v>
      </c>
      <c r="B9" s="11">
        <v>10.5</v>
      </c>
    </row>
    <row r="10" spans="1:2">
      <c r="A10" s="10" t="s">
        <v>168</v>
      </c>
      <c r="B10" s="11">
        <v>10</v>
      </c>
    </row>
    <row r="11" spans="1:2">
      <c r="A11" s="10" t="s">
        <v>20</v>
      </c>
      <c r="B11" s="11">
        <v>111.5</v>
      </c>
    </row>
    <row r="12" spans="1:2">
      <c r="A12" s="10" t="s">
        <v>18</v>
      </c>
      <c r="B12" s="11">
        <v>78</v>
      </c>
    </row>
    <row r="13" spans="1:2">
      <c r="A13" s="10" t="s">
        <v>7</v>
      </c>
      <c r="B13" s="11">
        <v>13.5</v>
      </c>
    </row>
    <row r="14" spans="1:2">
      <c r="A14" s="10" t="s">
        <v>22</v>
      </c>
      <c r="B14" s="11">
        <v>80</v>
      </c>
    </row>
    <row r="15" spans="1:2">
      <c r="A15" s="10" t="s">
        <v>169</v>
      </c>
      <c r="B15" s="11">
        <v>23</v>
      </c>
    </row>
    <row r="16" spans="1:2">
      <c r="A16" s="10" t="s">
        <v>170</v>
      </c>
      <c r="B16" s="11"/>
    </row>
    <row r="17" spans="1:2">
      <c r="A17" s="10" t="s">
        <v>24</v>
      </c>
      <c r="B17" s="11">
        <v>529.5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7"/>
  <sheetViews>
    <sheetView topLeftCell="E1" workbookViewId="0">
      <selection activeCell="S20" sqref="S20"/>
    </sheetView>
  </sheetViews>
  <sheetFormatPr defaultColWidth="9" defaultRowHeight="13.5"/>
  <cols>
    <col min="1" max="1" width="7.66666666666667" style="2" customWidth="1"/>
    <col min="2" max="2" width="11.8833333333333" style="2" customWidth="1"/>
    <col min="3" max="3" width="16" style="2" customWidth="1"/>
    <col min="4" max="4" width="29.775" style="2" customWidth="1"/>
    <col min="5" max="5" width="7.66666666666667" style="2" customWidth="1"/>
    <col min="6" max="6" width="17.1083333333333" style="2" customWidth="1"/>
    <col min="7" max="7" width="11.3333333333333" style="2" customWidth="1"/>
    <col min="8" max="8" width="7.10833333333333" style="2" customWidth="1"/>
    <col min="9" max="9" width="17" style="3" customWidth="1"/>
    <col min="10" max="10" width="42.75" style="2" customWidth="1"/>
    <col min="11" max="11" width="7.125" style="2" customWidth="1"/>
    <col min="12" max="12" width="12.375" style="2" customWidth="1"/>
    <col min="13" max="13" width="19.1083333333333" style="2" customWidth="1"/>
    <col min="14" max="14" width="5.33333333333333" style="2" customWidth="1"/>
    <col min="15" max="15" width="8.88333333333333" style="2" customWidth="1"/>
    <col min="16" max="16" width="9.33333333333333" style="2" customWidth="1"/>
    <col min="17" max="16384" width="9" style="2"/>
  </cols>
  <sheetData>
    <row r="1" s="1" customFormat="1" ht="28.95" customHeight="1" spans="1:16">
      <c r="A1" s="4" t="s">
        <v>171</v>
      </c>
      <c r="B1" s="4" t="s">
        <v>172</v>
      </c>
      <c r="C1" s="4" t="s">
        <v>173</v>
      </c>
      <c r="D1" s="4" t="s">
        <v>174</v>
      </c>
      <c r="E1" s="4" t="s">
        <v>175</v>
      </c>
      <c r="F1" s="4" t="s">
        <v>176</v>
      </c>
      <c r="G1" s="4" t="s">
        <v>177</v>
      </c>
      <c r="H1" s="4" t="s">
        <v>178</v>
      </c>
      <c r="I1" s="8" t="s">
        <v>179</v>
      </c>
      <c r="J1" s="4" t="s">
        <v>180</v>
      </c>
      <c r="K1" s="4" t="s">
        <v>181</v>
      </c>
      <c r="L1" s="4" t="s">
        <v>182</v>
      </c>
      <c r="M1" s="4" t="s">
        <v>183</v>
      </c>
      <c r="N1" s="4" t="s">
        <v>184</v>
      </c>
      <c r="O1" s="4" t="s">
        <v>185</v>
      </c>
      <c r="P1" s="4" t="s">
        <v>186</v>
      </c>
    </row>
    <row r="2" spans="1:16">
      <c r="A2" s="5">
        <v>2738</v>
      </c>
      <c r="B2" s="5">
        <v>64469872</v>
      </c>
      <c r="C2" s="6">
        <v>45778.8479976852</v>
      </c>
      <c r="D2" s="7" t="s">
        <v>187</v>
      </c>
      <c r="E2" s="5">
        <v>23896</v>
      </c>
      <c r="F2" s="7" t="s">
        <v>188</v>
      </c>
      <c r="G2" s="7" t="s">
        <v>189</v>
      </c>
      <c r="H2" s="5">
        <v>1</v>
      </c>
      <c r="I2" s="9">
        <f>H2*5</f>
        <v>5</v>
      </c>
      <c r="J2" s="7" t="s">
        <v>190</v>
      </c>
      <c r="K2" s="5">
        <v>495</v>
      </c>
      <c r="L2" s="5">
        <v>4033</v>
      </c>
      <c r="M2" s="7" t="s">
        <v>191</v>
      </c>
      <c r="N2" s="7" t="s">
        <v>192</v>
      </c>
      <c r="O2" s="7" t="s">
        <v>20</v>
      </c>
      <c r="P2" s="7" t="s">
        <v>193</v>
      </c>
    </row>
    <row r="3" spans="1:16">
      <c r="A3" s="5">
        <v>2738</v>
      </c>
      <c r="B3" s="5">
        <v>64510805</v>
      </c>
      <c r="C3" s="6">
        <v>45779.6884259259</v>
      </c>
      <c r="D3" s="7" t="s">
        <v>187</v>
      </c>
      <c r="E3" s="5">
        <v>23895</v>
      </c>
      <c r="F3" s="7" t="s">
        <v>188</v>
      </c>
      <c r="G3" s="7" t="s">
        <v>194</v>
      </c>
      <c r="H3" s="5">
        <v>1</v>
      </c>
      <c r="I3" s="9">
        <f>H3*1</f>
        <v>1</v>
      </c>
      <c r="J3" s="7" t="s">
        <v>190</v>
      </c>
      <c r="K3" s="5">
        <v>128</v>
      </c>
      <c r="L3" s="5">
        <v>4033</v>
      </c>
      <c r="M3" s="7" t="s">
        <v>191</v>
      </c>
      <c r="N3" s="7" t="s">
        <v>192</v>
      </c>
      <c r="O3" s="7" t="s">
        <v>20</v>
      </c>
      <c r="P3" s="7" t="s">
        <v>193</v>
      </c>
    </row>
    <row r="4" spans="1:16">
      <c r="A4" s="5">
        <v>2738</v>
      </c>
      <c r="B4" s="5">
        <v>64787169</v>
      </c>
      <c r="C4" s="6">
        <v>45784.548599537</v>
      </c>
      <c r="D4" s="7" t="s">
        <v>187</v>
      </c>
      <c r="E4" s="5">
        <v>23895</v>
      </c>
      <c r="F4" s="7" t="s">
        <v>188</v>
      </c>
      <c r="G4" s="7" t="s">
        <v>194</v>
      </c>
      <c r="H4" s="5">
        <v>1</v>
      </c>
      <c r="I4" s="9">
        <f>H4*1</f>
        <v>1</v>
      </c>
      <c r="J4" s="7" t="s">
        <v>190</v>
      </c>
      <c r="K4" s="5">
        <v>128</v>
      </c>
      <c r="L4" s="5">
        <v>26605</v>
      </c>
      <c r="M4" s="7" t="s">
        <v>195</v>
      </c>
      <c r="N4" s="7" t="s">
        <v>192</v>
      </c>
      <c r="O4" s="7" t="s">
        <v>20</v>
      </c>
      <c r="P4" s="7" t="s">
        <v>193</v>
      </c>
    </row>
    <row r="5" spans="1:16">
      <c r="A5" s="5">
        <v>2153</v>
      </c>
      <c r="B5" s="5">
        <v>64727116</v>
      </c>
      <c r="C5" s="6">
        <v>45783.5474768519</v>
      </c>
      <c r="D5" s="7" t="s">
        <v>196</v>
      </c>
      <c r="E5" s="5">
        <v>23896</v>
      </c>
      <c r="F5" s="7" t="s">
        <v>188</v>
      </c>
      <c r="G5" s="7" t="s">
        <v>189</v>
      </c>
      <c r="H5" s="5">
        <v>1</v>
      </c>
      <c r="I5" s="9">
        <f>H5*5</f>
        <v>5</v>
      </c>
      <c r="J5" s="7" t="s">
        <v>190</v>
      </c>
      <c r="K5" s="5">
        <v>495</v>
      </c>
      <c r="L5" s="5">
        <v>15848</v>
      </c>
      <c r="M5" s="7" t="s">
        <v>197</v>
      </c>
      <c r="N5" s="7" t="s">
        <v>192</v>
      </c>
      <c r="O5" s="7" t="s">
        <v>20</v>
      </c>
      <c r="P5" s="7" t="s">
        <v>193</v>
      </c>
    </row>
    <row r="6" spans="1:16">
      <c r="A6" s="5">
        <v>2153</v>
      </c>
      <c r="B6" s="5">
        <v>64531278</v>
      </c>
      <c r="C6" s="6">
        <v>45779.8838425926</v>
      </c>
      <c r="D6" s="7" t="s">
        <v>196</v>
      </c>
      <c r="E6" s="5">
        <v>23896</v>
      </c>
      <c r="F6" s="7" t="s">
        <v>188</v>
      </c>
      <c r="G6" s="7" t="s">
        <v>189</v>
      </c>
      <c r="H6" s="5">
        <v>1</v>
      </c>
      <c r="I6" s="9">
        <f>H6*5</f>
        <v>5</v>
      </c>
      <c r="J6" s="7" t="s">
        <v>190</v>
      </c>
      <c r="K6" s="5">
        <v>495</v>
      </c>
      <c r="L6" s="5">
        <v>8763</v>
      </c>
      <c r="M6" s="7" t="s">
        <v>198</v>
      </c>
      <c r="N6" s="7" t="s">
        <v>192</v>
      </c>
      <c r="O6" s="7" t="s">
        <v>20</v>
      </c>
      <c r="P6" s="7" t="s">
        <v>193</v>
      </c>
    </row>
    <row r="7" spans="1:16">
      <c r="A7" s="5">
        <v>1950</v>
      </c>
      <c r="B7" s="5">
        <v>64775591</v>
      </c>
      <c r="C7" s="6">
        <v>45784.4169444444</v>
      </c>
      <c r="D7" s="7" t="s">
        <v>199</v>
      </c>
      <c r="E7" s="5">
        <v>23455</v>
      </c>
      <c r="F7" s="7" t="s">
        <v>188</v>
      </c>
      <c r="G7" s="7" t="s">
        <v>200</v>
      </c>
      <c r="H7" s="5">
        <v>1</v>
      </c>
      <c r="I7" s="9">
        <f>H7*0.5</f>
        <v>0.5</v>
      </c>
      <c r="J7" s="7" t="s">
        <v>190</v>
      </c>
      <c r="K7" s="5">
        <v>78</v>
      </c>
      <c r="L7" s="5">
        <v>15847</v>
      </c>
      <c r="M7" s="7" t="s">
        <v>201</v>
      </c>
      <c r="N7" s="7" t="s">
        <v>192</v>
      </c>
      <c r="O7" s="7" t="s">
        <v>20</v>
      </c>
      <c r="P7" s="7" t="s">
        <v>193</v>
      </c>
    </row>
    <row r="8" spans="1:16">
      <c r="A8" s="5">
        <v>1950</v>
      </c>
      <c r="B8" s="5">
        <v>64741455</v>
      </c>
      <c r="C8" s="6">
        <v>45783.7177546296</v>
      </c>
      <c r="D8" s="7" t="s">
        <v>199</v>
      </c>
      <c r="E8" s="5">
        <v>23895</v>
      </c>
      <c r="F8" s="7" t="s">
        <v>188</v>
      </c>
      <c r="G8" s="7" t="s">
        <v>194</v>
      </c>
      <c r="H8" s="5">
        <v>1</v>
      </c>
      <c r="I8" s="9">
        <f>H8*1</f>
        <v>1</v>
      </c>
      <c r="J8" s="7" t="s">
        <v>190</v>
      </c>
      <c r="K8" s="5">
        <v>128</v>
      </c>
      <c r="L8" s="5">
        <v>15847</v>
      </c>
      <c r="M8" s="7" t="s">
        <v>201</v>
      </c>
      <c r="N8" s="7" t="s">
        <v>192</v>
      </c>
      <c r="O8" s="7" t="s">
        <v>20</v>
      </c>
      <c r="P8" s="7" t="s">
        <v>193</v>
      </c>
    </row>
    <row r="9" spans="1:16">
      <c r="A9" s="5">
        <v>2304</v>
      </c>
      <c r="B9" s="5">
        <v>64731130</v>
      </c>
      <c r="C9" s="6">
        <v>45783.6049074074</v>
      </c>
      <c r="D9" s="7" t="s">
        <v>202</v>
      </c>
      <c r="E9" s="5">
        <v>23895</v>
      </c>
      <c r="F9" s="7" t="s">
        <v>188</v>
      </c>
      <c r="G9" s="7" t="s">
        <v>194</v>
      </c>
      <c r="H9" s="5">
        <v>1</v>
      </c>
      <c r="I9" s="9">
        <f>H9*1</f>
        <v>1</v>
      </c>
      <c r="J9" s="7" t="s">
        <v>190</v>
      </c>
      <c r="K9" s="5">
        <v>128</v>
      </c>
      <c r="L9" s="5">
        <v>13000</v>
      </c>
      <c r="M9" s="7" t="s">
        <v>203</v>
      </c>
      <c r="N9" s="7" t="s">
        <v>192</v>
      </c>
      <c r="O9" s="7" t="s">
        <v>20</v>
      </c>
      <c r="P9" s="7" t="s">
        <v>193</v>
      </c>
    </row>
    <row r="10" spans="1:16">
      <c r="A10" s="5">
        <v>2304</v>
      </c>
      <c r="B10" s="5">
        <v>64532269</v>
      </c>
      <c r="C10" s="6">
        <v>45779.8956828704</v>
      </c>
      <c r="D10" s="7" t="s">
        <v>202</v>
      </c>
      <c r="E10" s="5">
        <v>23455</v>
      </c>
      <c r="F10" s="7" t="s">
        <v>188</v>
      </c>
      <c r="G10" s="7" t="s">
        <v>200</v>
      </c>
      <c r="H10" s="5">
        <v>1</v>
      </c>
      <c r="I10" s="9">
        <f>H10*0.5</f>
        <v>0.5</v>
      </c>
      <c r="J10" s="7" t="s">
        <v>190</v>
      </c>
      <c r="K10" s="5">
        <v>71.02</v>
      </c>
      <c r="L10" s="5">
        <v>13000</v>
      </c>
      <c r="M10" s="7" t="s">
        <v>203</v>
      </c>
      <c r="N10" s="7" t="s">
        <v>192</v>
      </c>
      <c r="O10" s="7" t="s">
        <v>20</v>
      </c>
      <c r="P10" s="7" t="s">
        <v>193</v>
      </c>
    </row>
    <row r="11" spans="1:16">
      <c r="A11" s="5">
        <v>2304</v>
      </c>
      <c r="B11" s="5">
        <v>64532240</v>
      </c>
      <c r="C11" s="6">
        <v>45779.8950694444</v>
      </c>
      <c r="D11" s="7" t="s">
        <v>202</v>
      </c>
      <c r="E11" s="5">
        <v>23455</v>
      </c>
      <c r="F11" s="7" t="s">
        <v>188</v>
      </c>
      <c r="G11" s="7" t="s">
        <v>200</v>
      </c>
      <c r="H11" s="5">
        <v>1</v>
      </c>
      <c r="I11" s="9">
        <f>H11*0.5</f>
        <v>0.5</v>
      </c>
      <c r="J11" s="7" t="s">
        <v>190</v>
      </c>
      <c r="K11" s="5">
        <v>68</v>
      </c>
      <c r="L11" s="5">
        <v>7707</v>
      </c>
      <c r="M11" s="7" t="s">
        <v>204</v>
      </c>
      <c r="N11" s="7" t="s">
        <v>192</v>
      </c>
      <c r="O11" s="7" t="s">
        <v>20</v>
      </c>
      <c r="P11" s="7" t="s">
        <v>193</v>
      </c>
    </row>
    <row r="12" spans="1:16">
      <c r="A12" s="5">
        <v>114622</v>
      </c>
      <c r="B12" s="5">
        <v>64477943</v>
      </c>
      <c r="C12" s="6">
        <v>45778.9584837963</v>
      </c>
      <c r="D12" s="7" t="s">
        <v>205</v>
      </c>
      <c r="E12" s="5">
        <v>23895</v>
      </c>
      <c r="F12" s="7" t="s">
        <v>188</v>
      </c>
      <c r="G12" s="7" t="s">
        <v>194</v>
      </c>
      <c r="H12" s="5">
        <v>1</v>
      </c>
      <c r="I12" s="9">
        <f>H12*1</f>
        <v>1</v>
      </c>
      <c r="J12" s="7" t="s">
        <v>190</v>
      </c>
      <c r="K12" s="5">
        <v>128</v>
      </c>
      <c r="L12" s="5">
        <v>13052</v>
      </c>
      <c r="M12" s="7" t="s">
        <v>206</v>
      </c>
      <c r="N12" s="7" t="s">
        <v>192</v>
      </c>
      <c r="O12" s="7" t="s">
        <v>16</v>
      </c>
      <c r="P12" s="7" t="s">
        <v>207</v>
      </c>
    </row>
    <row r="13" spans="1:16">
      <c r="A13" s="5">
        <v>114622</v>
      </c>
      <c r="B13" s="5">
        <v>64475718</v>
      </c>
      <c r="C13" s="6">
        <v>45778.8952777778</v>
      </c>
      <c r="D13" s="7" t="s">
        <v>205</v>
      </c>
      <c r="E13" s="5">
        <v>23895</v>
      </c>
      <c r="F13" s="7" t="s">
        <v>188</v>
      </c>
      <c r="G13" s="7" t="s">
        <v>194</v>
      </c>
      <c r="H13" s="5">
        <v>1</v>
      </c>
      <c r="I13" s="9">
        <f>H13*1</f>
        <v>1</v>
      </c>
      <c r="J13" s="7" t="s">
        <v>190</v>
      </c>
      <c r="K13" s="5">
        <v>100</v>
      </c>
      <c r="L13" s="5">
        <v>11143</v>
      </c>
      <c r="M13" s="7" t="s">
        <v>208</v>
      </c>
      <c r="N13" s="7" t="s">
        <v>192</v>
      </c>
      <c r="O13" s="7" t="s">
        <v>16</v>
      </c>
      <c r="P13" s="7" t="s">
        <v>207</v>
      </c>
    </row>
    <row r="14" spans="1:16">
      <c r="A14" s="5">
        <v>114622</v>
      </c>
      <c r="B14" s="5">
        <v>64475718</v>
      </c>
      <c r="C14" s="6">
        <v>45778.8952777778</v>
      </c>
      <c r="D14" s="7" t="s">
        <v>205</v>
      </c>
      <c r="E14" s="5">
        <v>118078</v>
      </c>
      <c r="F14" s="7" t="s">
        <v>188</v>
      </c>
      <c r="G14" s="7" t="s">
        <v>209</v>
      </c>
      <c r="H14" s="5">
        <v>1</v>
      </c>
      <c r="I14" s="9">
        <f>H14*10</f>
        <v>10</v>
      </c>
      <c r="J14" s="7" t="s">
        <v>190</v>
      </c>
      <c r="K14" s="5">
        <v>865</v>
      </c>
      <c r="L14" s="5">
        <v>11143</v>
      </c>
      <c r="M14" s="7" t="s">
        <v>208</v>
      </c>
      <c r="N14" s="7" t="s">
        <v>192</v>
      </c>
      <c r="O14" s="7" t="s">
        <v>16</v>
      </c>
      <c r="P14" s="7" t="s">
        <v>207</v>
      </c>
    </row>
    <row r="15" spans="1:16">
      <c r="A15" s="5">
        <v>2520</v>
      </c>
      <c r="B15" s="5">
        <v>64449472</v>
      </c>
      <c r="C15" s="6">
        <v>45778.6446296296</v>
      </c>
      <c r="D15" s="7" t="s">
        <v>210</v>
      </c>
      <c r="E15" s="5">
        <v>23895</v>
      </c>
      <c r="F15" s="7" t="s">
        <v>188</v>
      </c>
      <c r="G15" s="7" t="s">
        <v>194</v>
      </c>
      <c r="H15" s="5">
        <v>1</v>
      </c>
      <c r="I15" s="9">
        <f>H15*1</f>
        <v>1</v>
      </c>
      <c r="J15" s="7" t="s">
        <v>190</v>
      </c>
      <c r="K15" s="5">
        <v>100</v>
      </c>
      <c r="L15" s="5">
        <v>7279</v>
      </c>
      <c r="M15" s="7" t="s">
        <v>211</v>
      </c>
      <c r="N15" s="7" t="s">
        <v>192</v>
      </c>
      <c r="O15" s="7" t="s">
        <v>16</v>
      </c>
      <c r="P15" s="7" t="s">
        <v>207</v>
      </c>
    </row>
    <row r="16" spans="1:16">
      <c r="A16" s="5">
        <v>2520</v>
      </c>
      <c r="B16" s="5">
        <v>64449472</v>
      </c>
      <c r="C16" s="6">
        <v>45778.6446296296</v>
      </c>
      <c r="D16" s="7" t="s">
        <v>210</v>
      </c>
      <c r="E16" s="5">
        <v>118078</v>
      </c>
      <c r="F16" s="7" t="s">
        <v>188</v>
      </c>
      <c r="G16" s="7" t="s">
        <v>209</v>
      </c>
      <c r="H16" s="5">
        <v>1</v>
      </c>
      <c r="I16" s="9">
        <f>H16*10</f>
        <v>10</v>
      </c>
      <c r="J16" s="7" t="s">
        <v>190</v>
      </c>
      <c r="K16" s="5">
        <v>865</v>
      </c>
      <c r="L16" s="5">
        <v>7279</v>
      </c>
      <c r="M16" s="7" t="s">
        <v>211</v>
      </c>
      <c r="N16" s="7" t="s">
        <v>192</v>
      </c>
      <c r="O16" s="7" t="s">
        <v>16</v>
      </c>
      <c r="P16" s="7" t="s">
        <v>207</v>
      </c>
    </row>
    <row r="17" spans="1:16">
      <c r="A17" s="5">
        <v>2520</v>
      </c>
      <c r="B17" s="5">
        <v>64799518</v>
      </c>
      <c r="C17" s="6">
        <v>45784.7074305556</v>
      </c>
      <c r="D17" s="7" t="s">
        <v>210</v>
      </c>
      <c r="E17" s="5">
        <v>23895</v>
      </c>
      <c r="F17" s="7" t="s">
        <v>188</v>
      </c>
      <c r="G17" s="7" t="s">
        <v>194</v>
      </c>
      <c r="H17" s="5">
        <v>1</v>
      </c>
      <c r="I17" s="9">
        <f>H17*1</f>
        <v>1</v>
      </c>
      <c r="J17" s="7" t="s">
        <v>190</v>
      </c>
      <c r="K17" s="5">
        <v>128</v>
      </c>
      <c r="L17" s="5">
        <v>13581</v>
      </c>
      <c r="M17" s="7" t="s">
        <v>212</v>
      </c>
      <c r="N17" s="7" t="s">
        <v>192</v>
      </c>
      <c r="O17" s="7" t="s">
        <v>16</v>
      </c>
      <c r="P17" s="7" t="s">
        <v>207</v>
      </c>
    </row>
    <row r="18" spans="1:16">
      <c r="A18" s="5">
        <v>2714</v>
      </c>
      <c r="B18" s="5">
        <v>64684525</v>
      </c>
      <c r="C18" s="6">
        <v>45782.7436226852</v>
      </c>
      <c r="D18" s="7" t="s">
        <v>213</v>
      </c>
      <c r="E18" s="5">
        <v>23895</v>
      </c>
      <c r="F18" s="7" t="s">
        <v>188</v>
      </c>
      <c r="G18" s="7" t="s">
        <v>194</v>
      </c>
      <c r="H18" s="5">
        <v>2</v>
      </c>
      <c r="I18" s="9">
        <f>H18*1</f>
        <v>2</v>
      </c>
      <c r="J18" s="7" t="s">
        <v>190</v>
      </c>
      <c r="K18" s="5">
        <v>256</v>
      </c>
      <c r="L18" s="5">
        <v>11382</v>
      </c>
      <c r="M18" s="7" t="s">
        <v>214</v>
      </c>
      <c r="N18" s="7" t="s">
        <v>192</v>
      </c>
      <c r="O18" s="7" t="s">
        <v>22</v>
      </c>
      <c r="P18" s="7" t="s">
        <v>215</v>
      </c>
    </row>
    <row r="19" spans="1:16">
      <c r="A19" s="5">
        <v>122198</v>
      </c>
      <c r="B19" s="5">
        <v>64819508</v>
      </c>
      <c r="C19" s="6">
        <v>45784.8763541667</v>
      </c>
      <c r="D19" s="7" t="s">
        <v>216</v>
      </c>
      <c r="E19" s="5">
        <v>23895</v>
      </c>
      <c r="F19" s="7" t="s">
        <v>188</v>
      </c>
      <c r="G19" s="7" t="s">
        <v>194</v>
      </c>
      <c r="H19" s="5">
        <v>1</v>
      </c>
      <c r="I19" s="9">
        <f>H19*1</f>
        <v>1</v>
      </c>
      <c r="J19" s="7" t="s">
        <v>190</v>
      </c>
      <c r="K19" s="5">
        <v>128</v>
      </c>
      <c r="L19" s="5">
        <v>11487</v>
      </c>
      <c r="M19" s="7" t="s">
        <v>217</v>
      </c>
      <c r="N19" s="7" t="s">
        <v>192</v>
      </c>
      <c r="O19" s="7" t="s">
        <v>22</v>
      </c>
      <c r="P19" s="7" t="s">
        <v>215</v>
      </c>
    </row>
    <row r="20" spans="1:16">
      <c r="A20" s="5">
        <v>122198</v>
      </c>
      <c r="B20" s="5">
        <v>64783697</v>
      </c>
      <c r="C20" s="6">
        <v>45784.5432175926</v>
      </c>
      <c r="D20" s="7" t="s">
        <v>216</v>
      </c>
      <c r="E20" s="5">
        <v>23895</v>
      </c>
      <c r="F20" s="7" t="s">
        <v>188</v>
      </c>
      <c r="G20" s="7" t="s">
        <v>194</v>
      </c>
      <c r="H20" s="5">
        <v>1</v>
      </c>
      <c r="I20" s="9">
        <f>H20*1</f>
        <v>1</v>
      </c>
      <c r="J20" s="7" t="s">
        <v>190</v>
      </c>
      <c r="K20" s="5">
        <v>128</v>
      </c>
      <c r="L20" s="5">
        <v>15305</v>
      </c>
      <c r="M20" s="7" t="s">
        <v>218</v>
      </c>
      <c r="N20" s="7" t="s">
        <v>192</v>
      </c>
      <c r="O20" s="7" t="s">
        <v>22</v>
      </c>
      <c r="P20" s="7" t="s">
        <v>215</v>
      </c>
    </row>
    <row r="21" spans="1:16">
      <c r="A21" s="5">
        <v>2757</v>
      </c>
      <c r="B21" s="5">
        <v>64693895</v>
      </c>
      <c r="C21" s="6">
        <v>45782.8274421296</v>
      </c>
      <c r="D21" s="7" t="s">
        <v>219</v>
      </c>
      <c r="E21" s="5">
        <v>23895</v>
      </c>
      <c r="F21" s="7" t="s">
        <v>188</v>
      </c>
      <c r="G21" s="7" t="s">
        <v>194</v>
      </c>
      <c r="H21" s="5">
        <v>1</v>
      </c>
      <c r="I21" s="9">
        <f>H21*1</f>
        <v>1</v>
      </c>
      <c r="J21" s="7" t="s">
        <v>190</v>
      </c>
      <c r="K21" s="5">
        <v>100</v>
      </c>
      <c r="L21" s="5">
        <v>27604</v>
      </c>
      <c r="M21" s="7" t="s">
        <v>220</v>
      </c>
      <c r="N21" s="7" t="s">
        <v>192</v>
      </c>
      <c r="O21" s="7" t="s">
        <v>22</v>
      </c>
      <c r="P21" s="7" t="s">
        <v>215</v>
      </c>
    </row>
    <row r="22" spans="1:16">
      <c r="A22" s="5">
        <v>2757</v>
      </c>
      <c r="B22" s="5">
        <v>64693895</v>
      </c>
      <c r="C22" s="6">
        <v>45782.8274421296</v>
      </c>
      <c r="D22" s="7" t="s">
        <v>219</v>
      </c>
      <c r="E22" s="5">
        <v>118078</v>
      </c>
      <c r="F22" s="7" t="s">
        <v>188</v>
      </c>
      <c r="G22" s="7" t="s">
        <v>209</v>
      </c>
      <c r="H22" s="5">
        <v>1</v>
      </c>
      <c r="I22" s="9">
        <f>H22*10</f>
        <v>10</v>
      </c>
      <c r="J22" s="7" t="s">
        <v>190</v>
      </c>
      <c r="K22" s="5">
        <v>865</v>
      </c>
      <c r="L22" s="5">
        <v>27604</v>
      </c>
      <c r="M22" s="7" t="s">
        <v>220</v>
      </c>
      <c r="N22" s="7" t="s">
        <v>192</v>
      </c>
      <c r="O22" s="7" t="s">
        <v>22</v>
      </c>
      <c r="P22" s="7" t="s">
        <v>215</v>
      </c>
    </row>
    <row r="23" spans="1:16">
      <c r="A23" s="5">
        <v>2757</v>
      </c>
      <c r="B23" s="5">
        <v>64726005</v>
      </c>
      <c r="C23" s="6">
        <v>45783.5321759259</v>
      </c>
      <c r="D23" s="7" t="s">
        <v>219</v>
      </c>
      <c r="E23" s="5">
        <v>23895</v>
      </c>
      <c r="F23" s="7" t="s">
        <v>188</v>
      </c>
      <c r="G23" s="7" t="s">
        <v>194</v>
      </c>
      <c r="H23" s="5">
        <v>1</v>
      </c>
      <c r="I23" s="9">
        <f t="shared" ref="I23:I29" si="0">H23*1</f>
        <v>1</v>
      </c>
      <c r="J23" s="7" t="s">
        <v>190</v>
      </c>
      <c r="K23" s="5">
        <v>128</v>
      </c>
      <c r="L23" s="5">
        <v>16417</v>
      </c>
      <c r="M23" s="7" t="s">
        <v>221</v>
      </c>
      <c r="N23" s="7" t="s">
        <v>192</v>
      </c>
      <c r="O23" s="7" t="s">
        <v>22</v>
      </c>
      <c r="P23" s="7" t="s">
        <v>215</v>
      </c>
    </row>
    <row r="24" spans="1:16">
      <c r="A24" s="5">
        <v>2757</v>
      </c>
      <c r="B24" s="5">
        <v>64820153</v>
      </c>
      <c r="C24" s="6">
        <v>45784.8831597222</v>
      </c>
      <c r="D24" s="7" t="s">
        <v>219</v>
      </c>
      <c r="E24" s="5">
        <v>23895</v>
      </c>
      <c r="F24" s="7" t="s">
        <v>188</v>
      </c>
      <c r="G24" s="7" t="s">
        <v>194</v>
      </c>
      <c r="H24" s="5">
        <v>1</v>
      </c>
      <c r="I24" s="9">
        <f t="shared" si="0"/>
        <v>1</v>
      </c>
      <c r="J24" s="7" t="s">
        <v>190</v>
      </c>
      <c r="K24" s="5">
        <v>128</v>
      </c>
      <c r="L24" s="5">
        <v>27604</v>
      </c>
      <c r="M24" s="7" t="s">
        <v>220</v>
      </c>
      <c r="N24" s="7" t="s">
        <v>192</v>
      </c>
      <c r="O24" s="7" t="s">
        <v>22</v>
      </c>
      <c r="P24" s="7" t="s">
        <v>215</v>
      </c>
    </row>
    <row r="25" spans="1:16">
      <c r="A25" s="5">
        <v>103639</v>
      </c>
      <c r="B25" s="5">
        <v>64590771</v>
      </c>
      <c r="C25" s="6">
        <v>45780.9323842593</v>
      </c>
      <c r="D25" s="7" t="s">
        <v>222</v>
      </c>
      <c r="E25" s="5">
        <v>23895</v>
      </c>
      <c r="F25" s="7" t="s">
        <v>188</v>
      </c>
      <c r="G25" s="7" t="s">
        <v>194</v>
      </c>
      <c r="H25" s="5">
        <v>1</v>
      </c>
      <c r="I25" s="9">
        <f t="shared" si="0"/>
        <v>1</v>
      </c>
      <c r="J25" s="7" t="s">
        <v>190</v>
      </c>
      <c r="K25" s="5">
        <v>128</v>
      </c>
      <c r="L25" s="5">
        <v>29176</v>
      </c>
      <c r="M25" s="7" t="s">
        <v>223</v>
      </c>
      <c r="N25" s="7" t="s">
        <v>192</v>
      </c>
      <c r="O25" s="7" t="s">
        <v>20</v>
      </c>
      <c r="P25" s="7" t="s">
        <v>193</v>
      </c>
    </row>
    <row r="26" spans="1:16">
      <c r="A26" s="5">
        <v>103639</v>
      </c>
      <c r="B26" s="5">
        <v>64764563</v>
      </c>
      <c r="C26" s="6">
        <v>45783.9393055556</v>
      </c>
      <c r="D26" s="7" t="s">
        <v>222</v>
      </c>
      <c r="E26" s="5">
        <v>23895</v>
      </c>
      <c r="F26" s="7" t="s">
        <v>188</v>
      </c>
      <c r="G26" s="7" t="s">
        <v>194</v>
      </c>
      <c r="H26" s="5">
        <v>1</v>
      </c>
      <c r="I26" s="9">
        <f t="shared" si="0"/>
        <v>1</v>
      </c>
      <c r="J26" s="7" t="s">
        <v>190</v>
      </c>
      <c r="K26" s="5">
        <v>128</v>
      </c>
      <c r="L26" s="5">
        <v>5347</v>
      </c>
      <c r="M26" s="7" t="s">
        <v>224</v>
      </c>
      <c r="N26" s="7" t="s">
        <v>192</v>
      </c>
      <c r="O26" s="7" t="s">
        <v>20</v>
      </c>
      <c r="P26" s="7" t="s">
        <v>193</v>
      </c>
    </row>
    <row r="27" spans="1:16">
      <c r="A27" s="5">
        <v>2326</v>
      </c>
      <c r="B27" s="5">
        <v>64631411</v>
      </c>
      <c r="C27" s="6">
        <v>45781.7764583333</v>
      </c>
      <c r="D27" s="7" t="s">
        <v>225</v>
      </c>
      <c r="E27" s="5">
        <v>23895</v>
      </c>
      <c r="F27" s="7" t="s">
        <v>188</v>
      </c>
      <c r="G27" s="7" t="s">
        <v>194</v>
      </c>
      <c r="H27" s="5">
        <v>2</v>
      </c>
      <c r="I27" s="9">
        <f t="shared" si="0"/>
        <v>2</v>
      </c>
      <c r="J27" s="7" t="s">
        <v>190</v>
      </c>
      <c r="K27" s="5">
        <v>256</v>
      </c>
      <c r="L27" s="5">
        <v>29212</v>
      </c>
      <c r="M27" s="7" t="s">
        <v>226</v>
      </c>
      <c r="N27" s="7" t="s">
        <v>192</v>
      </c>
      <c r="O27" s="7" t="s">
        <v>22</v>
      </c>
      <c r="P27" s="7" t="s">
        <v>215</v>
      </c>
    </row>
    <row r="28" spans="1:16">
      <c r="A28" s="5">
        <v>114844</v>
      </c>
      <c r="B28" s="5">
        <v>64426592</v>
      </c>
      <c r="C28" s="6">
        <v>45778.3815277778</v>
      </c>
      <c r="D28" s="7" t="s">
        <v>227</v>
      </c>
      <c r="E28" s="5">
        <v>23895</v>
      </c>
      <c r="F28" s="7" t="s">
        <v>188</v>
      </c>
      <c r="G28" s="7" t="s">
        <v>194</v>
      </c>
      <c r="H28" s="5">
        <v>2</v>
      </c>
      <c r="I28" s="9">
        <f t="shared" si="0"/>
        <v>2</v>
      </c>
      <c r="J28" s="7" t="s">
        <v>190</v>
      </c>
      <c r="K28" s="5">
        <v>256</v>
      </c>
      <c r="L28" s="5">
        <v>13061</v>
      </c>
      <c r="M28" s="7" t="s">
        <v>228</v>
      </c>
      <c r="N28" s="7" t="s">
        <v>192</v>
      </c>
      <c r="O28" s="7" t="s">
        <v>22</v>
      </c>
      <c r="P28" s="7" t="s">
        <v>215</v>
      </c>
    </row>
    <row r="29" spans="1:16">
      <c r="A29" s="5">
        <v>2816</v>
      </c>
      <c r="B29" s="5">
        <v>64427836</v>
      </c>
      <c r="C29" s="6">
        <v>45778.4449305556</v>
      </c>
      <c r="D29" s="7" t="s">
        <v>229</v>
      </c>
      <c r="E29" s="5">
        <v>23895</v>
      </c>
      <c r="F29" s="7" t="s">
        <v>188</v>
      </c>
      <c r="G29" s="7" t="s">
        <v>194</v>
      </c>
      <c r="H29" s="5">
        <v>1</v>
      </c>
      <c r="I29" s="9">
        <f t="shared" si="0"/>
        <v>1</v>
      </c>
      <c r="J29" s="7" t="s">
        <v>190</v>
      </c>
      <c r="K29" s="5">
        <v>128</v>
      </c>
      <c r="L29" s="5">
        <v>28797</v>
      </c>
      <c r="M29" s="7" t="s">
        <v>230</v>
      </c>
      <c r="N29" s="7" t="s">
        <v>192</v>
      </c>
      <c r="O29" s="7" t="s">
        <v>22</v>
      </c>
      <c r="P29" s="7" t="s">
        <v>215</v>
      </c>
    </row>
    <row r="30" spans="1:16">
      <c r="A30" s="5">
        <v>103199</v>
      </c>
      <c r="B30" s="5">
        <v>64457122</v>
      </c>
      <c r="C30" s="6">
        <v>45778.9189814815</v>
      </c>
      <c r="D30" s="7" t="s">
        <v>231</v>
      </c>
      <c r="E30" s="5">
        <v>23455</v>
      </c>
      <c r="F30" s="7" t="s">
        <v>188</v>
      </c>
      <c r="G30" s="7" t="s">
        <v>200</v>
      </c>
      <c r="H30" s="5">
        <v>1</v>
      </c>
      <c r="I30" s="9">
        <f>H30*0.5</f>
        <v>0.5</v>
      </c>
      <c r="J30" s="7" t="s">
        <v>190</v>
      </c>
      <c r="K30" s="5">
        <v>65.68</v>
      </c>
      <c r="L30" s="5">
        <v>15049</v>
      </c>
      <c r="M30" s="7" t="s">
        <v>232</v>
      </c>
      <c r="N30" s="7" t="s">
        <v>192</v>
      </c>
      <c r="O30" s="7" t="s">
        <v>16</v>
      </c>
      <c r="P30" s="7" t="s">
        <v>207</v>
      </c>
    </row>
    <row r="31" spans="1:16">
      <c r="A31" s="5">
        <v>103199</v>
      </c>
      <c r="B31" s="5">
        <v>64612018</v>
      </c>
      <c r="C31" s="6">
        <v>45781.5388310185</v>
      </c>
      <c r="D31" s="7" t="s">
        <v>231</v>
      </c>
      <c r="E31" s="5">
        <v>23455</v>
      </c>
      <c r="F31" s="7" t="s">
        <v>188</v>
      </c>
      <c r="G31" s="7" t="s">
        <v>200</v>
      </c>
      <c r="H31" s="5">
        <v>1</v>
      </c>
      <c r="I31" s="9">
        <f>H31*0.5</f>
        <v>0.5</v>
      </c>
      <c r="J31" s="7" t="s">
        <v>190</v>
      </c>
      <c r="K31" s="5">
        <v>78</v>
      </c>
      <c r="L31" s="5">
        <v>15049</v>
      </c>
      <c r="M31" s="7" t="s">
        <v>232</v>
      </c>
      <c r="N31" s="7" t="s">
        <v>192</v>
      </c>
      <c r="O31" s="7" t="s">
        <v>16</v>
      </c>
      <c r="P31" s="7" t="s">
        <v>207</v>
      </c>
    </row>
    <row r="32" spans="1:16">
      <c r="A32" s="5">
        <v>2512</v>
      </c>
      <c r="B32" s="5">
        <v>64719649</v>
      </c>
      <c r="C32" s="6">
        <v>45783.4615740741</v>
      </c>
      <c r="D32" s="7" t="s">
        <v>233</v>
      </c>
      <c r="E32" s="5">
        <v>23895</v>
      </c>
      <c r="F32" s="7" t="s">
        <v>188</v>
      </c>
      <c r="G32" s="7" t="s">
        <v>194</v>
      </c>
      <c r="H32" s="5">
        <v>2</v>
      </c>
      <c r="I32" s="9">
        <f>H32*1</f>
        <v>2</v>
      </c>
      <c r="J32" s="7" t="s">
        <v>190</v>
      </c>
      <c r="K32" s="5">
        <v>198</v>
      </c>
      <c r="L32" s="5">
        <v>10205</v>
      </c>
      <c r="M32" s="7" t="s">
        <v>234</v>
      </c>
      <c r="N32" s="7" t="s">
        <v>192</v>
      </c>
      <c r="O32" s="7" t="s">
        <v>16</v>
      </c>
      <c r="P32" s="7" t="s">
        <v>207</v>
      </c>
    </row>
    <row r="33" spans="1:16">
      <c r="A33" s="5">
        <v>2512</v>
      </c>
      <c r="B33" s="5">
        <v>64719649</v>
      </c>
      <c r="C33" s="6">
        <v>45783.4615740741</v>
      </c>
      <c r="D33" s="7" t="s">
        <v>233</v>
      </c>
      <c r="E33" s="5">
        <v>118078</v>
      </c>
      <c r="F33" s="7" t="s">
        <v>188</v>
      </c>
      <c r="G33" s="7" t="s">
        <v>209</v>
      </c>
      <c r="H33" s="5">
        <v>1</v>
      </c>
      <c r="I33" s="9">
        <f>H33*10</f>
        <v>10</v>
      </c>
      <c r="J33" s="7" t="s">
        <v>190</v>
      </c>
      <c r="K33" s="5">
        <v>780</v>
      </c>
      <c r="L33" s="5">
        <v>10205</v>
      </c>
      <c r="M33" s="7" t="s">
        <v>234</v>
      </c>
      <c r="N33" s="7" t="s">
        <v>192</v>
      </c>
      <c r="O33" s="7" t="s">
        <v>16</v>
      </c>
      <c r="P33" s="7" t="s">
        <v>207</v>
      </c>
    </row>
    <row r="34" spans="1:16">
      <c r="A34" s="5">
        <v>2512</v>
      </c>
      <c r="B34" s="5">
        <v>64719649</v>
      </c>
      <c r="C34" s="6">
        <v>45783.4615740741</v>
      </c>
      <c r="D34" s="7" t="s">
        <v>233</v>
      </c>
      <c r="E34" s="5">
        <v>23896</v>
      </c>
      <c r="F34" s="7" t="s">
        <v>188</v>
      </c>
      <c r="G34" s="7" t="s">
        <v>189</v>
      </c>
      <c r="H34" s="5">
        <v>1</v>
      </c>
      <c r="I34" s="9">
        <f>H34*5</f>
        <v>5</v>
      </c>
      <c r="J34" s="7" t="s">
        <v>190</v>
      </c>
      <c r="K34" s="5">
        <v>482</v>
      </c>
      <c r="L34" s="5">
        <v>10205</v>
      </c>
      <c r="M34" s="7" t="s">
        <v>234</v>
      </c>
      <c r="N34" s="7" t="s">
        <v>192</v>
      </c>
      <c r="O34" s="7" t="s">
        <v>16</v>
      </c>
      <c r="P34" s="7" t="s">
        <v>207</v>
      </c>
    </row>
    <row r="35" spans="1:16">
      <c r="A35" s="5">
        <v>2512</v>
      </c>
      <c r="B35" s="5">
        <v>64812621</v>
      </c>
      <c r="C35" s="6">
        <v>45784.8272106481</v>
      </c>
      <c r="D35" s="7" t="s">
        <v>233</v>
      </c>
      <c r="E35" s="5">
        <v>198582</v>
      </c>
      <c r="F35" s="7" t="s">
        <v>188</v>
      </c>
      <c r="G35" s="7" t="s">
        <v>235</v>
      </c>
      <c r="H35" s="5">
        <v>1</v>
      </c>
      <c r="I35" s="9">
        <f>H35*2.5</f>
        <v>2.5</v>
      </c>
      <c r="J35" s="7" t="s">
        <v>190</v>
      </c>
      <c r="K35" s="5">
        <v>238</v>
      </c>
      <c r="L35" s="5">
        <v>6303</v>
      </c>
      <c r="M35" s="7" t="s">
        <v>236</v>
      </c>
      <c r="N35" s="7" t="s">
        <v>192</v>
      </c>
      <c r="O35" s="7" t="s">
        <v>16</v>
      </c>
      <c r="P35" s="7" t="s">
        <v>207</v>
      </c>
    </row>
    <row r="36" spans="1:16">
      <c r="A36" s="5">
        <v>2512</v>
      </c>
      <c r="B36" s="5">
        <v>64812621</v>
      </c>
      <c r="C36" s="6">
        <v>45784.8272106481</v>
      </c>
      <c r="D36" s="7" t="s">
        <v>233</v>
      </c>
      <c r="E36" s="5">
        <v>23455</v>
      </c>
      <c r="F36" s="7" t="s">
        <v>188</v>
      </c>
      <c r="G36" s="7" t="s">
        <v>200</v>
      </c>
      <c r="H36" s="5">
        <v>1</v>
      </c>
      <c r="I36" s="9">
        <f>H36*0.5</f>
        <v>0.5</v>
      </c>
      <c r="J36" s="7" t="s">
        <v>190</v>
      </c>
      <c r="K36" s="5">
        <v>50</v>
      </c>
      <c r="L36" s="5">
        <v>6303</v>
      </c>
      <c r="M36" s="7" t="s">
        <v>236</v>
      </c>
      <c r="N36" s="7" t="s">
        <v>192</v>
      </c>
      <c r="O36" s="7" t="s">
        <v>16</v>
      </c>
      <c r="P36" s="7" t="s">
        <v>207</v>
      </c>
    </row>
    <row r="37" spans="1:16">
      <c r="A37" s="5">
        <v>2905</v>
      </c>
      <c r="B37" s="5">
        <v>64484963</v>
      </c>
      <c r="C37" s="6">
        <v>45779.4136805556</v>
      </c>
      <c r="D37" s="7" t="s">
        <v>237</v>
      </c>
      <c r="E37" s="5">
        <v>198582</v>
      </c>
      <c r="F37" s="7" t="s">
        <v>188</v>
      </c>
      <c r="G37" s="7" t="s">
        <v>235</v>
      </c>
      <c r="H37" s="5">
        <v>1</v>
      </c>
      <c r="I37" s="9">
        <f>H37*2.5</f>
        <v>2.5</v>
      </c>
      <c r="J37" s="7" t="s">
        <v>190</v>
      </c>
      <c r="K37" s="5">
        <v>238</v>
      </c>
      <c r="L37" s="5">
        <v>16264</v>
      </c>
      <c r="M37" s="7" t="s">
        <v>238</v>
      </c>
      <c r="N37" s="7" t="s">
        <v>192</v>
      </c>
      <c r="O37" s="7" t="s">
        <v>6</v>
      </c>
      <c r="P37" s="7" t="s">
        <v>239</v>
      </c>
    </row>
    <row r="38" spans="1:16">
      <c r="A38" s="5">
        <v>2905</v>
      </c>
      <c r="B38" s="5">
        <v>64484963</v>
      </c>
      <c r="C38" s="6">
        <v>45779.4136805556</v>
      </c>
      <c r="D38" s="7" t="s">
        <v>237</v>
      </c>
      <c r="E38" s="5">
        <v>23455</v>
      </c>
      <c r="F38" s="7" t="s">
        <v>188</v>
      </c>
      <c r="G38" s="7" t="s">
        <v>200</v>
      </c>
      <c r="H38" s="5">
        <v>1</v>
      </c>
      <c r="I38" s="9">
        <f>H38*0.5</f>
        <v>0.5</v>
      </c>
      <c r="J38" s="7" t="s">
        <v>190</v>
      </c>
      <c r="K38" s="5">
        <v>50</v>
      </c>
      <c r="L38" s="5">
        <v>16264</v>
      </c>
      <c r="M38" s="7" t="s">
        <v>238</v>
      </c>
      <c r="N38" s="7" t="s">
        <v>192</v>
      </c>
      <c r="O38" s="7" t="s">
        <v>6</v>
      </c>
      <c r="P38" s="7" t="s">
        <v>239</v>
      </c>
    </row>
    <row r="39" spans="1:16">
      <c r="A39" s="5">
        <v>2893</v>
      </c>
      <c r="B39" s="5">
        <v>64790005</v>
      </c>
      <c r="C39" s="6">
        <v>45784.5912152778</v>
      </c>
      <c r="D39" s="7" t="s">
        <v>240</v>
      </c>
      <c r="E39" s="5">
        <v>23895</v>
      </c>
      <c r="F39" s="7" t="s">
        <v>188</v>
      </c>
      <c r="G39" s="7" t="s">
        <v>194</v>
      </c>
      <c r="H39" s="5">
        <v>1</v>
      </c>
      <c r="I39" s="9">
        <f>H39*1</f>
        <v>1</v>
      </c>
      <c r="J39" s="7" t="s">
        <v>190</v>
      </c>
      <c r="K39" s="5">
        <v>128</v>
      </c>
      <c r="L39" s="5">
        <v>5698</v>
      </c>
      <c r="M39" s="7" t="s">
        <v>241</v>
      </c>
      <c r="N39" s="7" t="s">
        <v>192</v>
      </c>
      <c r="O39" s="7" t="s">
        <v>12</v>
      </c>
      <c r="P39" s="7" t="s">
        <v>242</v>
      </c>
    </row>
    <row r="40" spans="1:16">
      <c r="A40" s="5">
        <v>2893</v>
      </c>
      <c r="B40" s="5">
        <v>64525429</v>
      </c>
      <c r="C40" s="6">
        <v>45779.8363425926</v>
      </c>
      <c r="D40" s="7" t="s">
        <v>240</v>
      </c>
      <c r="E40" s="5">
        <v>23895</v>
      </c>
      <c r="F40" s="7" t="s">
        <v>188</v>
      </c>
      <c r="G40" s="7" t="s">
        <v>194</v>
      </c>
      <c r="H40" s="5">
        <v>1</v>
      </c>
      <c r="I40" s="9">
        <f>H40*1</f>
        <v>1</v>
      </c>
      <c r="J40" s="7" t="s">
        <v>190</v>
      </c>
      <c r="K40" s="5">
        <v>105</v>
      </c>
      <c r="L40" s="5">
        <v>9527</v>
      </c>
      <c r="M40" s="7" t="s">
        <v>243</v>
      </c>
      <c r="N40" s="7" t="s">
        <v>192</v>
      </c>
      <c r="O40" s="7" t="s">
        <v>12</v>
      </c>
      <c r="P40" s="7" t="s">
        <v>242</v>
      </c>
    </row>
    <row r="41" spans="1:16">
      <c r="A41" s="5">
        <v>2893</v>
      </c>
      <c r="B41" s="5">
        <v>64704689</v>
      </c>
      <c r="C41" s="6">
        <v>45783.0449189815</v>
      </c>
      <c r="D41" s="7" t="s">
        <v>240</v>
      </c>
      <c r="E41" s="5">
        <v>23895</v>
      </c>
      <c r="F41" s="7" t="s">
        <v>188</v>
      </c>
      <c r="G41" s="7" t="s">
        <v>194</v>
      </c>
      <c r="H41" s="5">
        <v>1</v>
      </c>
      <c r="I41" s="9">
        <f>H41*1</f>
        <v>1</v>
      </c>
      <c r="J41" s="7" t="s">
        <v>190</v>
      </c>
      <c r="K41" s="5">
        <v>105.5</v>
      </c>
      <c r="L41" s="5">
        <v>10953</v>
      </c>
      <c r="M41" s="7" t="s">
        <v>244</v>
      </c>
      <c r="N41" s="7" t="s">
        <v>192</v>
      </c>
      <c r="O41" s="7" t="s">
        <v>12</v>
      </c>
      <c r="P41" s="7" t="s">
        <v>242</v>
      </c>
    </row>
    <row r="42" spans="1:16">
      <c r="A42" s="5">
        <v>2893</v>
      </c>
      <c r="B42" s="5">
        <v>64476049</v>
      </c>
      <c r="C42" s="6">
        <v>45778.8991782407</v>
      </c>
      <c r="D42" s="7" t="s">
        <v>240</v>
      </c>
      <c r="E42" s="5">
        <v>23895</v>
      </c>
      <c r="F42" s="7" t="s">
        <v>188</v>
      </c>
      <c r="G42" s="7" t="s">
        <v>194</v>
      </c>
      <c r="H42" s="5">
        <v>1</v>
      </c>
      <c r="I42" s="9">
        <f>H42*1</f>
        <v>1</v>
      </c>
      <c r="J42" s="7" t="s">
        <v>190</v>
      </c>
      <c r="K42" s="5">
        <v>105</v>
      </c>
      <c r="L42" s="5">
        <v>9527</v>
      </c>
      <c r="M42" s="7" t="s">
        <v>243</v>
      </c>
      <c r="N42" s="7" t="s">
        <v>192</v>
      </c>
      <c r="O42" s="7" t="s">
        <v>12</v>
      </c>
      <c r="P42" s="7" t="s">
        <v>242</v>
      </c>
    </row>
    <row r="43" spans="1:16">
      <c r="A43" s="5">
        <v>2883</v>
      </c>
      <c r="B43" s="5">
        <v>64562112</v>
      </c>
      <c r="C43" s="6">
        <v>45780.634212963</v>
      </c>
      <c r="D43" s="7" t="s">
        <v>245</v>
      </c>
      <c r="E43" s="5">
        <v>198582</v>
      </c>
      <c r="F43" s="7" t="s">
        <v>188</v>
      </c>
      <c r="G43" s="7" t="s">
        <v>235</v>
      </c>
      <c r="H43" s="5">
        <v>1</v>
      </c>
      <c r="I43" s="9">
        <f>H43*2.5</f>
        <v>2.5</v>
      </c>
      <c r="J43" s="7" t="s">
        <v>190</v>
      </c>
      <c r="K43" s="5">
        <v>238</v>
      </c>
      <c r="L43" s="5">
        <v>6492</v>
      </c>
      <c r="M43" s="7" t="s">
        <v>246</v>
      </c>
      <c r="N43" s="7" t="s">
        <v>192</v>
      </c>
      <c r="O43" s="7" t="s">
        <v>12</v>
      </c>
      <c r="P43" s="7" t="s">
        <v>242</v>
      </c>
    </row>
    <row r="44" spans="1:16">
      <c r="A44" s="5">
        <v>2883</v>
      </c>
      <c r="B44" s="5">
        <v>64562112</v>
      </c>
      <c r="C44" s="6">
        <v>45780.634212963</v>
      </c>
      <c r="D44" s="7" t="s">
        <v>245</v>
      </c>
      <c r="E44" s="5">
        <v>23455</v>
      </c>
      <c r="F44" s="7" t="s">
        <v>188</v>
      </c>
      <c r="G44" s="7" t="s">
        <v>200</v>
      </c>
      <c r="H44" s="5">
        <v>1</v>
      </c>
      <c r="I44" s="9">
        <f>H44*0.5</f>
        <v>0.5</v>
      </c>
      <c r="J44" s="7" t="s">
        <v>190</v>
      </c>
      <c r="K44" s="5">
        <v>50</v>
      </c>
      <c r="L44" s="5">
        <v>6492</v>
      </c>
      <c r="M44" s="7" t="s">
        <v>246</v>
      </c>
      <c r="N44" s="7" t="s">
        <v>192</v>
      </c>
      <c r="O44" s="7" t="s">
        <v>12</v>
      </c>
      <c r="P44" s="7" t="s">
        <v>242</v>
      </c>
    </row>
    <row r="45" spans="1:16">
      <c r="A45" s="5">
        <v>2901</v>
      </c>
      <c r="B45" s="5">
        <v>64737197</v>
      </c>
      <c r="C45" s="6">
        <v>45783.6743981481</v>
      </c>
      <c r="D45" s="7" t="s">
        <v>247</v>
      </c>
      <c r="E45" s="5">
        <v>23895</v>
      </c>
      <c r="F45" s="7" t="s">
        <v>188</v>
      </c>
      <c r="G45" s="7" t="s">
        <v>194</v>
      </c>
      <c r="H45" s="5">
        <v>1</v>
      </c>
      <c r="I45" s="9">
        <f>H45*1</f>
        <v>1</v>
      </c>
      <c r="J45" s="7" t="s">
        <v>190</v>
      </c>
      <c r="K45" s="5">
        <v>128</v>
      </c>
      <c r="L45" s="5">
        <v>15405</v>
      </c>
      <c r="M45" s="7" t="s">
        <v>248</v>
      </c>
      <c r="N45" s="7" t="s">
        <v>192</v>
      </c>
      <c r="O45" s="7" t="s">
        <v>12</v>
      </c>
      <c r="P45" s="7" t="s">
        <v>242</v>
      </c>
    </row>
    <row r="46" spans="1:16">
      <c r="A46" s="5">
        <v>2888</v>
      </c>
      <c r="B46" s="5">
        <v>64644302</v>
      </c>
      <c r="C46" s="6">
        <v>45781.8905208333</v>
      </c>
      <c r="D46" s="7" t="s">
        <v>249</v>
      </c>
      <c r="E46" s="5">
        <v>23895</v>
      </c>
      <c r="F46" s="7" t="s">
        <v>188</v>
      </c>
      <c r="G46" s="7" t="s">
        <v>194</v>
      </c>
      <c r="H46" s="5">
        <v>1</v>
      </c>
      <c r="I46" s="9">
        <f>H46*1</f>
        <v>1</v>
      </c>
      <c r="J46" s="7" t="s">
        <v>190</v>
      </c>
      <c r="K46" s="5">
        <v>100</v>
      </c>
      <c r="L46" s="5">
        <v>12981</v>
      </c>
      <c r="M46" s="7" t="s">
        <v>250</v>
      </c>
      <c r="N46" s="7" t="s">
        <v>192</v>
      </c>
      <c r="O46" s="7" t="s">
        <v>12</v>
      </c>
      <c r="P46" s="7" t="s">
        <v>242</v>
      </c>
    </row>
    <row r="47" spans="1:16">
      <c r="A47" s="5">
        <v>2888</v>
      </c>
      <c r="B47" s="5">
        <v>64644302</v>
      </c>
      <c r="C47" s="6">
        <v>45781.8905208333</v>
      </c>
      <c r="D47" s="7" t="s">
        <v>249</v>
      </c>
      <c r="E47" s="5">
        <v>118078</v>
      </c>
      <c r="F47" s="7" t="s">
        <v>188</v>
      </c>
      <c r="G47" s="7" t="s">
        <v>209</v>
      </c>
      <c r="H47" s="5">
        <v>1</v>
      </c>
      <c r="I47" s="9">
        <f>H47*10</f>
        <v>10</v>
      </c>
      <c r="J47" s="7" t="s">
        <v>190</v>
      </c>
      <c r="K47" s="5">
        <v>865</v>
      </c>
      <c r="L47" s="5">
        <v>12981</v>
      </c>
      <c r="M47" s="7" t="s">
        <v>250</v>
      </c>
      <c r="N47" s="7" t="s">
        <v>192</v>
      </c>
      <c r="O47" s="7" t="s">
        <v>12</v>
      </c>
      <c r="P47" s="7" t="s">
        <v>242</v>
      </c>
    </row>
    <row r="48" spans="1:16">
      <c r="A48" s="5">
        <v>2886</v>
      </c>
      <c r="B48" s="5">
        <v>64793806</v>
      </c>
      <c r="C48" s="6">
        <v>45784.6609606482</v>
      </c>
      <c r="D48" s="7" t="s">
        <v>251</v>
      </c>
      <c r="E48" s="5">
        <v>23895</v>
      </c>
      <c r="F48" s="7" t="s">
        <v>188</v>
      </c>
      <c r="G48" s="7" t="s">
        <v>194</v>
      </c>
      <c r="H48" s="5">
        <v>2</v>
      </c>
      <c r="I48" s="9">
        <f>H48*1</f>
        <v>2</v>
      </c>
      <c r="J48" s="7" t="s">
        <v>190</v>
      </c>
      <c r="K48" s="5">
        <v>256</v>
      </c>
      <c r="L48" s="5">
        <v>10772</v>
      </c>
      <c r="M48" s="7" t="s">
        <v>252</v>
      </c>
      <c r="N48" s="7" t="s">
        <v>192</v>
      </c>
      <c r="O48" s="7" t="s">
        <v>12</v>
      </c>
      <c r="P48" s="7" t="s">
        <v>242</v>
      </c>
    </row>
    <row r="49" spans="1:16">
      <c r="A49" s="5">
        <v>2886</v>
      </c>
      <c r="B49" s="5">
        <v>64484690</v>
      </c>
      <c r="C49" s="6">
        <v>45779.6159143519</v>
      </c>
      <c r="D49" s="7" t="s">
        <v>251</v>
      </c>
      <c r="E49" s="5">
        <v>23455</v>
      </c>
      <c r="F49" s="7" t="s">
        <v>188</v>
      </c>
      <c r="G49" s="7" t="s">
        <v>200</v>
      </c>
      <c r="H49" s="5">
        <v>1</v>
      </c>
      <c r="I49" s="9">
        <f>H49*0.5</f>
        <v>0.5</v>
      </c>
      <c r="J49" s="7" t="s">
        <v>190</v>
      </c>
      <c r="K49" s="5">
        <v>78</v>
      </c>
      <c r="L49" s="5">
        <v>6506</v>
      </c>
      <c r="M49" s="7" t="s">
        <v>253</v>
      </c>
      <c r="N49" s="7" t="s">
        <v>192</v>
      </c>
      <c r="O49" s="7" t="s">
        <v>12</v>
      </c>
      <c r="P49" s="7" t="s">
        <v>242</v>
      </c>
    </row>
    <row r="50" spans="1:16">
      <c r="A50" s="5">
        <v>2886</v>
      </c>
      <c r="B50" s="5">
        <v>64719593</v>
      </c>
      <c r="C50" s="6">
        <v>45783.4639467593</v>
      </c>
      <c r="D50" s="7" t="s">
        <v>251</v>
      </c>
      <c r="E50" s="5">
        <v>198582</v>
      </c>
      <c r="F50" s="7" t="s">
        <v>188</v>
      </c>
      <c r="G50" s="7" t="s">
        <v>235</v>
      </c>
      <c r="H50" s="5">
        <v>1</v>
      </c>
      <c r="I50" s="9">
        <f>H50*2.5</f>
        <v>2.5</v>
      </c>
      <c r="J50" s="7" t="s">
        <v>190</v>
      </c>
      <c r="K50" s="5">
        <v>238</v>
      </c>
      <c r="L50" s="5">
        <v>10772</v>
      </c>
      <c r="M50" s="7" t="s">
        <v>252</v>
      </c>
      <c r="N50" s="7" t="s">
        <v>192</v>
      </c>
      <c r="O50" s="7" t="s">
        <v>12</v>
      </c>
      <c r="P50" s="7" t="s">
        <v>242</v>
      </c>
    </row>
    <row r="51" spans="1:16">
      <c r="A51" s="5">
        <v>2886</v>
      </c>
      <c r="B51" s="5">
        <v>64719593</v>
      </c>
      <c r="C51" s="6">
        <v>45783.4639467593</v>
      </c>
      <c r="D51" s="7" t="s">
        <v>251</v>
      </c>
      <c r="E51" s="5">
        <v>23455</v>
      </c>
      <c r="F51" s="7" t="s">
        <v>188</v>
      </c>
      <c r="G51" s="7" t="s">
        <v>200</v>
      </c>
      <c r="H51" s="5">
        <v>1</v>
      </c>
      <c r="I51" s="9">
        <f>H51*0.5</f>
        <v>0.5</v>
      </c>
      <c r="J51" s="7" t="s">
        <v>190</v>
      </c>
      <c r="K51" s="5">
        <v>50</v>
      </c>
      <c r="L51" s="5">
        <v>10772</v>
      </c>
      <c r="M51" s="7" t="s">
        <v>252</v>
      </c>
      <c r="N51" s="7" t="s">
        <v>192</v>
      </c>
      <c r="O51" s="7" t="s">
        <v>12</v>
      </c>
      <c r="P51" s="7" t="s">
        <v>242</v>
      </c>
    </row>
    <row r="52" spans="1:16">
      <c r="A52" s="5">
        <v>110378</v>
      </c>
      <c r="B52" s="5">
        <v>64584276</v>
      </c>
      <c r="C52" s="6">
        <v>45780.8521180556</v>
      </c>
      <c r="D52" s="7" t="s">
        <v>254</v>
      </c>
      <c r="E52" s="5">
        <v>198582</v>
      </c>
      <c r="F52" s="7" t="s">
        <v>188</v>
      </c>
      <c r="G52" s="7" t="s">
        <v>235</v>
      </c>
      <c r="H52" s="5">
        <v>1</v>
      </c>
      <c r="I52" s="9">
        <f>H52*2.5</f>
        <v>2.5</v>
      </c>
      <c r="J52" s="7" t="s">
        <v>190</v>
      </c>
      <c r="K52" s="5">
        <v>238</v>
      </c>
      <c r="L52" s="5">
        <v>28799</v>
      </c>
      <c r="M52" s="7" t="s">
        <v>255</v>
      </c>
      <c r="N52" s="7" t="s">
        <v>192</v>
      </c>
      <c r="O52" s="7" t="s">
        <v>12</v>
      </c>
      <c r="P52" s="7" t="s">
        <v>242</v>
      </c>
    </row>
    <row r="53" spans="1:16">
      <c r="A53" s="5">
        <v>110378</v>
      </c>
      <c r="B53" s="5">
        <v>64584276</v>
      </c>
      <c r="C53" s="6">
        <v>45780.8521180556</v>
      </c>
      <c r="D53" s="7" t="s">
        <v>254</v>
      </c>
      <c r="E53" s="5">
        <v>23455</v>
      </c>
      <c r="F53" s="7" t="s">
        <v>188</v>
      </c>
      <c r="G53" s="7" t="s">
        <v>200</v>
      </c>
      <c r="H53" s="5">
        <v>1</v>
      </c>
      <c r="I53" s="9">
        <f>H53*0.5</f>
        <v>0.5</v>
      </c>
      <c r="J53" s="7" t="s">
        <v>190</v>
      </c>
      <c r="K53" s="5">
        <v>50</v>
      </c>
      <c r="L53" s="5">
        <v>28799</v>
      </c>
      <c r="M53" s="7" t="s">
        <v>255</v>
      </c>
      <c r="N53" s="7" t="s">
        <v>192</v>
      </c>
      <c r="O53" s="7" t="s">
        <v>12</v>
      </c>
      <c r="P53" s="7" t="s">
        <v>242</v>
      </c>
    </row>
    <row r="54" spans="1:16">
      <c r="A54" s="5">
        <v>2851</v>
      </c>
      <c r="B54" s="5">
        <v>64752912</v>
      </c>
      <c r="C54" s="6">
        <v>45783.8209027778</v>
      </c>
      <c r="D54" s="7" t="s">
        <v>256</v>
      </c>
      <c r="E54" s="5">
        <v>23455</v>
      </c>
      <c r="F54" s="7" t="s">
        <v>188</v>
      </c>
      <c r="G54" s="7" t="s">
        <v>200</v>
      </c>
      <c r="H54" s="5">
        <v>1</v>
      </c>
      <c r="I54" s="9">
        <f>H54*0.5</f>
        <v>0.5</v>
      </c>
      <c r="J54" s="7" t="s">
        <v>190</v>
      </c>
      <c r="K54" s="5">
        <v>75</v>
      </c>
      <c r="L54" s="5">
        <v>6148</v>
      </c>
      <c r="M54" s="7" t="s">
        <v>257</v>
      </c>
      <c r="N54" s="7" t="s">
        <v>192</v>
      </c>
      <c r="O54" s="7" t="s">
        <v>14</v>
      </c>
      <c r="P54" s="7" t="s">
        <v>258</v>
      </c>
    </row>
    <row r="55" spans="1:16">
      <c r="A55" s="5">
        <v>2851</v>
      </c>
      <c r="B55" s="5">
        <v>64758050</v>
      </c>
      <c r="C55" s="6">
        <v>45783.8575694444</v>
      </c>
      <c r="D55" s="7" t="s">
        <v>256</v>
      </c>
      <c r="E55" s="5">
        <v>23895</v>
      </c>
      <c r="F55" s="7" t="s">
        <v>188</v>
      </c>
      <c r="G55" s="7" t="s">
        <v>194</v>
      </c>
      <c r="H55" s="5">
        <v>1</v>
      </c>
      <c r="I55" s="9">
        <f>H55*1</f>
        <v>1</v>
      </c>
      <c r="J55" s="7" t="s">
        <v>190</v>
      </c>
      <c r="K55" s="5">
        <v>128</v>
      </c>
      <c r="L55" s="5">
        <v>6148</v>
      </c>
      <c r="M55" s="7" t="s">
        <v>257</v>
      </c>
      <c r="N55" s="7" t="s">
        <v>192</v>
      </c>
      <c r="O55" s="7" t="s">
        <v>14</v>
      </c>
      <c r="P55" s="7" t="s">
        <v>258</v>
      </c>
    </row>
    <row r="56" spans="1:16">
      <c r="A56" s="5">
        <v>2875</v>
      </c>
      <c r="B56" s="5">
        <v>64765221</v>
      </c>
      <c r="C56" s="6">
        <v>45784.1576157407</v>
      </c>
      <c r="D56" s="7" t="s">
        <v>259</v>
      </c>
      <c r="E56" s="5">
        <v>23895</v>
      </c>
      <c r="F56" s="7" t="s">
        <v>188</v>
      </c>
      <c r="G56" s="7" t="s">
        <v>194</v>
      </c>
      <c r="H56" s="5">
        <v>1</v>
      </c>
      <c r="I56" s="9">
        <f>H56*1</f>
        <v>1</v>
      </c>
      <c r="J56" s="7" t="s">
        <v>190</v>
      </c>
      <c r="K56" s="5">
        <v>107</v>
      </c>
      <c r="L56" s="5">
        <v>6731</v>
      </c>
      <c r="M56" s="7" t="s">
        <v>260</v>
      </c>
      <c r="N56" s="7" t="s">
        <v>192</v>
      </c>
      <c r="O56" s="7" t="s">
        <v>14</v>
      </c>
      <c r="P56" s="7" t="s">
        <v>258</v>
      </c>
    </row>
    <row r="57" spans="1:16">
      <c r="A57" s="5">
        <v>2875</v>
      </c>
      <c r="B57" s="5">
        <v>64420430</v>
      </c>
      <c r="C57" s="6">
        <v>45778.0117708333</v>
      </c>
      <c r="D57" s="7" t="s">
        <v>259</v>
      </c>
      <c r="E57" s="5">
        <v>23895</v>
      </c>
      <c r="F57" s="7" t="s">
        <v>188</v>
      </c>
      <c r="G57" s="7" t="s">
        <v>194</v>
      </c>
      <c r="H57" s="5">
        <v>1</v>
      </c>
      <c r="I57" s="9">
        <f>H57*1</f>
        <v>1</v>
      </c>
      <c r="J57" s="7" t="s">
        <v>190</v>
      </c>
      <c r="K57" s="5">
        <v>105.6</v>
      </c>
      <c r="L57" s="5">
        <v>4028</v>
      </c>
      <c r="M57" s="7" t="s">
        <v>261</v>
      </c>
      <c r="N57" s="7" t="s">
        <v>192</v>
      </c>
      <c r="O57" s="7" t="s">
        <v>14</v>
      </c>
      <c r="P57" s="7" t="s">
        <v>258</v>
      </c>
    </row>
    <row r="58" spans="1:16">
      <c r="A58" s="5">
        <v>2875</v>
      </c>
      <c r="B58" s="5">
        <v>64591989</v>
      </c>
      <c r="C58" s="6">
        <v>45781.2781018519</v>
      </c>
      <c r="D58" s="7" t="s">
        <v>259</v>
      </c>
      <c r="E58" s="5">
        <v>23455</v>
      </c>
      <c r="F58" s="7" t="s">
        <v>188</v>
      </c>
      <c r="G58" s="7" t="s">
        <v>200</v>
      </c>
      <c r="H58" s="5">
        <v>1</v>
      </c>
      <c r="I58" s="9">
        <f>H58*0.5</f>
        <v>0.5</v>
      </c>
      <c r="J58" s="7" t="s">
        <v>190</v>
      </c>
      <c r="K58" s="5">
        <v>62</v>
      </c>
      <c r="L58" s="5">
        <v>14106</v>
      </c>
      <c r="M58" s="7" t="s">
        <v>262</v>
      </c>
      <c r="N58" s="7" t="s">
        <v>192</v>
      </c>
      <c r="O58" s="7" t="s">
        <v>14</v>
      </c>
      <c r="P58" s="7" t="s">
        <v>258</v>
      </c>
    </row>
    <row r="59" spans="1:16">
      <c r="A59" s="5">
        <v>2875</v>
      </c>
      <c r="B59" s="5">
        <v>64714567</v>
      </c>
      <c r="C59" s="6">
        <v>45783.4226041667</v>
      </c>
      <c r="D59" s="7" t="s">
        <v>259</v>
      </c>
      <c r="E59" s="5">
        <v>23896</v>
      </c>
      <c r="F59" s="7" t="s">
        <v>188</v>
      </c>
      <c r="G59" s="7" t="s">
        <v>189</v>
      </c>
      <c r="H59" s="5">
        <v>1</v>
      </c>
      <c r="I59" s="9">
        <f>H59*5</f>
        <v>5</v>
      </c>
      <c r="J59" s="7" t="s">
        <v>190</v>
      </c>
      <c r="K59" s="5">
        <v>495</v>
      </c>
      <c r="L59" s="5">
        <v>14106</v>
      </c>
      <c r="M59" s="7" t="s">
        <v>262</v>
      </c>
      <c r="N59" s="7" t="s">
        <v>192</v>
      </c>
      <c r="O59" s="7" t="s">
        <v>14</v>
      </c>
      <c r="P59" s="7" t="s">
        <v>258</v>
      </c>
    </row>
    <row r="60" spans="1:16">
      <c r="A60" s="5">
        <v>2875</v>
      </c>
      <c r="B60" s="5">
        <v>64478559</v>
      </c>
      <c r="C60" s="6">
        <v>45779.0568287037</v>
      </c>
      <c r="D60" s="7" t="s">
        <v>259</v>
      </c>
      <c r="E60" s="5">
        <v>23895</v>
      </c>
      <c r="F60" s="7" t="s">
        <v>188</v>
      </c>
      <c r="G60" s="7" t="s">
        <v>194</v>
      </c>
      <c r="H60" s="5">
        <v>1</v>
      </c>
      <c r="I60" s="9">
        <f>H60*1</f>
        <v>1</v>
      </c>
      <c r="J60" s="7" t="s">
        <v>190</v>
      </c>
      <c r="K60" s="5">
        <v>109</v>
      </c>
      <c r="L60" s="5">
        <v>4081</v>
      </c>
      <c r="M60" s="7" t="s">
        <v>239</v>
      </c>
      <c r="N60" s="7" t="s">
        <v>192</v>
      </c>
      <c r="O60" s="7" t="s">
        <v>14</v>
      </c>
      <c r="P60" s="7" t="s">
        <v>258</v>
      </c>
    </row>
    <row r="61" spans="1:16">
      <c r="A61" s="5">
        <v>2875</v>
      </c>
      <c r="B61" s="5">
        <v>64591634</v>
      </c>
      <c r="C61" s="6">
        <v>45781.0118402778</v>
      </c>
      <c r="D61" s="7" t="s">
        <v>259</v>
      </c>
      <c r="E61" s="5">
        <v>23455</v>
      </c>
      <c r="F61" s="7" t="s">
        <v>188</v>
      </c>
      <c r="G61" s="7" t="s">
        <v>200</v>
      </c>
      <c r="H61" s="5">
        <v>1</v>
      </c>
      <c r="I61" s="9">
        <f>H61*0.5</f>
        <v>0.5</v>
      </c>
      <c r="J61" s="7" t="s">
        <v>190</v>
      </c>
      <c r="K61" s="5">
        <v>62</v>
      </c>
      <c r="L61" s="5">
        <v>14106</v>
      </c>
      <c r="M61" s="7" t="s">
        <v>262</v>
      </c>
      <c r="N61" s="7" t="s">
        <v>192</v>
      </c>
      <c r="O61" s="7" t="s">
        <v>14</v>
      </c>
      <c r="P61" s="7" t="s">
        <v>258</v>
      </c>
    </row>
    <row r="62" spans="1:16">
      <c r="A62" s="5">
        <v>2875</v>
      </c>
      <c r="B62" s="5">
        <v>64534926</v>
      </c>
      <c r="C62" s="6">
        <v>45780.0372222222</v>
      </c>
      <c r="D62" s="7" t="s">
        <v>259</v>
      </c>
      <c r="E62" s="5">
        <v>23895</v>
      </c>
      <c r="F62" s="7" t="s">
        <v>188</v>
      </c>
      <c r="G62" s="7" t="s">
        <v>194</v>
      </c>
      <c r="H62" s="5">
        <v>1</v>
      </c>
      <c r="I62" s="9">
        <f>H62*1</f>
        <v>1</v>
      </c>
      <c r="J62" s="7" t="s">
        <v>190</v>
      </c>
      <c r="K62" s="5">
        <v>105</v>
      </c>
      <c r="L62" s="5">
        <v>28504</v>
      </c>
      <c r="M62" s="7" t="s">
        <v>263</v>
      </c>
      <c r="N62" s="7" t="s">
        <v>192</v>
      </c>
      <c r="O62" s="7" t="s">
        <v>14</v>
      </c>
      <c r="P62" s="7" t="s">
        <v>258</v>
      </c>
    </row>
    <row r="63" spans="1:16">
      <c r="A63" s="5">
        <v>107728</v>
      </c>
      <c r="B63" s="5">
        <v>64683724</v>
      </c>
      <c r="C63" s="6">
        <v>45782.7357523148</v>
      </c>
      <c r="D63" s="7" t="s">
        <v>264</v>
      </c>
      <c r="E63" s="5">
        <v>23455</v>
      </c>
      <c r="F63" s="7" t="s">
        <v>188</v>
      </c>
      <c r="G63" s="7" t="s">
        <v>200</v>
      </c>
      <c r="H63" s="5">
        <v>1</v>
      </c>
      <c r="I63" s="9">
        <f>H63*0.5</f>
        <v>0.5</v>
      </c>
      <c r="J63" s="7" t="s">
        <v>190</v>
      </c>
      <c r="K63" s="5">
        <v>61.8</v>
      </c>
      <c r="L63" s="5">
        <v>29182</v>
      </c>
      <c r="M63" s="7" t="s">
        <v>265</v>
      </c>
      <c r="N63" s="7" t="s">
        <v>192</v>
      </c>
      <c r="O63" s="7" t="s">
        <v>14</v>
      </c>
      <c r="P63" s="7" t="s">
        <v>258</v>
      </c>
    </row>
    <row r="64" spans="1:16">
      <c r="A64" s="5">
        <v>2853</v>
      </c>
      <c r="B64" s="5">
        <v>64706572</v>
      </c>
      <c r="C64" s="6">
        <v>45783.3455902778</v>
      </c>
      <c r="D64" s="7" t="s">
        <v>266</v>
      </c>
      <c r="E64" s="5">
        <v>23895</v>
      </c>
      <c r="F64" s="7" t="s">
        <v>188</v>
      </c>
      <c r="G64" s="7" t="s">
        <v>194</v>
      </c>
      <c r="H64" s="5">
        <v>1</v>
      </c>
      <c r="I64" s="9">
        <f>H64*1</f>
        <v>1</v>
      </c>
      <c r="J64" s="7" t="s">
        <v>190</v>
      </c>
      <c r="K64" s="5">
        <v>105</v>
      </c>
      <c r="L64" s="5">
        <v>7687</v>
      </c>
      <c r="M64" s="7" t="s">
        <v>267</v>
      </c>
      <c r="N64" s="7" t="s">
        <v>192</v>
      </c>
      <c r="O64" s="7" t="s">
        <v>14</v>
      </c>
      <c r="P64" s="7" t="s">
        <v>258</v>
      </c>
    </row>
    <row r="65" spans="1:16">
      <c r="A65" s="5">
        <v>2853</v>
      </c>
      <c r="B65" s="5">
        <v>64664488</v>
      </c>
      <c r="C65" s="6">
        <v>45782.484849537</v>
      </c>
      <c r="D65" s="7" t="s">
        <v>266</v>
      </c>
      <c r="E65" s="5">
        <v>23895</v>
      </c>
      <c r="F65" s="7" t="s">
        <v>188</v>
      </c>
      <c r="G65" s="7" t="s">
        <v>194</v>
      </c>
      <c r="H65" s="5">
        <v>1</v>
      </c>
      <c r="I65" s="9">
        <f>H65*1</f>
        <v>1</v>
      </c>
      <c r="J65" s="7" t="s">
        <v>190</v>
      </c>
      <c r="K65" s="5">
        <v>100</v>
      </c>
      <c r="L65" s="5">
        <v>11977</v>
      </c>
      <c r="M65" s="7" t="s">
        <v>268</v>
      </c>
      <c r="N65" s="7" t="s">
        <v>192</v>
      </c>
      <c r="O65" s="7" t="s">
        <v>14</v>
      </c>
      <c r="P65" s="7" t="s">
        <v>258</v>
      </c>
    </row>
    <row r="66" spans="1:16">
      <c r="A66" s="5">
        <v>2853</v>
      </c>
      <c r="B66" s="5">
        <v>64664488</v>
      </c>
      <c r="C66" s="6">
        <v>45782.484849537</v>
      </c>
      <c r="D66" s="7" t="s">
        <v>266</v>
      </c>
      <c r="E66" s="5">
        <v>118078</v>
      </c>
      <c r="F66" s="7" t="s">
        <v>188</v>
      </c>
      <c r="G66" s="7" t="s">
        <v>209</v>
      </c>
      <c r="H66" s="5">
        <v>1</v>
      </c>
      <c r="I66" s="9">
        <f>H66*10</f>
        <v>10</v>
      </c>
      <c r="J66" s="7" t="s">
        <v>190</v>
      </c>
      <c r="K66" s="5">
        <v>865</v>
      </c>
      <c r="L66" s="5">
        <v>11977</v>
      </c>
      <c r="M66" s="7" t="s">
        <v>268</v>
      </c>
      <c r="N66" s="7" t="s">
        <v>192</v>
      </c>
      <c r="O66" s="7" t="s">
        <v>14</v>
      </c>
      <c r="P66" s="7" t="s">
        <v>258</v>
      </c>
    </row>
    <row r="67" spans="1:16">
      <c r="A67" s="5">
        <v>2874</v>
      </c>
      <c r="B67" s="5">
        <v>64668938</v>
      </c>
      <c r="C67" s="6">
        <v>45782.547025463</v>
      </c>
      <c r="D67" s="7" t="s">
        <v>269</v>
      </c>
      <c r="E67" s="5">
        <v>198582</v>
      </c>
      <c r="F67" s="7" t="s">
        <v>188</v>
      </c>
      <c r="G67" s="7" t="s">
        <v>235</v>
      </c>
      <c r="H67" s="5">
        <v>1</v>
      </c>
      <c r="I67" s="9">
        <f>H67*2.5</f>
        <v>2.5</v>
      </c>
      <c r="J67" s="7" t="s">
        <v>190</v>
      </c>
      <c r="K67" s="5">
        <v>288</v>
      </c>
      <c r="L67" s="5">
        <v>14740</v>
      </c>
      <c r="M67" s="7" t="s">
        <v>270</v>
      </c>
      <c r="N67" s="7" t="s">
        <v>192</v>
      </c>
      <c r="O67" s="7" t="s">
        <v>14</v>
      </c>
      <c r="P67" s="7" t="s">
        <v>258</v>
      </c>
    </row>
    <row r="68" spans="1:16">
      <c r="A68" s="5">
        <v>2854</v>
      </c>
      <c r="B68" s="5">
        <v>64802460</v>
      </c>
      <c r="C68" s="6">
        <v>45784.7354282407</v>
      </c>
      <c r="D68" s="7" t="s">
        <v>271</v>
      </c>
      <c r="E68" s="5">
        <v>23895</v>
      </c>
      <c r="F68" s="7" t="s">
        <v>188</v>
      </c>
      <c r="G68" s="7" t="s">
        <v>194</v>
      </c>
      <c r="H68" s="5">
        <v>1</v>
      </c>
      <c r="I68" s="9">
        <f>H68*1</f>
        <v>1</v>
      </c>
      <c r="J68" s="7" t="s">
        <v>190</v>
      </c>
      <c r="K68" s="5">
        <v>105</v>
      </c>
      <c r="L68" s="5">
        <v>11627</v>
      </c>
      <c r="M68" s="7" t="s">
        <v>272</v>
      </c>
      <c r="N68" s="7" t="s">
        <v>192</v>
      </c>
      <c r="O68" s="7" t="s">
        <v>14</v>
      </c>
      <c r="P68" s="7" t="s">
        <v>258</v>
      </c>
    </row>
    <row r="69" spans="1:16">
      <c r="A69" s="5">
        <v>2854</v>
      </c>
      <c r="B69" s="5">
        <v>64675692</v>
      </c>
      <c r="C69" s="6">
        <v>45782.6397569444</v>
      </c>
      <c r="D69" s="7" t="s">
        <v>271</v>
      </c>
      <c r="E69" s="5">
        <v>23895</v>
      </c>
      <c r="F69" s="7" t="s">
        <v>188</v>
      </c>
      <c r="G69" s="7" t="s">
        <v>194</v>
      </c>
      <c r="H69" s="5">
        <v>1</v>
      </c>
      <c r="I69" s="9">
        <f>H69*1</f>
        <v>1</v>
      </c>
      <c r="J69" s="7" t="s">
        <v>190</v>
      </c>
      <c r="K69" s="5">
        <v>105</v>
      </c>
      <c r="L69" s="5">
        <v>11627</v>
      </c>
      <c r="M69" s="7" t="s">
        <v>272</v>
      </c>
      <c r="N69" s="7" t="s">
        <v>192</v>
      </c>
      <c r="O69" s="7" t="s">
        <v>14</v>
      </c>
      <c r="P69" s="7" t="s">
        <v>258</v>
      </c>
    </row>
    <row r="70" spans="1:16">
      <c r="A70" s="5">
        <v>2852</v>
      </c>
      <c r="B70" s="5">
        <v>64801272</v>
      </c>
      <c r="C70" s="6">
        <v>45784.7286921296</v>
      </c>
      <c r="D70" s="7" t="s">
        <v>273</v>
      </c>
      <c r="E70" s="5">
        <v>23895</v>
      </c>
      <c r="F70" s="7" t="s">
        <v>188</v>
      </c>
      <c r="G70" s="7" t="s">
        <v>194</v>
      </c>
      <c r="H70" s="5">
        <v>1</v>
      </c>
      <c r="I70" s="9">
        <f>H70*1</f>
        <v>1</v>
      </c>
      <c r="J70" s="7" t="s">
        <v>190</v>
      </c>
      <c r="K70" s="5">
        <v>128</v>
      </c>
      <c r="L70" s="5">
        <v>9320</v>
      </c>
      <c r="M70" s="7" t="s">
        <v>274</v>
      </c>
      <c r="N70" s="7" t="s">
        <v>192</v>
      </c>
      <c r="O70" s="7" t="s">
        <v>14</v>
      </c>
      <c r="P70" s="7" t="s">
        <v>258</v>
      </c>
    </row>
    <row r="71" spans="1:16">
      <c r="A71" s="5">
        <v>111119</v>
      </c>
      <c r="B71" s="5">
        <v>64651159</v>
      </c>
      <c r="C71" s="6">
        <v>45782.3727430556</v>
      </c>
      <c r="D71" s="7" t="s">
        <v>275</v>
      </c>
      <c r="E71" s="5">
        <v>23896</v>
      </c>
      <c r="F71" s="7" t="s">
        <v>188</v>
      </c>
      <c r="G71" s="7" t="s">
        <v>189</v>
      </c>
      <c r="H71" s="5">
        <v>1</v>
      </c>
      <c r="I71" s="9">
        <f>H71*5</f>
        <v>5</v>
      </c>
      <c r="J71" s="7" t="s">
        <v>190</v>
      </c>
      <c r="K71" s="5">
        <v>495</v>
      </c>
      <c r="L71" s="5">
        <v>12553</v>
      </c>
      <c r="M71" s="7" t="s">
        <v>276</v>
      </c>
      <c r="N71" s="7" t="s">
        <v>192</v>
      </c>
      <c r="O71" s="7" t="s">
        <v>166</v>
      </c>
      <c r="P71" s="7" t="s">
        <v>277</v>
      </c>
    </row>
    <row r="72" spans="1:16">
      <c r="A72" s="5">
        <v>111121</v>
      </c>
      <c r="B72" s="5">
        <v>64568332</v>
      </c>
      <c r="C72" s="6">
        <v>45780.7016666667</v>
      </c>
      <c r="D72" s="7" t="s">
        <v>278</v>
      </c>
      <c r="E72" s="5">
        <v>23455</v>
      </c>
      <c r="F72" s="7" t="s">
        <v>188</v>
      </c>
      <c r="G72" s="7" t="s">
        <v>200</v>
      </c>
      <c r="H72" s="5">
        <v>1</v>
      </c>
      <c r="I72" s="9">
        <f>H72*0.5</f>
        <v>0.5</v>
      </c>
      <c r="J72" s="7" t="s">
        <v>190</v>
      </c>
      <c r="K72" s="5">
        <v>51.5</v>
      </c>
      <c r="L72" s="5">
        <v>12545</v>
      </c>
      <c r="M72" s="7" t="s">
        <v>279</v>
      </c>
      <c r="N72" s="7" t="s">
        <v>192</v>
      </c>
      <c r="O72" s="7" t="s">
        <v>166</v>
      </c>
      <c r="P72" s="7" t="s">
        <v>277</v>
      </c>
    </row>
    <row r="73" spans="1:16">
      <c r="A73" s="5">
        <v>111158</v>
      </c>
      <c r="B73" s="5">
        <v>64487458</v>
      </c>
      <c r="C73" s="6">
        <v>45779.4015509259</v>
      </c>
      <c r="D73" s="7" t="s">
        <v>280</v>
      </c>
      <c r="E73" s="5">
        <v>23895</v>
      </c>
      <c r="F73" s="7" t="s">
        <v>188</v>
      </c>
      <c r="G73" s="7" t="s">
        <v>194</v>
      </c>
      <c r="H73" s="5">
        <v>1</v>
      </c>
      <c r="I73" s="9">
        <f>H73*1</f>
        <v>1</v>
      </c>
      <c r="J73" s="7" t="s">
        <v>190</v>
      </c>
      <c r="K73" s="5">
        <v>128</v>
      </c>
      <c r="L73" s="5">
        <v>12820</v>
      </c>
      <c r="M73" s="7" t="s">
        <v>281</v>
      </c>
      <c r="N73" s="7" t="s">
        <v>192</v>
      </c>
      <c r="O73" s="7" t="s">
        <v>166</v>
      </c>
      <c r="P73" s="7" t="s">
        <v>277</v>
      </c>
    </row>
    <row r="74" spans="1:16">
      <c r="A74" s="5">
        <v>2722</v>
      </c>
      <c r="B74" s="5">
        <v>64520559</v>
      </c>
      <c r="C74" s="6">
        <v>45779.7969097222</v>
      </c>
      <c r="D74" s="7" t="s">
        <v>282</v>
      </c>
      <c r="E74" s="5">
        <v>198582</v>
      </c>
      <c r="F74" s="7" t="s">
        <v>188</v>
      </c>
      <c r="G74" s="7" t="s">
        <v>235</v>
      </c>
      <c r="H74" s="5">
        <v>1</v>
      </c>
      <c r="I74" s="9">
        <f>H74*2.5</f>
        <v>2.5</v>
      </c>
      <c r="J74" s="7" t="s">
        <v>190</v>
      </c>
      <c r="K74" s="5">
        <v>288</v>
      </c>
      <c r="L74" s="5">
        <v>28782</v>
      </c>
      <c r="M74" s="7" t="s">
        <v>283</v>
      </c>
      <c r="N74" s="7" t="s">
        <v>192</v>
      </c>
      <c r="O74" s="7" t="s">
        <v>20</v>
      </c>
      <c r="P74" s="7" t="s">
        <v>193</v>
      </c>
    </row>
    <row r="75" spans="1:16">
      <c r="A75" s="5">
        <v>2113</v>
      </c>
      <c r="B75" s="5">
        <v>64817246</v>
      </c>
      <c r="C75" s="6">
        <v>45784.8583680556</v>
      </c>
      <c r="D75" s="7" t="s">
        <v>284</v>
      </c>
      <c r="E75" s="5">
        <v>198582</v>
      </c>
      <c r="F75" s="7" t="s">
        <v>188</v>
      </c>
      <c r="G75" s="7" t="s">
        <v>235</v>
      </c>
      <c r="H75" s="5">
        <v>1</v>
      </c>
      <c r="I75" s="9">
        <f>H75*2.5</f>
        <v>2.5</v>
      </c>
      <c r="J75" s="7" t="s">
        <v>190</v>
      </c>
      <c r="K75" s="5">
        <v>243.92</v>
      </c>
      <c r="L75" s="5">
        <v>5471</v>
      </c>
      <c r="M75" s="7" t="s">
        <v>285</v>
      </c>
      <c r="N75" s="7" t="s">
        <v>192</v>
      </c>
      <c r="O75" s="7" t="s">
        <v>20</v>
      </c>
      <c r="P75" s="7" t="s">
        <v>193</v>
      </c>
    </row>
    <row r="76" spans="1:16">
      <c r="A76" s="5">
        <v>2113</v>
      </c>
      <c r="B76" s="5">
        <v>64469475</v>
      </c>
      <c r="C76" s="6">
        <v>45778.845787037</v>
      </c>
      <c r="D76" s="7" t="s">
        <v>284</v>
      </c>
      <c r="E76" s="5">
        <v>23895</v>
      </c>
      <c r="F76" s="7" t="s">
        <v>188</v>
      </c>
      <c r="G76" s="7" t="s">
        <v>194</v>
      </c>
      <c r="H76" s="5">
        <v>2</v>
      </c>
      <c r="I76" s="9">
        <f>H76*1</f>
        <v>2</v>
      </c>
      <c r="J76" s="7" t="s">
        <v>190</v>
      </c>
      <c r="K76" s="5">
        <v>198</v>
      </c>
      <c r="L76" s="5">
        <v>6454</v>
      </c>
      <c r="M76" s="7" t="s">
        <v>286</v>
      </c>
      <c r="N76" s="7" t="s">
        <v>192</v>
      </c>
      <c r="O76" s="7" t="s">
        <v>20</v>
      </c>
      <c r="P76" s="7" t="s">
        <v>193</v>
      </c>
    </row>
    <row r="77" spans="1:16">
      <c r="A77" s="5">
        <v>2113</v>
      </c>
      <c r="B77" s="5">
        <v>64469475</v>
      </c>
      <c r="C77" s="6">
        <v>45778.845787037</v>
      </c>
      <c r="D77" s="7" t="s">
        <v>284</v>
      </c>
      <c r="E77" s="5">
        <v>118078</v>
      </c>
      <c r="F77" s="7" t="s">
        <v>188</v>
      </c>
      <c r="G77" s="7" t="s">
        <v>209</v>
      </c>
      <c r="H77" s="5">
        <v>1</v>
      </c>
      <c r="I77" s="9">
        <f>H77*10</f>
        <v>10</v>
      </c>
      <c r="J77" s="7" t="s">
        <v>190</v>
      </c>
      <c r="K77" s="5">
        <v>780</v>
      </c>
      <c r="L77" s="5">
        <v>6454</v>
      </c>
      <c r="M77" s="7" t="s">
        <v>286</v>
      </c>
      <c r="N77" s="7" t="s">
        <v>192</v>
      </c>
      <c r="O77" s="7" t="s">
        <v>20</v>
      </c>
      <c r="P77" s="7" t="s">
        <v>193</v>
      </c>
    </row>
    <row r="78" spans="1:16">
      <c r="A78" s="5">
        <v>2113</v>
      </c>
      <c r="B78" s="5">
        <v>64469475</v>
      </c>
      <c r="C78" s="6">
        <v>45778.845787037</v>
      </c>
      <c r="D78" s="7" t="s">
        <v>284</v>
      </c>
      <c r="E78" s="5">
        <v>23896</v>
      </c>
      <c r="F78" s="7" t="s">
        <v>188</v>
      </c>
      <c r="G78" s="7" t="s">
        <v>189</v>
      </c>
      <c r="H78" s="5">
        <v>1</v>
      </c>
      <c r="I78" s="9">
        <f>H78*5</f>
        <v>5</v>
      </c>
      <c r="J78" s="7" t="s">
        <v>190</v>
      </c>
      <c r="K78" s="5">
        <v>482</v>
      </c>
      <c r="L78" s="5">
        <v>6454</v>
      </c>
      <c r="M78" s="7" t="s">
        <v>286</v>
      </c>
      <c r="N78" s="7" t="s">
        <v>192</v>
      </c>
      <c r="O78" s="7" t="s">
        <v>20</v>
      </c>
      <c r="P78" s="7" t="s">
        <v>193</v>
      </c>
    </row>
    <row r="79" spans="1:16">
      <c r="A79" s="5">
        <v>2451</v>
      </c>
      <c r="B79" s="5">
        <v>64782776</v>
      </c>
      <c r="C79" s="6">
        <v>45784.4864699074</v>
      </c>
      <c r="D79" s="7" t="s">
        <v>287</v>
      </c>
      <c r="E79" s="5">
        <v>198582</v>
      </c>
      <c r="F79" s="7" t="s">
        <v>188</v>
      </c>
      <c r="G79" s="7" t="s">
        <v>235</v>
      </c>
      <c r="H79" s="5">
        <v>1</v>
      </c>
      <c r="I79" s="9">
        <f>H79*2.5</f>
        <v>2.5</v>
      </c>
      <c r="J79" s="7" t="s">
        <v>190</v>
      </c>
      <c r="K79" s="5">
        <v>238</v>
      </c>
      <c r="L79" s="5">
        <v>6831</v>
      </c>
      <c r="M79" s="7" t="s">
        <v>288</v>
      </c>
      <c r="N79" s="7" t="s">
        <v>192</v>
      </c>
      <c r="O79" s="7" t="s">
        <v>22</v>
      </c>
      <c r="P79" s="7" t="s">
        <v>215</v>
      </c>
    </row>
    <row r="80" spans="1:16">
      <c r="A80" s="5">
        <v>2451</v>
      </c>
      <c r="B80" s="5">
        <v>64782776</v>
      </c>
      <c r="C80" s="6">
        <v>45784.4864699074</v>
      </c>
      <c r="D80" s="7" t="s">
        <v>287</v>
      </c>
      <c r="E80" s="5">
        <v>23455</v>
      </c>
      <c r="F80" s="7" t="s">
        <v>188</v>
      </c>
      <c r="G80" s="7" t="s">
        <v>200</v>
      </c>
      <c r="H80" s="5">
        <v>1</v>
      </c>
      <c r="I80" s="9">
        <f>H80*0.5</f>
        <v>0.5</v>
      </c>
      <c r="J80" s="7" t="s">
        <v>190</v>
      </c>
      <c r="K80" s="5">
        <v>50</v>
      </c>
      <c r="L80" s="5">
        <v>6831</v>
      </c>
      <c r="M80" s="7" t="s">
        <v>288</v>
      </c>
      <c r="N80" s="7" t="s">
        <v>192</v>
      </c>
      <c r="O80" s="7" t="s">
        <v>22</v>
      </c>
      <c r="P80" s="7" t="s">
        <v>215</v>
      </c>
    </row>
    <row r="81" spans="1:16">
      <c r="A81" s="5">
        <v>2729</v>
      </c>
      <c r="B81" s="5">
        <v>64753707</v>
      </c>
      <c r="C81" s="6">
        <v>45783.8230324074</v>
      </c>
      <c r="D81" s="7" t="s">
        <v>289</v>
      </c>
      <c r="E81" s="5">
        <v>23895</v>
      </c>
      <c r="F81" s="7" t="s">
        <v>188</v>
      </c>
      <c r="G81" s="7" t="s">
        <v>194</v>
      </c>
      <c r="H81" s="5">
        <v>1</v>
      </c>
      <c r="I81" s="9">
        <f>H81*1</f>
        <v>1</v>
      </c>
      <c r="J81" s="7" t="s">
        <v>190</v>
      </c>
      <c r="K81" s="5">
        <v>128</v>
      </c>
      <c r="L81" s="5">
        <v>11323</v>
      </c>
      <c r="M81" s="7" t="s">
        <v>290</v>
      </c>
      <c r="N81" s="7" t="s">
        <v>192</v>
      </c>
      <c r="O81" s="7" t="s">
        <v>20</v>
      </c>
      <c r="P81" s="7" t="s">
        <v>193</v>
      </c>
    </row>
    <row r="82" spans="1:16">
      <c r="A82" s="5">
        <v>2729</v>
      </c>
      <c r="B82" s="5">
        <v>64771621</v>
      </c>
      <c r="C82" s="6">
        <v>45784.4604282407</v>
      </c>
      <c r="D82" s="7" t="s">
        <v>289</v>
      </c>
      <c r="E82" s="5">
        <v>198582</v>
      </c>
      <c r="F82" s="7" t="s">
        <v>188</v>
      </c>
      <c r="G82" s="7" t="s">
        <v>235</v>
      </c>
      <c r="H82" s="5">
        <v>1</v>
      </c>
      <c r="I82" s="9">
        <f>H82*2.5</f>
        <v>2.5</v>
      </c>
      <c r="J82" s="7" t="s">
        <v>190</v>
      </c>
      <c r="K82" s="5">
        <v>238</v>
      </c>
      <c r="L82" s="5">
        <v>11323</v>
      </c>
      <c r="M82" s="7" t="s">
        <v>290</v>
      </c>
      <c r="N82" s="7" t="s">
        <v>192</v>
      </c>
      <c r="O82" s="7" t="s">
        <v>20</v>
      </c>
      <c r="P82" s="7" t="s">
        <v>193</v>
      </c>
    </row>
    <row r="83" spans="1:16">
      <c r="A83" s="5">
        <v>2729</v>
      </c>
      <c r="B83" s="5">
        <v>64771621</v>
      </c>
      <c r="C83" s="6">
        <v>45784.4604282407</v>
      </c>
      <c r="D83" s="7" t="s">
        <v>289</v>
      </c>
      <c r="E83" s="5">
        <v>23455</v>
      </c>
      <c r="F83" s="7" t="s">
        <v>188</v>
      </c>
      <c r="G83" s="7" t="s">
        <v>200</v>
      </c>
      <c r="H83" s="5">
        <v>1</v>
      </c>
      <c r="I83" s="9">
        <f>H83*0.5</f>
        <v>0.5</v>
      </c>
      <c r="J83" s="7" t="s">
        <v>190</v>
      </c>
      <c r="K83" s="5">
        <v>50</v>
      </c>
      <c r="L83" s="5">
        <v>11323</v>
      </c>
      <c r="M83" s="7" t="s">
        <v>290</v>
      </c>
      <c r="N83" s="7" t="s">
        <v>192</v>
      </c>
      <c r="O83" s="7" t="s">
        <v>20</v>
      </c>
      <c r="P83" s="7" t="s">
        <v>193</v>
      </c>
    </row>
    <row r="84" spans="1:16">
      <c r="A84" s="5">
        <v>2729</v>
      </c>
      <c r="B84" s="5">
        <v>64453292</v>
      </c>
      <c r="C84" s="6">
        <v>45778.6926388889</v>
      </c>
      <c r="D84" s="7" t="s">
        <v>289</v>
      </c>
      <c r="E84" s="5">
        <v>23895</v>
      </c>
      <c r="F84" s="7" t="s">
        <v>188</v>
      </c>
      <c r="G84" s="7" t="s">
        <v>194</v>
      </c>
      <c r="H84" s="5">
        <v>1</v>
      </c>
      <c r="I84" s="9">
        <f>H84*1</f>
        <v>1</v>
      </c>
      <c r="J84" s="7" t="s">
        <v>190</v>
      </c>
      <c r="K84" s="5">
        <v>128</v>
      </c>
      <c r="L84" s="5">
        <v>5782</v>
      </c>
      <c r="M84" s="7" t="s">
        <v>291</v>
      </c>
      <c r="N84" s="7" t="s">
        <v>192</v>
      </c>
      <c r="O84" s="7" t="s">
        <v>20</v>
      </c>
      <c r="P84" s="7" t="s">
        <v>193</v>
      </c>
    </row>
    <row r="85" spans="1:16">
      <c r="A85" s="5">
        <v>106568</v>
      </c>
      <c r="B85" s="5">
        <v>64510055</v>
      </c>
      <c r="C85" s="6">
        <v>45779.6779861111</v>
      </c>
      <c r="D85" s="7" t="s">
        <v>292</v>
      </c>
      <c r="E85" s="5">
        <v>198582</v>
      </c>
      <c r="F85" s="7" t="s">
        <v>188</v>
      </c>
      <c r="G85" s="7" t="s">
        <v>235</v>
      </c>
      <c r="H85" s="5">
        <v>1</v>
      </c>
      <c r="I85" s="9">
        <f>H85*2.5</f>
        <v>2.5</v>
      </c>
      <c r="J85" s="7" t="s">
        <v>190</v>
      </c>
      <c r="K85" s="5">
        <v>238</v>
      </c>
      <c r="L85" s="5">
        <v>27940</v>
      </c>
      <c r="M85" s="7" t="s">
        <v>293</v>
      </c>
      <c r="N85" s="7" t="s">
        <v>192</v>
      </c>
      <c r="O85" s="7" t="s">
        <v>20</v>
      </c>
      <c r="P85" s="7" t="s">
        <v>193</v>
      </c>
    </row>
    <row r="86" spans="1:16">
      <c r="A86" s="5">
        <v>106568</v>
      </c>
      <c r="B86" s="5">
        <v>64510055</v>
      </c>
      <c r="C86" s="6">
        <v>45779.6779861111</v>
      </c>
      <c r="D86" s="7" t="s">
        <v>292</v>
      </c>
      <c r="E86" s="5">
        <v>23455</v>
      </c>
      <c r="F86" s="7" t="s">
        <v>188</v>
      </c>
      <c r="G86" s="7" t="s">
        <v>200</v>
      </c>
      <c r="H86" s="5">
        <v>1</v>
      </c>
      <c r="I86" s="9">
        <f>H86*0.5</f>
        <v>0.5</v>
      </c>
      <c r="J86" s="7" t="s">
        <v>190</v>
      </c>
      <c r="K86" s="5">
        <v>50</v>
      </c>
      <c r="L86" s="5">
        <v>27940</v>
      </c>
      <c r="M86" s="7" t="s">
        <v>293</v>
      </c>
      <c r="N86" s="7" t="s">
        <v>192</v>
      </c>
      <c r="O86" s="7" t="s">
        <v>20</v>
      </c>
      <c r="P86" s="7" t="s">
        <v>193</v>
      </c>
    </row>
    <row r="87" spans="1:16">
      <c r="A87" s="5">
        <v>106568</v>
      </c>
      <c r="B87" s="5">
        <v>64804408</v>
      </c>
      <c r="C87" s="6">
        <v>45784.7539930556</v>
      </c>
      <c r="D87" s="7" t="s">
        <v>292</v>
      </c>
      <c r="E87" s="5">
        <v>198582</v>
      </c>
      <c r="F87" s="7" t="s">
        <v>188</v>
      </c>
      <c r="G87" s="7" t="s">
        <v>235</v>
      </c>
      <c r="H87" s="5">
        <v>1</v>
      </c>
      <c r="I87" s="9">
        <f>H87*2.5</f>
        <v>2.5</v>
      </c>
      <c r="J87" s="7" t="s">
        <v>190</v>
      </c>
      <c r="K87" s="5">
        <v>238</v>
      </c>
      <c r="L87" s="5">
        <v>29214</v>
      </c>
      <c r="M87" s="7" t="s">
        <v>294</v>
      </c>
      <c r="N87" s="7" t="s">
        <v>192</v>
      </c>
      <c r="O87" s="7" t="s">
        <v>20</v>
      </c>
      <c r="P87" s="7" t="s">
        <v>193</v>
      </c>
    </row>
    <row r="88" spans="1:16">
      <c r="A88" s="5">
        <v>106568</v>
      </c>
      <c r="B88" s="5">
        <v>64804408</v>
      </c>
      <c r="C88" s="6">
        <v>45784.7539930556</v>
      </c>
      <c r="D88" s="7" t="s">
        <v>292</v>
      </c>
      <c r="E88" s="5">
        <v>23455</v>
      </c>
      <c r="F88" s="7" t="s">
        <v>188</v>
      </c>
      <c r="G88" s="7" t="s">
        <v>200</v>
      </c>
      <c r="H88" s="5">
        <v>1</v>
      </c>
      <c r="I88" s="9">
        <f>H88*0.5</f>
        <v>0.5</v>
      </c>
      <c r="J88" s="7" t="s">
        <v>190</v>
      </c>
      <c r="K88" s="5">
        <v>50</v>
      </c>
      <c r="L88" s="5">
        <v>29214</v>
      </c>
      <c r="M88" s="7" t="s">
        <v>294</v>
      </c>
      <c r="N88" s="7" t="s">
        <v>192</v>
      </c>
      <c r="O88" s="7" t="s">
        <v>20</v>
      </c>
      <c r="P88" s="7" t="s">
        <v>193</v>
      </c>
    </row>
    <row r="89" spans="1:16">
      <c r="A89" s="5">
        <v>105910</v>
      </c>
      <c r="B89" s="5">
        <v>64785703</v>
      </c>
      <c r="C89" s="6">
        <v>45784.5262615741</v>
      </c>
      <c r="D89" s="7" t="s">
        <v>295</v>
      </c>
      <c r="E89" s="5">
        <v>23896</v>
      </c>
      <c r="F89" s="7" t="s">
        <v>188</v>
      </c>
      <c r="G89" s="7" t="s">
        <v>189</v>
      </c>
      <c r="H89" s="5">
        <v>1</v>
      </c>
      <c r="I89" s="9">
        <f>H89*5</f>
        <v>5</v>
      </c>
      <c r="J89" s="7" t="s">
        <v>190</v>
      </c>
      <c r="K89" s="5">
        <v>495</v>
      </c>
      <c r="L89" s="5">
        <v>12846</v>
      </c>
      <c r="M89" s="7" t="s">
        <v>296</v>
      </c>
      <c r="N89" s="7" t="s">
        <v>192</v>
      </c>
      <c r="O89" s="7" t="s">
        <v>18</v>
      </c>
      <c r="P89" s="7" t="s">
        <v>297</v>
      </c>
    </row>
    <row r="90" spans="1:16">
      <c r="A90" s="5">
        <v>105910</v>
      </c>
      <c r="B90" s="5">
        <v>64476110</v>
      </c>
      <c r="C90" s="6">
        <v>45778.9006712963</v>
      </c>
      <c r="D90" s="7" t="s">
        <v>295</v>
      </c>
      <c r="E90" s="5">
        <v>23895</v>
      </c>
      <c r="F90" s="7" t="s">
        <v>188</v>
      </c>
      <c r="G90" s="7" t="s">
        <v>194</v>
      </c>
      <c r="H90" s="5">
        <v>1</v>
      </c>
      <c r="I90" s="9">
        <f>H90*1</f>
        <v>1</v>
      </c>
      <c r="J90" s="7" t="s">
        <v>190</v>
      </c>
      <c r="K90" s="5">
        <v>128</v>
      </c>
      <c r="L90" s="5">
        <v>12846</v>
      </c>
      <c r="M90" s="7" t="s">
        <v>296</v>
      </c>
      <c r="N90" s="7" t="s">
        <v>192</v>
      </c>
      <c r="O90" s="7" t="s">
        <v>18</v>
      </c>
      <c r="P90" s="7" t="s">
        <v>297</v>
      </c>
    </row>
    <row r="91" spans="1:16">
      <c r="A91" s="5">
        <v>2595</v>
      </c>
      <c r="B91" s="5">
        <v>64505507</v>
      </c>
      <c r="C91" s="6">
        <v>45779.6150810185</v>
      </c>
      <c r="D91" s="7" t="s">
        <v>298</v>
      </c>
      <c r="E91" s="5">
        <v>23896</v>
      </c>
      <c r="F91" s="7" t="s">
        <v>188</v>
      </c>
      <c r="G91" s="7" t="s">
        <v>189</v>
      </c>
      <c r="H91" s="5">
        <v>1</v>
      </c>
      <c r="I91" s="9">
        <f>H91*5</f>
        <v>5</v>
      </c>
      <c r="J91" s="7" t="s">
        <v>190</v>
      </c>
      <c r="K91" s="5">
        <v>495</v>
      </c>
      <c r="L91" s="5">
        <v>10613</v>
      </c>
      <c r="M91" s="7" t="s">
        <v>299</v>
      </c>
      <c r="N91" s="7" t="s">
        <v>192</v>
      </c>
      <c r="O91" s="7" t="s">
        <v>18</v>
      </c>
      <c r="P91" s="7" t="s">
        <v>297</v>
      </c>
    </row>
    <row r="92" spans="1:16">
      <c r="A92" s="5">
        <v>2595</v>
      </c>
      <c r="B92" s="5">
        <v>64479072</v>
      </c>
      <c r="C92" s="6">
        <v>45779.3077777778</v>
      </c>
      <c r="D92" s="7" t="s">
        <v>298</v>
      </c>
      <c r="E92" s="5">
        <v>23895</v>
      </c>
      <c r="F92" s="7" t="s">
        <v>188</v>
      </c>
      <c r="G92" s="7" t="s">
        <v>194</v>
      </c>
      <c r="H92" s="5">
        <v>1</v>
      </c>
      <c r="I92" s="9">
        <f>H92*1</f>
        <v>1</v>
      </c>
      <c r="J92" s="7" t="s">
        <v>190</v>
      </c>
      <c r="K92" s="5">
        <v>128</v>
      </c>
      <c r="L92" s="5">
        <v>1005030</v>
      </c>
      <c r="M92" s="7" t="s">
        <v>300</v>
      </c>
      <c r="N92" s="7" t="s">
        <v>192</v>
      </c>
      <c r="O92" s="7" t="s">
        <v>18</v>
      </c>
      <c r="P92" s="7" t="s">
        <v>297</v>
      </c>
    </row>
    <row r="93" spans="1:16">
      <c r="A93" s="5">
        <v>297863</v>
      </c>
      <c r="B93" s="5">
        <v>64504064</v>
      </c>
      <c r="C93" s="6">
        <v>45779.6079976852</v>
      </c>
      <c r="D93" s="7" t="s">
        <v>301</v>
      </c>
      <c r="E93" s="5">
        <v>23895</v>
      </c>
      <c r="F93" s="7" t="s">
        <v>188</v>
      </c>
      <c r="G93" s="7" t="s">
        <v>194</v>
      </c>
      <c r="H93" s="5">
        <v>1</v>
      </c>
      <c r="I93" s="9">
        <f>H93*1</f>
        <v>1</v>
      </c>
      <c r="J93" s="7" t="s">
        <v>190</v>
      </c>
      <c r="K93" s="5">
        <v>128</v>
      </c>
      <c r="L93" s="5">
        <v>28402</v>
      </c>
      <c r="M93" s="7" t="s">
        <v>302</v>
      </c>
      <c r="N93" s="7" t="s">
        <v>192</v>
      </c>
      <c r="O93" s="7" t="s">
        <v>22</v>
      </c>
      <c r="P93" s="7" t="s">
        <v>215</v>
      </c>
    </row>
    <row r="94" spans="1:16">
      <c r="A94" s="5">
        <v>297863</v>
      </c>
      <c r="B94" s="5">
        <v>64740826</v>
      </c>
      <c r="C94" s="6">
        <v>45783.7563657407</v>
      </c>
      <c r="D94" s="7" t="s">
        <v>301</v>
      </c>
      <c r="E94" s="5">
        <v>23455</v>
      </c>
      <c r="F94" s="7" t="s">
        <v>188</v>
      </c>
      <c r="G94" s="7" t="s">
        <v>200</v>
      </c>
      <c r="H94" s="5">
        <v>1</v>
      </c>
      <c r="I94" s="9">
        <f>H94*0.5</f>
        <v>0.5</v>
      </c>
      <c r="J94" s="7" t="s">
        <v>190</v>
      </c>
      <c r="K94" s="5">
        <v>78</v>
      </c>
      <c r="L94" s="5">
        <v>28402</v>
      </c>
      <c r="M94" s="7" t="s">
        <v>302</v>
      </c>
      <c r="N94" s="7" t="s">
        <v>192</v>
      </c>
      <c r="O94" s="7" t="s">
        <v>22</v>
      </c>
      <c r="P94" s="7" t="s">
        <v>215</v>
      </c>
    </row>
    <row r="95" spans="1:16">
      <c r="A95" s="5">
        <v>2735</v>
      </c>
      <c r="B95" s="5">
        <v>64813105</v>
      </c>
      <c r="C95" s="6">
        <v>45784.8277546296</v>
      </c>
      <c r="D95" s="7" t="s">
        <v>303</v>
      </c>
      <c r="E95" s="5">
        <v>23896</v>
      </c>
      <c r="F95" s="7" t="s">
        <v>188</v>
      </c>
      <c r="G95" s="7" t="s">
        <v>189</v>
      </c>
      <c r="H95" s="5">
        <v>1</v>
      </c>
      <c r="I95" s="9">
        <f>H95*5</f>
        <v>5</v>
      </c>
      <c r="J95" s="7" t="s">
        <v>190</v>
      </c>
      <c r="K95" s="5">
        <v>495</v>
      </c>
      <c r="L95" s="5">
        <v>14444</v>
      </c>
      <c r="M95" s="7" t="s">
        <v>304</v>
      </c>
      <c r="N95" s="7" t="s">
        <v>192</v>
      </c>
      <c r="O95" s="7" t="s">
        <v>16</v>
      </c>
      <c r="P95" s="7" t="s">
        <v>207</v>
      </c>
    </row>
    <row r="96" spans="1:16">
      <c r="A96" s="5">
        <v>116482</v>
      </c>
      <c r="B96" s="5">
        <v>64821854</v>
      </c>
      <c r="C96" s="6">
        <v>45784.9120717593</v>
      </c>
      <c r="D96" s="7" t="s">
        <v>305</v>
      </c>
      <c r="E96" s="5">
        <v>23895</v>
      </c>
      <c r="F96" s="7" t="s">
        <v>188</v>
      </c>
      <c r="G96" s="7" t="s">
        <v>194</v>
      </c>
      <c r="H96" s="5">
        <v>1</v>
      </c>
      <c r="I96" s="9">
        <f>H96*1</f>
        <v>1</v>
      </c>
      <c r="J96" s="7" t="s">
        <v>190</v>
      </c>
      <c r="K96" s="5">
        <v>128</v>
      </c>
      <c r="L96" s="5">
        <v>8386</v>
      </c>
      <c r="M96" s="7" t="s">
        <v>306</v>
      </c>
      <c r="N96" s="7" t="s">
        <v>192</v>
      </c>
      <c r="O96" s="7" t="s">
        <v>18</v>
      </c>
      <c r="P96" s="7" t="s">
        <v>297</v>
      </c>
    </row>
    <row r="97" spans="1:16">
      <c r="A97" s="5">
        <v>116482</v>
      </c>
      <c r="B97" s="5">
        <v>64517392</v>
      </c>
      <c r="C97" s="6">
        <v>45779.7646875</v>
      </c>
      <c r="D97" s="7" t="s">
        <v>305</v>
      </c>
      <c r="E97" s="5">
        <v>23895</v>
      </c>
      <c r="F97" s="7" t="s">
        <v>188</v>
      </c>
      <c r="G97" s="7" t="s">
        <v>194</v>
      </c>
      <c r="H97" s="5">
        <v>1</v>
      </c>
      <c r="I97" s="9">
        <f>H97*1</f>
        <v>1</v>
      </c>
      <c r="J97" s="7" t="s">
        <v>190</v>
      </c>
      <c r="K97" s="5">
        <v>128</v>
      </c>
      <c r="L97" s="5">
        <v>8386</v>
      </c>
      <c r="M97" s="7" t="s">
        <v>306</v>
      </c>
      <c r="N97" s="7" t="s">
        <v>192</v>
      </c>
      <c r="O97" s="7" t="s">
        <v>18</v>
      </c>
      <c r="P97" s="7" t="s">
        <v>297</v>
      </c>
    </row>
    <row r="98" spans="1:16">
      <c r="A98" s="5">
        <v>116482</v>
      </c>
      <c r="B98" s="5">
        <v>64784705</v>
      </c>
      <c r="C98" s="6">
        <v>45784.5122453704</v>
      </c>
      <c r="D98" s="7" t="s">
        <v>305</v>
      </c>
      <c r="E98" s="5">
        <v>23455</v>
      </c>
      <c r="F98" s="7" t="s">
        <v>188</v>
      </c>
      <c r="G98" s="7" t="s">
        <v>200</v>
      </c>
      <c r="H98" s="5">
        <v>1</v>
      </c>
      <c r="I98" s="9">
        <f>H98*0.5</f>
        <v>0.5</v>
      </c>
      <c r="J98" s="7" t="s">
        <v>190</v>
      </c>
      <c r="K98" s="5">
        <v>78</v>
      </c>
      <c r="L98" s="5">
        <v>8386</v>
      </c>
      <c r="M98" s="7" t="s">
        <v>306</v>
      </c>
      <c r="N98" s="7" t="s">
        <v>192</v>
      </c>
      <c r="O98" s="7" t="s">
        <v>18</v>
      </c>
      <c r="P98" s="7" t="s">
        <v>297</v>
      </c>
    </row>
    <row r="99" spans="1:16">
      <c r="A99" s="5">
        <v>116482</v>
      </c>
      <c r="B99" s="5">
        <v>64758625</v>
      </c>
      <c r="C99" s="6">
        <v>45783.8592013889</v>
      </c>
      <c r="D99" s="7" t="s">
        <v>305</v>
      </c>
      <c r="E99" s="5">
        <v>23895</v>
      </c>
      <c r="F99" s="7" t="s">
        <v>188</v>
      </c>
      <c r="G99" s="7" t="s">
        <v>194</v>
      </c>
      <c r="H99" s="5">
        <v>1</v>
      </c>
      <c r="I99" s="9">
        <f>H99*1</f>
        <v>1</v>
      </c>
      <c r="J99" s="7" t="s">
        <v>190</v>
      </c>
      <c r="K99" s="5">
        <v>128</v>
      </c>
      <c r="L99" s="5">
        <v>8386</v>
      </c>
      <c r="M99" s="7" t="s">
        <v>306</v>
      </c>
      <c r="N99" s="7" t="s">
        <v>192</v>
      </c>
      <c r="O99" s="7" t="s">
        <v>18</v>
      </c>
      <c r="P99" s="7" t="s">
        <v>297</v>
      </c>
    </row>
    <row r="100" spans="1:16">
      <c r="A100" s="5">
        <v>116482</v>
      </c>
      <c r="B100" s="5">
        <v>64599473</v>
      </c>
      <c r="C100" s="6">
        <v>45781.4100347222</v>
      </c>
      <c r="D100" s="7" t="s">
        <v>305</v>
      </c>
      <c r="E100" s="5">
        <v>198582</v>
      </c>
      <c r="F100" s="7" t="s">
        <v>188</v>
      </c>
      <c r="G100" s="7" t="s">
        <v>235</v>
      </c>
      <c r="H100" s="5">
        <v>1</v>
      </c>
      <c r="I100" s="9">
        <f>H100*2.5</f>
        <v>2.5</v>
      </c>
      <c r="J100" s="7" t="s">
        <v>190</v>
      </c>
      <c r="K100" s="5">
        <v>238</v>
      </c>
      <c r="L100" s="5">
        <v>28664</v>
      </c>
      <c r="M100" s="7" t="s">
        <v>307</v>
      </c>
      <c r="N100" s="7" t="s">
        <v>192</v>
      </c>
      <c r="O100" s="7" t="s">
        <v>18</v>
      </c>
      <c r="P100" s="7" t="s">
        <v>297</v>
      </c>
    </row>
    <row r="101" spans="1:16">
      <c r="A101" s="5">
        <v>116482</v>
      </c>
      <c r="B101" s="5">
        <v>64599473</v>
      </c>
      <c r="C101" s="6">
        <v>45781.4100347222</v>
      </c>
      <c r="D101" s="7" t="s">
        <v>305</v>
      </c>
      <c r="E101" s="5">
        <v>23455</v>
      </c>
      <c r="F101" s="7" t="s">
        <v>188</v>
      </c>
      <c r="G101" s="7" t="s">
        <v>200</v>
      </c>
      <c r="H101" s="5">
        <v>1</v>
      </c>
      <c r="I101" s="9">
        <f>H101*0.5</f>
        <v>0.5</v>
      </c>
      <c r="J101" s="7" t="s">
        <v>190</v>
      </c>
      <c r="K101" s="5">
        <v>50</v>
      </c>
      <c r="L101" s="5">
        <v>28664</v>
      </c>
      <c r="M101" s="7" t="s">
        <v>307</v>
      </c>
      <c r="N101" s="7" t="s">
        <v>192</v>
      </c>
      <c r="O101" s="7" t="s">
        <v>18</v>
      </c>
      <c r="P101" s="7" t="s">
        <v>297</v>
      </c>
    </row>
    <row r="102" spans="1:16">
      <c r="A102" s="5">
        <v>117184</v>
      </c>
      <c r="B102" s="5">
        <v>64691129</v>
      </c>
      <c r="C102" s="6">
        <v>45782.8346064815</v>
      </c>
      <c r="D102" s="7" t="s">
        <v>308</v>
      </c>
      <c r="E102" s="5">
        <v>23455</v>
      </c>
      <c r="F102" s="7" t="s">
        <v>188</v>
      </c>
      <c r="G102" s="7" t="s">
        <v>200</v>
      </c>
      <c r="H102" s="5">
        <v>1</v>
      </c>
      <c r="I102" s="9">
        <f>H102*0.5</f>
        <v>0.5</v>
      </c>
      <c r="J102" s="7" t="s">
        <v>190</v>
      </c>
      <c r="K102" s="5">
        <v>75.9</v>
      </c>
      <c r="L102" s="5">
        <v>11769</v>
      </c>
      <c r="M102" s="7" t="s">
        <v>309</v>
      </c>
      <c r="N102" s="7" t="s">
        <v>192</v>
      </c>
      <c r="O102" s="7" t="s">
        <v>16</v>
      </c>
      <c r="P102" s="7" t="s">
        <v>207</v>
      </c>
    </row>
    <row r="103" spans="1:16">
      <c r="A103" s="5">
        <v>2771</v>
      </c>
      <c r="B103" s="5">
        <v>64527801</v>
      </c>
      <c r="C103" s="6">
        <v>45779.8540162037</v>
      </c>
      <c r="D103" s="7" t="s">
        <v>310</v>
      </c>
      <c r="E103" s="5">
        <v>23455</v>
      </c>
      <c r="F103" s="7" t="s">
        <v>188</v>
      </c>
      <c r="G103" s="7" t="s">
        <v>200</v>
      </c>
      <c r="H103" s="5">
        <v>1</v>
      </c>
      <c r="I103" s="9">
        <f>H103*0.5</f>
        <v>0.5</v>
      </c>
      <c r="J103" s="7" t="s">
        <v>190</v>
      </c>
      <c r="K103" s="5">
        <v>65</v>
      </c>
      <c r="L103" s="5">
        <v>13020</v>
      </c>
      <c r="M103" s="7" t="s">
        <v>311</v>
      </c>
      <c r="N103" s="7" t="s">
        <v>192</v>
      </c>
      <c r="O103" s="7" t="s">
        <v>20</v>
      </c>
      <c r="P103" s="7" t="s">
        <v>193</v>
      </c>
    </row>
    <row r="104" spans="1:16">
      <c r="A104" s="5">
        <v>106066</v>
      </c>
      <c r="B104" s="5">
        <v>64799600</v>
      </c>
      <c r="C104" s="6">
        <v>45784.7069675926</v>
      </c>
      <c r="D104" s="7" t="s">
        <v>312</v>
      </c>
      <c r="E104" s="5">
        <v>23895</v>
      </c>
      <c r="F104" s="7" t="s">
        <v>188</v>
      </c>
      <c r="G104" s="7" t="s">
        <v>194</v>
      </c>
      <c r="H104" s="5">
        <v>1</v>
      </c>
      <c r="I104" s="9">
        <f>H104*1</f>
        <v>1</v>
      </c>
      <c r="J104" s="7" t="s">
        <v>190</v>
      </c>
      <c r="K104" s="5">
        <v>128</v>
      </c>
      <c r="L104" s="5">
        <v>998836</v>
      </c>
      <c r="M104" s="7" t="s">
        <v>313</v>
      </c>
      <c r="N104" s="7" t="s">
        <v>192</v>
      </c>
      <c r="O104" s="7" t="s">
        <v>18</v>
      </c>
      <c r="P104" s="7" t="s">
        <v>297</v>
      </c>
    </row>
    <row r="105" spans="1:16">
      <c r="A105" s="5">
        <v>106066</v>
      </c>
      <c r="B105" s="5">
        <v>64590678</v>
      </c>
      <c r="C105" s="6">
        <v>45780.9229050926</v>
      </c>
      <c r="D105" s="7" t="s">
        <v>312</v>
      </c>
      <c r="E105" s="5">
        <v>198582</v>
      </c>
      <c r="F105" s="7" t="s">
        <v>188</v>
      </c>
      <c r="G105" s="7" t="s">
        <v>235</v>
      </c>
      <c r="H105" s="5">
        <v>1</v>
      </c>
      <c r="I105" s="9">
        <f>H105*2.5</f>
        <v>2.5</v>
      </c>
      <c r="J105" s="7" t="s">
        <v>190</v>
      </c>
      <c r="K105" s="5">
        <v>238</v>
      </c>
      <c r="L105" s="5">
        <v>995676</v>
      </c>
      <c r="M105" s="7" t="s">
        <v>314</v>
      </c>
      <c r="N105" s="7" t="s">
        <v>192</v>
      </c>
      <c r="O105" s="7" t="s">
        <v>18</v>
      </c>
      <c r="P105" s="7" t="s">
        <v>297</v>
      </c>
    </row>
    <row r="106" spans="1:16">
      <c r="A106" s="5">
        <v>106066</v>
      </c>
      <c r="B106" s="5">
        <v>64590678</v>
      </c>
      <c r="C106" s="6">
        <v>45780.9229050926</v>
      </c>
      <c r="D106" s="7" t="s">
        <v>312</v>
      </c>
      <c r="E106" s="5">
        <v>23455</v>
      </c>
      <c r="F106" s="7" t="s">
        <v>188</v>
      </c>
      <c r="G106" s="7" t="s">
        <v>200</v>
      </c>
      <c r="H106" s="5">
        <v>1</v>
      </c>
      <c r="I106" s="9">
        <f>H106*0.5</f>
        <v>0.5</v>
      </c>
      <c r="J106" s="7" t="s">
        <v>190</v>
      </c>
      <c r="K106" s="5">
        <v>50</v>
      </c>
      <c r="L106" s="5">
        <v>995676</v>
      </c>
      <c r="M106" s="7" t="s">
        <v>314</v>
      </c>
      <c r="N106" s="7" t="s">
        <v>192</v>
      </c>
      <c r="O106" s="7" t="s">
        <v>18</v>
      </c>
      <c r="P106" s="7" t="s">
        <v>297</v>
      </c>
    </row>
    <row r="107" spans="1:16">
      <c r="A107" s="5">
        <v>2791</v>
      </c>
      <c r="B107" s="5">
        <v>64719967</v>
      </c>
      <c r="C107" s="6">
        <v>45783.4632986111</v>
      </c>
      <c r="D107" s="7" t="s">
        <v>315</v>
      </c>
      <c r="E107" s="5">
        <v>23895</v>
      </c>
      <c r="F107" s="7" t="s">
        <v>188</v>
      </c>
      <c r="G107" s="7" t="s">
        <v>194</v>
      </c>
      <c r="H107" s="5">
        <v>1</v>
      </c>
      <c r="I107" s="9">
        <f>H107*1</f>
        <v>1</v>
      </c>
      <c r="J107" s="7" t="s">
        <v>190</v>
      </c>
      <c r="K107" s="5">
        <v>128</v>
      </c>
      <c r="L107" s="5">
        <v>29502</v>
      </c>
      <c r="M107" s="7" t="s">
        <v>316</v>
      </c>
      <c r="N107" s="7" t="s">
        <v>192</v>
      </c>
      <c r="O107" s="7" t="s">
        <v>18</v>
      </c>
      <c r="P107" s="7" t="s">
        <v>297</v>
      </c>
    </row>
    <row r="108" spans="1:16">
      <c r="A108" s="5">
        <v>2741</v>
      </c>
      <c r="B108" s="5">
        <v>64537051</v>
      </c>
      <c r="C108" s="6">
        <v>45780.3505439815</v>
      </c>
      <c r="D108" s="7" t="s">
        <v>317</v>
      </c>
      <c r="E108" s="5">
        <v>198582</v>
      </c>
      <c r="F108" s="7" t="s">
        <v>188</v>
      </c>
      <c r="G108" s="7" t="s">
        <v>235</v>
      </c>
      <c r="H108" s="5">
        <v>1</v>
      </c>
      <c r="I108" s="9">
        <f>H108*2.5</f>
        <v>2.5</v>
      </c>
      <c r="J108" s="7" t="s">
        <v>190</v>
      </c>
      <c r="K108" s="5">
        <v>238</v>
      </c>
      <c r="L108" s="5">
        <v>6123</v>
      </c>
      <c r="M108" s="7" t="s">
        <v>318</v>
      </c>
      <c r="N108" s="7" t="s">
        <v>192</v>
      </c>
      <c r="O108" s="7" t="s">
        <v>20</v>
      </c>
      <c r="P108" s="7" t="s">
        <v>193</v>
      </c>
    </row>
    <row r="109" spans="1:16">
      <c r="A109" s="5">
        <v>2741</v>
      </c>
      <c r="B109" s="5">
        <v>64537051</v>
      </c>
      <c r="C109" s="6">
        <v>45780.3505439815</v>
      </c>
      <c r="D109" s="7" t="s">
        <v>317</v>
      </c>
      <c r="E109" s="5">
        <v>23455</v>
      </c>
      <c r="F109" s="7" t="s">
        <v>188</v>
      </c>
      <c r="G109" s="7" t="s">
        <v>200</v>
      </c>
      <c r="H109" s="5">
        <v>1</v>
      </c>
      <c r="I109" s="9">
        <f>H109*0.5</f>
        <v>0.5</v>
      </c>
      <c r="J109" s="7" t="s">
        <v>190</v>
      </c>
      <c r="K109" s="5">
        <v>50</v>
      </c>
      <c r="L109" s="5">
        <v>6123</v>
      </c>
      <c r="M109" s="7" t="s">
        <v>318</v>
      </c>
      <c r="N109" s="7" t="s">
        <v>192</v>
      </c>
      <c r="O109" s="7" t="s">
        <v>20</v>
      </c>
      <c r="P109" s="7" t="s">
        <v>193</v>
      </c>
    </row>
    <row r="110" spans="1:16">
      <c r="A110" s="5">
        <v>2741</v>
      </c>
      <c r="B110" s="5">
        <v>64760876</v>
      </c>
      <c r="C110" s="6">
        <v>45783.8761111111</v>
      </c>
      <c r="D110" s="7" t="s">
        <v>317</v>
      </c>
      <c r="E110" s="5">
        <v>23895</v>
      </c>
      <c r="F110" s="7" t="s">
        <v>188</v>
      </c>
      <c r="G110" s="7" t="s">
        <v>194</v>
      </c>
      <c r="H110" s="5">
        <v>1</v>
      </c>
      <c r="I110" s="9">
        <f>H110*1</f>
        <v>1</v>
      </c>
      <c r="J110" s="7" t="s">
        <v>190</v>
      </c>
      <c r="K110" s="5">
        <v>106.44</v>
      </c>
      <c r="L110" s="5">
        <v>6123</v>
      </c>
      <c r="M110" s="7" t="s">
        <v>318</v>
      </c>
      <c r="N110" s="7" t="s">
        <v>192</v>
      </c>
      <c r="O110" s="7" t="s">
        <v>20</v>
      </c>
      <c r="P110" s="7" t="s">
        <v>193</v>
      </c>
    </row>
    <row r="111" spans="1:16">
      <c r="A111" s="5">
        <v>2741</v>
      </c>
      <c r="B111" s="5">
        <v>64603940</v>
      </c>
      <c r="C111" s="6">
        <v>45781.4404861111</v>
      </c>
      <c r="D111" s="7" t="s">
        <v>317</v>
      </c>
      <c r="E111" s="5">
        <v>23896</v>
      </c>
      <c r="F111" s="7" t="s">
        <v>188</v>
      </c>
      <c r="G111" s="7" t="s">
        <v>189</v>
      </c>
      <c r="H111" s="5">
        <v>1</v>
      </c>
      <c r="I111" s="9">
        <f>H111*5</f>
        <v>5</v>
      </c>
      <c r="J111" s="7" t="s">
        <v>190</v>
      </c>
      <c r="K111" s="5">
        <v>495</v>
      </c>
      <c r="L111" s="5">
        <v>14992</v>
      </c>
      <c r="M111" s="7" t="s">
        <v>319</v>
      </c>
      <c r="N111" s="7" t="s">
        <v>192</v>
      </c>
      <c r="O111" s="7" t="s">
        <v>20</v>
      </c>
      <c r="P111" s="7" t="s">
        <v>193</v>
      </c>
    </row>
    <row r="112" spans="1:16">
      <c r="A112" s="5">
        <v>2730</v>
      </c>
      <c r="B112" s="5">
        <v>64764700</v>
      </c>
      <c r="C112" s="6">
        <v>45783.9511458333</v>
      </c>
      <c r="D112" s="7" t="s">
        <v>320</v>
      </c>
      <c r="E112" s="5">
        <v>23455</v>
      </c>
      <c r="F112" s="7" t="s">
        <v>188</v>
      </c>
      <c r="G112" s="7" t="s">
        <v>200</v>
      </c>
      <c r="H112" s="5">
        <v>1</v>
      </c>
      <c r="I112" s="9">
        <f>H112*0.5</f>
        <v>0.5</v>
      </c>
      <c r="J112" s="7" t="s">
        <v>190</v>
      </c>
      <c r="K112" s="5">
        <v>78</v>
      </c>
      <c r="L112" s="5">
        <v>27710</v>
      </c>
      <c r="M112" s="7" t="s">
        <v>321</v>
      </c>
      <c r="N112" s="7" t="s">
        <v>192</v>
      </c>
      <c r="O112" s="7" t="s">
        <v>16</v>
      </c>
      <c r="P112" s="7" t="s">
        <v>207</v>
      </c>
    </row>
    <row r="113" spans="1:16">
      <c r="A113" s="5">
        <v>2817</v>
      </c>
      <c r="B113" s="5">
        <v>64560605</v>
      </c>
      <c r="C113" s="6">
        <v>45780.6017939815</v>
      </c>
      <c r="D113" s="7" t="s">
        <v>322</v>
      </c>
      <c r="E113" s="5">
        <v>23896</v>
      </c>
      <c r="F113" s="7" t="s">
        <v>188</v>
      </c>
      <c r="G113" s="7" t="s">
        <v>189</v>
      </c>
      <c r="H113" s="5">
        <v>1</v>
      </c>
      <c r="I113" s="9">
        <f>H113*5</f>
        <v>5</v>
      </c>
      <c r="J113" s="7" t="s">
        <v>190</v>
      </c>
      <c r="K113" s="5">
        <v>495</v>
      </c>
      <c r="L113" s="5">
        <v>28718</v>
      </c>
      <c r="M113" s="7" t="s">
        <v>323</v>
      </c>
      <c r="N113" s="7" t="s">
        <v>192</v>
      </c>
      <c r="O113" s="7" t="s">
        <v>16</v>
      </c>
      <c r="P113" s="7" t="s">
        <v>207</v>
      </c>
    </row>
    <row r="114" spans="1:16">
      <c r="A114" s="5">
        <v>2409</v>
      </c>
      <c r="B114" s="5">
        <v>64819247</v>
      </c>
      <c r="C114" s="6">
        <v>45784.8737615741</v>
      </c>
      <c r="D114" s="7" t="s">
        <v>324</v>
      </c>
      <c r="E114" s="5">
        <v>23895</v>
      </c>
      <c r="F114" s="7" t="s">
        <v>188</v>
      </c>
      <c r="G114" s="7" t="s">
        <v>194</v>
      </c>
      <c r="H114" s="5">
        <v>1</v>
      </c>
      <c r="I114" s="9">
        <f t="shared" ref="I114:I119" si="1">H114*1</f>
        <v>1</v>
      </c>
      <c r="J114" s="7" t="s">
        <v>190</v>
      </c>
      <c r="K114" s="5">
        <v>128</v>
      </c>
      <c r="L114" s="5">
        <v>15092</v>
      </c>
      <c r="M114" s="7" t="s">
        <v>325</v>
      </c>
      <c r="N114" s="7" t="s">
        <v>192</v>
      </c>
      <c r="O114" s="7" t="s">
        <v>22</v>
      </c>
      <c r="P114" s="7" t="s">
        <v>215</v>
      </c>
    </row>
    <row r="115" spans="1:16">
      <c r="A115" s="5">
        <v>2409</v>
      </c>
      <c r="B115" s="5">
        <v>64490695</v>
      </c>
      <c r="C115" s="6">
        <v>45779.4266319444</v>
      </c>
      <c r="D115" s="7" t="s">
        <v>324</v>
      </c>
      <c r="E115" s="5">
        <v>23895</v>
      </c>
      <c r="F115" s="7" t="s">
        <v>188</v>
      </c>
      <c r="G115" s="7" t="s">
        <v>194</v>
      </c>
      <c r="H115" s="5">
        <v>1</v>
      </c>
      <c r="I115" s="9">
        <f t="shared" si="1"/>
        <v>1</v>
      </c>
      <c r="J115" s="7" t="s">
        <v>190</v>
      </c>
      <c r="K115" s="5">
        <v>128</v>
      </c>
      <c r="L115" s="5">
        <v>12332</v>
      </c>
      <c r="M115" s="7" t="s">
        <v>326</v>
      </c>
      <c r="N115" s="7" t="s">
        <v>192</v>
      </c>
      <c r="O115" s="7" t="s">
        <v>22</v>
      </c>
      <c r="P115" s="7" t="s">
        <v>215</v>
      </c>
    </row>
    <row r="116" spans="1:16">
      <c r="A116" s="5">
        <v>2409</v>
      </c>
      <c r="B116" s="5">
        <v>64613527</v>
      </c>
      <c r="C116" s="6">
        <v>45781.5553240741</v>
      </c>
      <c r="D116" s="7" t="s">
        <v>324</v>
      </c>
      <c r="E116" s="5">
        <v>23895</v>
      </c>
      <c r="F116" s="7" t="s">
        <v>188</v>
      </c>
      <c r="G116" s="7" t="s">
        <v>194</v>
      </c>
      <c r="H116" s="5">
        <v>1</v>
      </c>
      <c r="I116" s="9">
        <f t="shared" si="1"/>
        <v>1</v>
      </c>
      <c r="J116" s="7" t="s">
        <v>190</v>
      </c>
      <c r="K116" s="5">
        <v>121.6</v>
      </c>
      <c r="L116" s="5">
        <v>15092</v>
      </c>
      <c r="M116" s="7" t="s">
        <v>325</v>
      </c>
      <c r="N116" s="7" t="s">
        <v>192</v>
      </c>
      <c r="O116" s="7" t="s">
        <v>22</v>
      </c>
      <c r="P116" s="7" t="s">
        <v>215</v>
      </c>
    </row>
    <row r="117" spans="1:16">
      <c r="A117" s="5">
        <v>2409</v>
      </c>
      <c r="B117" s="5">
        <v>64617943</v>
      </c>
      <c r="C117" s="6">
        <v>45781.6184606481</v>
      </c>
      <c r="D117" s="7" t="s">
        <v>324</v>
      </c>
      <c r="E117" s="5">
        <v>23895</v>
      </c>
      <c r="F117" s="7" t="s">
        <v>188</v>
      </c>
      <c r="G117" s="7" t="s">
        <v>194</v>
      </c>
      <c r="H117" s="5">
        <v>1</v>
      </c>
      <c r="I117" s="9">
        <f t="shared" si="1"/>
        <v>1</v>
      </c>
      <c r="J117" s="7" t="s">
        <v>190</v>
      </c>
      <c r="K117" s="5">
        <v>128</v>
      </c>
      <c r="L117" s="5">
        <v>15092</v>
      </c>
      <c r="M117" s="7" t="s">
        <v>325</v>
      </c>
      <c r="N117" s="7" t="s">
        <v>192</v>
      </c>
      <c r="O117" s="7" t="s">
        <v>22</v>
      </c>
      <c r="P117" s="7" t="s">
        <v>215</v>
      </c>
    </row>
    <row r="118" spans="1:16">
      <c r="A118" s="5">
        <v>2409</v>
      </c>
      <c r="B118" s="5">
        <v>64622515</v>
      </c>
      <c r="C118" s="6">
        <v>45781.6761805556</v>
      </c>
      <c r="D118" s="7" t="s">
        <v>324</v>
      </c>
      <c r="E118" s="5">
        <v>23895</v>
      </c>
      <c r="F118" s="7" t="s">
        <v>188</v>
      </c>
      <c r="G118" s="7" t="s">
        <v>194</v>
      </c>
      <c r="H118" s="5">
        <v>1</v>
      </c>
      <c r="I118" s="9">
        <f t="shared" si="1"/>
        <v>1</v>
      </c>
      <c r="J118" s="7" t="s">
        <v>190</v>
      </c>
      <c r="K118" s="5">
        <v>128</v>
      </c>
      <c r="L118" s="5">
        <v>15092</v>
      </c>
      <c r="M118" s="7" t="s">
        <v>325</v>
      </c>
      <c r="N118" s="7" t="s">
        <v>192</v>
      </c>
      <c r="O118" s="7" t="s">
        <v>22</v>
      </c>
      <c r="P118" s="7" t="s">
        <v>215</v>
      </c>
    </row>
    <row r="119" spans="1:16">
      <c r="A119" s="5">
        <v>111219</v>
      </c>
      <c r="B119" s="5">
        <v>64747427</v>
      </c>
      <c r="C119" s="6">
        <v>45783.7715625</v>
      </c>
      <c r="D119" s="7" t="s">
        <v>327</v>
      </c>
      <c r="E119" s="5">
        <v>23895</v>
      </c>
      <c r="F119" s="7" t="s">
        <v>188</v>
      </c>
      <c r="G119" s="7" t="s">
        <v>194</v>
      </c>
      <c r="H119" s="5">
        <v>1</v>
      </c>
      <c r="I119" s="9">
        <f t="shared" si="1"/>
        <v>1</v>
      </c>
      <c r="J119" s="7" t="s">
        <v>190</v>
      </c>
      <c r="K119" s="5">
        <v>128</v>
      </c>
      <c r="L119" s="5">
        <v>4117</v>
      </c>
      <c r="M119" s="7" t="s">
        <v>328</v>
      </c>
      <c r="N119" s="7" t="s">
        <v>192</v>
      </c>
      <c r="O119" s="7" t="s">
        <v>22</v>
      </c>
      <c r="P119" s="7" t="s">
        <v>215</v>
      </c>
    </row>
    <row r="120" spans="1:16">
      <c r="A120" s="5">
        <v>111219</v>
      </c>
      <c r="B120" s="5">
        <v>64667959</v>
      </c>
      <c r="C120" s="6">
        <v>45782.5318402778</v>
      </c>
      <c r="D120" s="7" t="s">
        <v>327</v>
      </c>
      <c r="E120" s="5">
        <v>23455</v>
      </c>
      <c r="F120" s="7" t="s">
        <v>188</v>
      </c>
      <c r="G120" s="7" t="s">
        <v>200</v>
      </c>
      <c r="H120" s="5">
        <v>1</v>
      </c>
      <c r="I120" s="9">
        <f>H120*0.5</f>
        <v>0.5</v>
      </c>
      <c r="J120" s="7" t="s">
        <v>190</v>
      </c>
      <c r="K120" s="5">
        <v>61.5</v>
      </c>
      <c r="L120" s="5">
        <v>4117</v>
      </c>
      <c r="M120" s="7" t="s">
        <v>328</v>
      </c>
      <c r="N120" s="7" t="s">
        <v>192</v>
      </c>
      <c r="O120" s="7" t="s">
        <v>22</v>
      </c>
      <c r="P120" s="7" t="s">
        <v>215</v>
      </c>
    </row>
    <row r="121" spans="1:16">
      <c r="A121" s="5">
        <v>2466</v>
      </c>
      <c r="B121" s="5">
        <v>64713851</v>
      </c>
      <c r="C121" s="6">
        <v>45783.4104398148</v>
      </c>
      <c r="D121" s="7" t="s">
        <v>329</v>
      </c>
      <c r="E121" s="5">
        <v>23455</v>
      </c>
      <c r="F121" s="7" t="s">
        <v>188</v>
      </c>
      <c r="G121" s="7" t="s">
        <v>200</v>
      </c>
      <c r="H121" s="5">
        <v>1</v>
      </c>
      <c r="I121" s="9">
        <f>H121*0.5</f>
        <v>0.5</v>
      </c>
      <c r="J121" s="7" t="s">
        <v>190</v>
      </c>
      <c r="K121" s="5">
        <v>78</v>
      </c>
      <c r="L121" s="5">
        <v>29177</v>
      </c>
      <c r="M121" s="7" t="s">
        <v>330</v>
      </c>
      <c r="N121" s="7" t="s">
        <v>192</v>
      </c>
      <c r="O121" s="7" t="s">
        <v>22</v>
      </c>
      <c r="P121" s="7" t="s">
        <v>215</v>
      </c>
    </row>
    <row r="122" spans="1:16">
      <c r="A122" s="5">
        <v>2466</v>
      </c>
      <c r="B122" s="5">
        <v>64812366</v>
      </c>
      <c r="C122" s="6">
        <v>45784.8223726852</v>
      </c>
      <c r="D122" s="7" t="s">
        <v>329</v>
      </c>
      <c r="E122" s="5">
        <v>23895</v>
      </c>
      <c r="F122" s="7" t="s">
        <v>188</v>
      </c>
      <c r="G122" s="7" t="s">
        <v>194</v>
      </c>
      <c r="H122" s="5">
        <v>1</v>
      </c>
      <c r="I122" s="9">
        <f>H122*1</f>
        <v>1</v>
      </c>
      <c r="J122" s="7" t="s">
        <v>190</v>
      </c>
      <c r="K122" s="5">
        <v>128</v>
      </c>
      <c r="L122" s="5">
        <v>29177</v>
      </c>
      <c r="M122" s="7" t="s">
        <v>330</v>
      </c>
      <c r="N122" s="7" t="s">
        <v>192</v>
      </c>
      <c r="O122" s="7" t="s">
        <v>22</v>
      </c>
      <c r="P122" s="7" t="s">
        <v>215</v>
      </c>
    </row>
    <row r="123" spans="1:16">
      <c r="A123" s="5">
        <v>2466</v>
      </c>
      <c r="B123" s="5">
        <v>64748215</v>
      </c>
      <c r="C123" s="6">
        <v>45783.7784606482</v>
      </c>
      <c r="D123" s="7" t="s">
        <v>329</v>
      </c>
      <c r="E123" s="5">
        <v>23895</v>
      </c>
      <c r="F123" s="7" t="s">
        <v>188</v>
      </c>
      <c r="G123" s="7" t="s">
        <v>194</v>
      </c>
      <c r="H123" s="5">
        <v>1</v>
      </c>
      <c r="I123" s="9">
        <f>H123*1</f>
        <v>1</v>
      </c>
      <c r="J123" s="7" t="s">
        <v>190</v>
      </c>
      <c r="K123" s="5">
        <v>128</v>
      </c>
      <c r="L123" s="5">
        <v>4086</v>
      </c>
      <c r="M123" s="7" t="s">
        <v>331</v>
      </c>
      <c r="N123" s="7" t="s">
        <v>192</v>
      </c>
      <c r="O123" s="7" t="s">
        <v>22</v>
      </c>
      <c r="P123" s="7" t="s">
        <v>215</v>
      </c>
    </row>
    <row r="124" spans="1:16">
      <c r="A124" s="5">
        <v>105267</v>
      </c>
      <c r="B124" s="5">
        <v>64747375</v>
      </c>
      <c r="C124" s="6">
        <v>45783.7723842593</v>
      </c>
      <c r="D124" s="7" t="s">
        <v>332</v>
      </c>
      <c r="E124" s="5">
        <v>198582</v>
      </c>
      <c r="F124" s="7" t="s">
        <v>188</v>
      </c>
      <c r="G124" s="7" t="s">
        <v>235</v>
      </c>
      <c r="H124" s="5">
        <v>1</v>
      </c>
      <c r="I124" s="9">
        <f>H124*2.5</f>
        <v>2.5</v>
      </c>
      <c r="J124" s="7" t="s">
        <v>190</v>
      </c>
      <c r="K124" s="5">
        <v>238</v>
      </c>
      <c r="L124" s="5">
        <v>16203</v>
      </c>
      <c r="M124" s="7" t="s">
        <v>333</v>
      </c>
      <c r="N124" s="7" t="s">
        <v>192</v>
      </c>
      <c r="O124" s="7" t="s">
        <v>22</v>
      </c>
      <c r="P124" s="7" t="s">
        <v>215</v>
      </c>
    </row>
    <row r="125" spans="1:16">
      <c r="A125" s="5">
        <v>105267</v>
      </c>
      <c r="B125" s="5">
        <v>64747375</v>
      </c>
      <c r="C125" s="6">
        <v>45783.7723842593</v>
      </c>
      <c r="D125" s="7" t="s">
        <v>332</v>
      </c>
      <c r="E125" s="5">
        <v>23455</v>
      </c>
      <c r="F125" s="7" t="s">
        <v>188</v>
      </c>
      <c r="G125" s="7" t="s">
        <v>200</v>
      </c>
      <c r="H125" s="5">
        <v>1</v>
      </c>
      <c r="I125" s="9">
        <f>H125*0.5</f>
        <v>0.5</v>
      </c>
      <c r="J125" s="7" t="s">
        <v>190</v>
      </c>
      <c r="K125" s="5">
        <v>50</v>
      </c>
      <c r="L125" s="5">
        <v>16203</v>
      </c>
      <c r="M125" s="7" t="s">
        <v>333</v>
      </c>
      <c r="N125" s="7" t="s">
        <v>192</v>
      </c>
      <c r="O125" s="7" t="s">
        <v>22</v>
      </c>
      <c r="P125" s="7" t="s">
        <v>215</v>
      </c>
    </row>
    <row r="126" spans="1:16">
      <c r="A126" s="5">
        <v>105267</v>
      </c>
      <c r="B126" s="5">
        <v>64519735</v>
      </c>
      <c r="C126" s="6">
        <v>45779.7886921296</v>
      </c>
      <c r="D126" s="7" t="s">
        <v>332</v>
      </c>
      <c r="E126" s="5">
        <v>23895</v>
      </c>
      <c r="F126" s="7" t="s">
        <v>188</v>
      </c>
      <c r="G126" s="7" t="s">
        <v>194</v>
      </c>
      <c r="H126" s="5">
        <v>1</v>
      </c>
      <c r="I126" s="9">
        <f>H126*1</f>
        <v>1</v>
      </c>
      <c r="J126" s="7" t="s">
        <v>190</v>
      </c>
      <c r="K126" s="5">
        <v>128</v>
      </c>
      <c r="L126" s="5">
        <v>12886</v>
      </c>
      <c r="M126" s="7" t="s">
        <v>334</v>
      </c>
      <c r="N126" s="7" t="s">
        <v>192</v>
      </c>
      <c r="O126" s="7" t="s">
        <v>22</v>
      </c>
      <c r="P126" s="7" t="s">
        <v>215</v>
      </c>
    </row>
    <row r="127" spans="1:16">
      <c r="A127" s="5">
        <v>2408</v>
      </c>
      <c r="B127" s="5">
        <v>64702531</v>
      </c>
      <c r="C127" s="6">
        <v>45782.8966203704</v>
      </c>
      <c r="D127" s="7" t="s">
        <v>335</v>
      </c>
      <c r="E127" s="5">
        <v>23895</v>
      </c>
      <c r="F127" s="7" t="s">
        <v>188</v>
      </c>
      <c r="G127" s="7" t="s">
        <v>194</v>
      </c>
      <c r="H127" s="5">
        <v>1</v>
      </c>
      <c r="I127" s="9">
        <f>H127*1</f>
        <v>1</v>
      </c>
      <c r="J127" s="7" t="s">
        <v>190</v>
      </c>
      <c r="K127" s="5">
        <v>128</v>
      </c>
      <c r="L127" s="5">
        <v>14339</v>
      </c>
      <c r="M127" s="7" t="s">
        <v>336</v>
      </c>
      <c r="N127" s="7" t="s">
        <v>192</v>
      </c>
      <c r="O127" s="7" t="s">
        <v>16</v>
      </c>
      <c r="P127" s="7" t="s">
        <v>207</v>
      </c>
    </row>
    <row r="128" spans="1:16">
      <c r="A128" s="5">
        <v>2408</v>
      </c>
      <c r="B128" s="5">
        <v>64666148</v>
      </c>
      <c r="C128" s="6">
        <v>45782.5054976852</v>
      </c>
      <c r="D128" s="7" t="s">
        <v>335</v>
      </c>
      <c r="E128" s="5">
        <v>23895</v>
      </c>
      <c r="F128" s="7" t="s">
        <v>188</v>
      </c>
      <c r="G128" s="7" t="s">
        <v>194</v>
      </c>
      <c r="H128" s="5">
        <v>1</v>
      </c>
      <c r="I128" s="9">
        <f>H128*1</f>
        <v>1</v>
      </c>
      <c r="J128" s="7" t="s">
        <v>190</v>
      </c>
      <c r="K128" s="5">
        <v>128</v>
      </c>
      <c r="L128" s="5">
        <v>13986</v>
      </c>
      <c r="M128" s="7" t="s">
        <v>337</v>
      </c>
      <c r="N128" s="7" t="s">
        <v>192</v>
      </c>
      <c r="O128" s="7" t="s">
        <v>16</v>
      </c>
      <c r="P128" s="7" t="s">
        <v>207</v>
      </c>
    </row>
    <row r="129" spans="1:16">
      <c r="A129" s="5">
        <v>118151</v>
      </c>
      <c r="B129" s="5">
        <v>64462981</v>
      </c>
      <c r="C129" s="6">
        <v>45778.7946990741</v>
      </c>
      <c r="D129" s="7" t="s">
        <v>338</v>
      </c>
      <c r="E129" s="5">
        <v>23455</v>
      </c>
      <c r="F129" s="7" t="s">
        <v>188</v>
      </c>
      <c r="G129" s="7" t="s">
        <v>200</v>
      </c>
      <c r="H129" s="5">
        <v>1</v>
      </c>
      <c r="I129" s="9">
        <f>H129*0.5</f>
        <v>0.5</v>
      </c>
      <c r="J129" s="7" t="s">
        <v>190</v>
      </c>
      <c r="K129" s="5">
        <v>78</v>
      </c>
      <c r="L129" s="5">
        <v>28572</v>
      </c>
      <c r="M129" s="7" t="s">
        <v>339</v>
      </c>
      <c r="N129" s="7" t="s">
        <v>192</v>
      </c>
      <c r="O129" s="7" t="s">
        <v>22</v>
      </c>
      <c r="P129" s="7" t="s">
        <v>215</v>
      </c>
    </row>
    <row r="130" spans="1:16">
      <c r="A130" s="5">
        <v>118151</v>
      </c>
      <c r="B130" s="5">
        <v>64757584</v>
      </c>
      <c r="C130" s="6">
        <v>45783.8512615741</v>
      </c>
      <c r="D130" s="7" t="s">
        <v>338</v>
      </c>
      <c r="E130" s="5">
        <v>198582</v>
      </c>
      <c r="F130" s="7" t="s">
        <v>188</v>
      </c>
      <c r="G130" s="7" t="s">
        <v>235</v>
      </c>
      <c r="H130" s="5">
        <v>1</v>
      </c>
      <c r="I130" s="9">
        <f>H130*2.5</f>
        <v>2.5</v>
      </c>
      <c r="J130" s="7" t="s">
        <v>190</v>
      </c>
      <c r="K130" s="5">
        <v>238</v>
      </c>
      <c r="L130" s="5">
        <v>28572</v>
      </c>
      <c r="M130" s="7" t="s">
        <v>339</v>
      </c>
      <c r="N130" s="7" t="s">
        <v>192</v>
      </c>
      <c r="O130" s="7" t="s">
        <v>22</v>
      </c>
      <c r="P130" s="7" t="s">
        <v>215</v>
      </c>
    </row>
    <row r="131" spans="1:16">
      <c r="A131" s="5">
        <v>118151</v>
      </c>
      <c r="B131" s="5">
        <v>64757584</v>
      </c>
      <c r="C131" s="6">
        <v>45783.8512615741</v>
      </c>
      <c r="D131" s="7" t="s">
        <v>338</v>
      </c>
      <c r="E131" s="5">
        <v>23455</v>
      </c>
      <c r="F131" s="7" t="s">
        <v>188</v>
      </c>
      <c r="G131" s="7" t="s">
        <v>200</v>
      </c>
      <c r="H131" s="5">
        <v>1</v>
      </c>
      <c r="I131" s="9">
        <f>H131*0.5</f>
        <v>0.5</v>
      </c>
      <c r="J131" s="7" t="s">
        <v>190</v>
      </c>
      <c r="K131" s="5">
        <v>50</v>
      </c>
      <c r="L131" s="5">
        <v>28572</v>
      </c>
      <c r="M131" s="7" t="s">
        <v>339</v>
      </c>
      <c r="N131" s="7" t="s">
        <v>192</v>
      </c>
      <c r="O131" s="7" t="s">
        <v>22</v>
      </c>
      <c r="P131" s="7" t="s">
        <v>215</v>
      </c>
    </row>
    <row r="132" spans="1:16">
      <c r="A132" s="5">
        <v>102934</v>
      </c>
      <c r="B132" s="5">
        <v>64684957</v>
      </c>
      <c r="C132" s="6">
        <v>45782.748587963</v>
      </c>
      <c r="D132" s="7" t="s">
        <v>340</v>
      </c>
      <c r="E132" s="5">
        <v>23895</v>
      </c>
      <c r="F132" s="7" t="s">
        <v>188</v>
      </c>
      <c r="G132" s="7" t="s">
        <v>194</v>
      </c>
      <c r="H132" s="5">
        <v>1</v>
      </c>
      <c r="I132" s="9">
        <f>H132*1</f>
        <v>1</v>
      </c>
      <c r="J132" s="7" t="s">
        <v>190</v>
      </c>
      <c r="K132" s="5">
        <v>100</v>
      </c>
      <c r="L132" s="5">
        <v>6607</v>
      </c>
      <c r="M132" s="7" t="s">
        <v>341</v>
      </c>
      <c r="N132" s="7" t="s">
        <v>192</v>
      </c>
      <c r="O132" s="7" t="s">
        <v>22</v>
      </c>
      <c r="P132" s="7" t="s">
        <v>215</v>
      </c>
    </row>
    <row r="133" spans="1:16">
      <c r="A133" s="5">
        <v>102934</v>
      </c>
      <c r="B133" s="5">
        <v>64684957</v>
      </c>
      <c r="C133" s="6">
        <v>45782.748587963</v>
      </c>
      <c r="D133" s="7" t="s">
        <v>340</v>
      </c>
      <c r="E133" s="5">
        <v>118078</v>
      </c>
      <c r="F133" s="7" t="s">
        <v>188</v>
      </c>
      <c r="G133" s="7" t="s">
        <v>209</v>
      </c>
      <c r="H133" s="5">
        <v>1</v>
      </c>
      <c r="I133" s="9">
        <f>H133*10</f>
        <v>10</v>
      </c>
      <c r="J133" s="7" t="s">
        <v>190</v>
      </c>
      <c r="K133" s="5">
        <v>865</v>
      </c>
      <c r="L133" s="5">
        <v>6607</v>
      </c>
      <c r="M133" s="7" t="s">
        <v>341</v>
      </c>
      <c r="N133" s="7" t="s">
        <v>192</v>
      </c>
      <c r="O133" s="7" t="s">
        <v>22</v>
      </c>
      <c r="P133" s="7" t="s">
        <v>215</v>
      </c>
    </row>
    <row r="134" spans="1:16">
      <c r="A134" s="5">
        <v>102934</v>
      </c>
      <c r="B134" s="5">
        <v>64557485</v>
      </c>
      <c r="C134" s="6">
        <v>45780.5571875</v>
      </c>
      <c r="D134" s="7" t="s">
        <v>340</v>
      </c>
      <c r="E134" s="5">
        <v>23455</v>
      </c>
      <c r="F134" s="7" t="s">
        <v>188</v>
      </c>
      <c r="G134" s="7" t="s">
        <v>200</v>
      </c>
      <c r="H134" s="5">
        <v>1</v>
      </c>
      <c r="I134" s="9">
        <f>H134*0.5</f>
        <v>0.5</v>
      </c>
      <c r="J134" s="7" t="s">
        <v>190</v>
      </c>
      <c r="K134" s="5">
        <v>78</v>
      </c>
      <c r="L134" s="5">
        <v>16076</v>
      </c>
      <c r="M134" s="7" t="s">
        <v>342</v>
      </c>
      <c r="N134" s="7" t="s">
        <v>192</v>
      </c>
      <c r="O134" s="7" t="s">
        <v>22</v>
      </c>
      <c r="P134" s="7" t="s">
        <v>215</v>
      </c>
    </row>
    <row r="135" spans="1:16">
      <c r="A135" s="5">
        <v>108277</v>
      </c>
      <c r="B135" s="5">
        <v>64467284</v>
      </c>
      <c r="C135" s="6">
        <v>45778.8323263889</v>
      </c>
      <c r="D135" s="7" t="s">
        <v>343</v>
      </c>
      <c r="E135" s="5">
        <v>23896</v>
      </c>
      <c r="F135" s="7" t="s">
        <v>188</v>
      </c>
      <c r="G135" s="7" t="s">
        <v>189</v>
      </c>
      <c r="H135" s="5">
        <v>1</v>
      </c>
      <c r="I135" s="9">
        <f>H135*5</f>
        <v>5</v>
      </c>
      <c r="J135" s="7" t="s">
        <v>190</v>
      </c>
      <c r="K135" s="5">
        <v>495</v>
      </c>
      <c r="L135" s="5">
        <v>10586</v>
      </c>
      <c r="M135" s="7" t="s">
        <v>344</v>
      </c>
      <c r="N135" s="7" t="s">
        <v>192</v>
      </c>
      <c r="O135" s="7" t="s">
        <v>22</v>
      </c>
      <c r="P135" s="7" t="s">
        <v>215</v>
      </c>
    </row>
    <row r="136" spans="1:16">
      <c r="A136" s="5">
        <v>108277</v>
      </c>
      <c r="B136" s="5">
        <v>64784952</v>
      </c>
      <c r="C136" s="6">
        <v>45784.515625</v>
      </c>
      <c r="D136" s="7" t="s">
        <v>343</v>
      </c>
      <c r="E136" s="5">
        <v>23895</v>
      </c>
      <c r="F136" s="7" t="s">
        <v>188</v>
      </c>
      <c r="G136" s="7" t="s">
        <v>194</v>
      </c>
      <c r="H136" s="5">
        <v>1</v>
      </c>
      <c r="I136" s="9">
        <f>H136*1</f>
        <v>1</v>
      </c>
      <c r="J136" s="7" t="s">
        <v>190</v>
      </c>
      <c r="K136" s="5">
        <v>128</v>
      </c>
      <c r="L136" s="5">
        <v>15799</v>
      </c>
      <c r="M136" s="7" t="s">
        <v>345</v>
      </c>
      <c r="N136" s="7" t="s">
        <v>192</v>
      </c>
      <c r="O136" s="7" t="s">
        <v>22</v>
      </c>
      <c r="P136" s="7" t="s">
        <v>215</v>
      </c>
    </row>
    <row r="137" spans="1:16">
      <c r="A137" s="5">
        <v>110896</v>
      </c>
      <c r="B137" s="5">
        <v>64761175</v>
      </c>
      <c r="C137" s="6">
        <v>45783.8786342593</v>
      </c>
      <c r="D137" s="7" t="s">
        <v>346</v>
      </c>
      <c r="E137" s="5">
        <v>23896</v>
      </c>
      <c r="F137" s="7" t="s">
        <v>188</v>
      </c>
      <c r="G137" s="7" t="s">
        <v>189</v>
      </c>
      <c r="H137" s="5">
        <v>1</v>
      </c>
      <c r="I137" s="9">
        <f>H137*5</f>
        <v>5</v>
      </c>
      <c r="J137" s="7" t="s">
        <v>190</v>
      </c>
      <c r="K137" s="5">
        <v>412</v>
      </c>
      <c r="L137" s="5">
        <v>6191</v>
      </c>
      <c r="M137" s="7" t="s">
        <v>347</v>
      </c>
      <c r="N137" s="7" t="s">
        <v>192</v>
      </c>
      <c r="O137" s="7" t="s">
        <v>167</v>
      </c>
      <c r="P137" s="7" t="s">
        <v>348</v>
      </c>
    </row>
    <row r="138" spans="1:16">
      <c r="A138" s="5">
        <v>303881</v>
      </c>
      <c r="B138" s="5">
        <v>64720715</v>
      </c>
      <c r="C138" s="6">
        <v>45783.4709722222</v>
      </c>
      <c r="D138" s="7" t="s">
        <v>349</v>
      </c>
      <c r="E138" s="5">
        <v>23896</v>
      </c>
      <c r="F138" s="7" t="s">
        <v>188</v>
      </c>
      <c r="G138" s="7" t="s">
        <v>189</v>
      </c>
      <c r="H138" s="5">
        <v>1</v>
      </c>
      <c r="I138" s="9">
        <f>H138*5</f>
        <v>5</v>
      </c>
      <c r="J138" s="7" t="s">
        <v>190</v>
      </c>
      <c r="K138" s="5">
        <v>495</v>
      </c>
      <c r="L138" s="5">
        <v>1279</v>
      </c>
      <c r="M138" s="7" t="s">
        <v>293</v>
      </c>
      <c r="N138" s="7" t="s">
        <v>192</v>
      </c>
      <c r="O138" s="7" t="s">
        <v>167</v>
      </c>
      <c r="P138" s="7" t="s">
        <v>348</v>
      </c>
    </row>
    <row r="139" spans="1:16">
      <c r="A139" s="5">
        <v>110900</v>
      </c>
      <c r="B139" s="5">
        <v>64786800</v>
      </c>
      <c r="C139" s="6">
        <v>45784.5775115741</v>
      </c>
      <c r="D139" s="7" t="s">
        <v>350</v>
      </c>
      <c r="E139" s="5">
        <v>23455</v>
      </c>
      <c r="F139" s="7" t="s">
        <v>188</v>
      </c>
      <c r="G139" s="7" t="s">
        <v>200</v>
      </c>
      <c r="H139" s="5">
        <v>1</v>
      </c>
      <c r="I139" s="9">
        <f>H139*0.5</f>
        <v>0.5</v>
      </c>
      <c r="J139" s="7" t="s">
        <v>190</v>
      </c>
      <c r="K139" s="5">
        <v>78</v>
      </c>
      <c r="L139" s="5">
        <v>11304</v>
      </c>
      <c r="M139" s="7" t="s">
        <v>351</v>
      </c>
      <c r="N139" s="7" t="s">
        <v>192</v>
      </c>
      <c r="O139" s="7" t="s">
        <v>167</v>
      </c>
      <c r="P139" s="7" t="s">
        <v>348</v>
      </c>
    </row>
    <row r="140" spans="1:16">
      <c r="A140" s="5">
        <v>126918</v>
      </c>
      <c r="B140" s="5">
        <v>64492336</v>
      </c>
      <c r="C140" s="6">
        <v>45779.4398263889</v>
      </c>
      <c r="D140" s="7" t="s">
        <v>352</v>
      </c>
      <c r="E140" s="5">
        <v>23896</v>
      </c>
      <c r="F140" s="7" t="s">
        <v>188</v>
      </c>
      <c r="G140" s="7" t="s">
        <v>189</v>
      </c>
      <c r="H140" s="5">
        <v>1</v>
      </c>
      <c r="I140" s="9">
        <f>H140*5</f>
        <v>5</v>
      </c>
      <c r="J140" s="7" t="s">
        <v>190</v>
      </c>
      <c r="K140" s="5">
        <v>495</v>
      </c>
      <c r="L140" s="5">
        <v>12913</v>
      </c>
      <c r="M140" s="7" t="s">
        <v>353</v>
      </c>
      <c r="N140" s="7" t="s">
        <v>192</v>
      </c>
      <c r="O140" s="7" t="s">
        <v>168</v>
      </c>
      <c r="P140" s="7" t="s">
        <v>354</v>
      </c>
    </row>
    <row r="141" spans="1:16">
      <c r="A141" s="5">
        <v>126918</v>
      </c>
      <c r="B141" s="5">
        <v>64673744</v>
      </c>
      <c r="C141" s="6">
        <v>45782.6141087963</v>
      </c>
      <c r="D141" s="7" t="s">
        <v>352</v>
      </c>
      <c r="E141" s="5">
        <v>23455</v>
      </c>
      <c r="F141" s="7" t="s">
        <v>188</v>
      </c>
      <c r="G141" s="7" t="s">
        <v>200</v>
      </c>
      <c r="H141" s="5">
        <v>1</v>
      </c>
      <c r="I141" s="9">
        <f>H141*0.5</f>
        <v>0.5</v>
      </c>
      <c r="J141" s="7" t="s">
        <v>190</v>
      </c>
      <c r="K141" s="5">
        <v>78</v>
      </c>
      <c r="L141" s="5">
        <v>12423</v>
      </c>
      <c r="M141" s="7" t="s">
        <v>355</v>
      </c>
      <c r="N141" s="7" t="s">
        <v>192</v>
      </c>
      <c r="O141" s="7" t="s">
        <v>168</v>
      </c>
      <c r="P141" s="7" t="s">
        <v>354</v>
      </c>
    </row>
    <row r="142" spans="1:16">
      <c r="A142" s="5">
        <v>126925</v>
      </c>
      <c r="B142" s="5">
        <v>64550053</v>
      </c>
      <c r="C142" s="6">
        <v>45780.4604282407</v>
      </c>
      <c r="D142" s="7" t="s">
        <v>356</v>
      </c>
      <c r="E142" s="5">
        <v>23895</v>
      </c>
      <c r="F142" s="7" t="s">
        <v>188</v>
      </c>
      <c r="G142" s="7" t="s">
        <v>194</v>
      </c>
      <c r="H142" s="5">
        <v>1</v>
      </c>
      <c r="I142" s="9">
        <f>H142*1</f>
        <v>1</v>
      </c>
      <c r="J142" s="7" t="s">
        <v>190</v>
      </c>
      <c r="K142" s="5">
        <v>128</v>
      </c>
      <c r="L142" s="5">
        <v>6324</v>
      </c>
      <c r="M142" s="7" t="s">
        <v>357</v>
      </c>
      <c r="N142" s="7" t="s">
        <v>192</v>
      </c>
      <c r="O142" s="7" t="s">
        <v>168</v>
      </c>
      <c r="P142" s="7" t="s">
        <v>354</v>
      </c>
    </row>
    <row r="143" spans="1:16">
      <c r="A143" s="5">
        <v>126925</v>
      </c>
      <c r="B143" s="5">
        <v>64668274</v>
      </c>
      <c r="C143" s="6">
        <v>45782.5400578704</v>
      </c>
      <c r="D143" s="7" t="s">
        <v>356</v>
      </c>
      <c r="E143" s="5">
        <v>198582</v>
      </c>
      <c r="F143" s="7" t="s">
        <v>188</v>
      </c>
      <c r="G143" s="7" t="s">
        <v>235</v>
      </c>
      <c r="H143" s="5">
        <v>1</v>
      </c>
      <c r="I143" s="9">
        <f>H143*2.5</f>
        <v>2.5</v>
      </c>
      <c r="J143" s="7" t="s">
        <v>190</v>
      </c>
      <c r="K143" s="5">
        <v>298</v>
      </c>
      <c r="L143" s="5">
        <v>12957</v>
      </c>
      <c r="M143" s="7" t="s">
        <v>358</v>
      </c>
      <c r="N143" s="7" t="s">
        <v>192</v>
      </c>
      <c r="O143" s="7" t="s">
        <v>168</v>
      </c>
      <c r="P143" s="7" t="s">
        <v>354</v>
      </c>
    </row>
    <row r="144" spans="1:16">
      <c r="A144" s="5">
        <v>126924</v>
      </c>
      <c r="B144" s="5">
        <v>64640922</v>
      </c>
      <c r="C144" s="6">
        <v>45781.8586458333</v>
      </c>
      <c r="D144" s="7" t="s">
        <v>359</v>
      </c>
      <c r="E144" s="5">
        <v>23895</v>
      </c>
      <c r="F144" s="7" t="s">
        <v>188</v>
      </c>
      <c r="G144" s="7" t="s">
        <v>194</v>
      </c>
      <c r="H144" s="5">
        <v>1</v>
      </c>
      <c r="I144" s="9">
        <f>H144*1</f>
        <v>1</v>
      </c>
      <c r="J144" s="7" t="s">
        <v>190</v>
      </c>
      <c r="K144" s="5">
        <v>128</v>
      </c>
      <c r="L144" s="5">
        <v>7927</v>
      </c>
      <c r="M144" s="7" t="s">
        <v>360</v>
      </c>
      <c r="N144" s="7" t="s">
        <v>192</v>
      </c>
      <c r="O144" s="7" t="s">
        <v>168</v>
      </c>
      <c r="P144" s="7" t="s">
        <v>354</v>
      </c>
    </row>
    <row r="145" spans="1:16">
      <c r="A145" s="5">
        <v>2804</v>
      </c>
      <c r="B145" s="5">
        <v>64719731</v>
      </c>
      <c r="C145" s="6">
        <v>45783.4605787037</v>
      </c>
      <c r="D145" s="7" t="s">
        <v>361</v>
      </c>
      <c r="E145" s="5">
        <v>198582</v>
      </c>
      <c r="F145" s="7" t="s">
        <v>188</v>
      </c>
      <c r="G145" s="7" t="s">
        <v>235</v>
      </c>
      <c r="H145" s="5">
        <v>1</v>
      </c>
      <c r="I145" s="9">
        <f>H145*2.5</f>
        <v>2.5</v>
      </c>
      <c r="J145" s="7" t="s">
        <v>190</v>
      </c>
      <c r="K145" s="5">
        <v>238</v>
      </c>
      <c r="L145" s="5">
        <v>11964</v>
      </c>
      <c r="M145" s="7" t="s">
        <v>362</v>
      </c>
      <c r="N145" s="7" t="s">
        <v>192</v>
      </c>
      <c r="O145" s="7" t="s">
        <v>22</v>
      </c>
      <c r="P145" s="7" t="s">
        <v>215</v>
      </c>
    </row>
    <row r="146" spans="1:16">
      <c r="A146" s="5">
        <v>2804</v>
      </c>
      <c r="B146" s="5">
        <v>64719731</v>
      </c>
      <c r="C146" s="6">
        <v>45783.4605787037</v>
      </c>
      <c r="D146" s="7" t="s">
        <v>361</v>
      </c>
      <c r="E146" s="5">
        <v>23455</v>
      </c>
      <c r="F146" s="7" t="s">
        <v>188</v>
      </c>
      <c r="G146" s="7" t="s">
        <v>200</v>
      </c>
      <c r="H146" s="5">
        <v>1</v>
      </c>
      <c r="I146" s="9">
        <f>H146*0.5</f>
        <v>0.5</v>
      </c>
      <c r="J146" s="7" t="s">
        <v>190</v>
      </c>
      <c r="K146" s="5">
        <v>50</v>
      </c>
      <c r="L146" s="5">
        <v>11964</v>
      </c>
      <c r="M146" s="7" t="s">
        <v>362</v>
      </c>
      <c r="N146" s="7" t="s">
        <v>192</v>
      </c>
      <c r="O146" s="7" t="s">
        <v>22</v>
      </c>
      <c r="P146" s="7" t="s">
        <v>215</v>
      </c>
    </row>
    <row r="147" spans="1:16">
      <c r="A147" s="5">
        <v>2804</v>
      </c>
      <c r="B147" s="5">
        <v>64459905</v>
      </c>
      <c r="C147" s="6">
        <v>45778.7635648148</v>
      </c>
      <c r="D147" s="7" t="s">
        <v>361</v>
      </c>
      <c r="E147" s="5">
        <v>23455</v>
      </c>
      <c r="F147" s="7" t="s">
        <v>188</v>
      </c>
      <c r="G147" s="7" t="s">
        <v>200</v>
      </c>
      <c r="H147" s="5">
        <v>1</v>
      </c>
      <c r="I147" s="9">
        <f>H147*0.5</f>
        <v>0.5</v>
      </c>
      <c r="J147" s="7" t="s">
        <v>190</v>
      </c>
      <c r="K147" s="5">
        <v>78</v>
      </c>
      <c r="L147" s="5">
        <v>11964</v>
      </c>
      <c r="M147" s="7" t="s">
        <v>362</v>
      </c>
      <c r="N147" s="7" t="s">
        <v>192</v>
      </c>
      <c r="O147" s="7" t="s">
        <v>22</v>
      </c>
      <c r="P147" s="7" t="s">
        <v>215</v>
      </c>
    </row>
    <row r="148" spans="1:16">
      <c r="A148" s="5">
        <v>120844</v>
      </c>
      <c r="B148" s="5">
        <v>64424682</v>
      </c>
      <c r="C148" s="6">
        <v>45778.3647453704</v>
      </c>
      <c r="D148" s="7" t="s">
        <v>363</v>
      </c>
      <c r="E148" s="5">
        <v>23896</v>
      </c>
      <c r="F148" s="7" t="s">
        <v>188</v>
      </c>
      <c r="G148" s="7" t="s">
        <v>189</v>
      </c>
      <c r="H148" s="5">
        <v>1</v>
      </c>
      <c r="I148" s="9">
        <f>H148*5</f>
        <v>5</v>
      </c>
      <c r="J148" s="7" t="s">
        <v>190</v>
      </c>
      <c r="K148" s="5">
        <v>431.5</v>
      </c>
      <c r="L148" s="5">
        <v>16108</v>
      </c>
      <c r="M148" s="7" t="s">
        <v>364</v>
      </c>
      <c r="N148" s="7" t="s">
        <v>192</v>
      </c>
      <c r="O148" s="7" t="s">
        <v>22</v>
      </c>
      <c r="P148" s="7" t="s">
        <v>215</v>
      </c>
    </row>
    <row r="149" spans="1:16">
      <c r="A149" s="5">
        <v>120844</v>
      </c>
      <c r="B149" s="5">
        <v>64564749</v>
      </c>
      <c r="C149" s="6">
        <v>45780.6581597222</v>
      </c>
      <c r="D149" s="7" t="s">
        <v>363</v>
      </c>
      <c r="E149" s="5">
        <v>118078</v>
      </c>
      <c r="F149" s="7" t="s">
        <v>188</v>
      </c>
      <c r="G149" s="7" t="s">
        <v>209</v>
      </c>
      <c r="H149" s="5">
        <v>1</v>
      </c>
      <c r="I149" s="9">
        <f>H149*10</f>
        <v>10</v>
      </c>
      <c r="J149" s="7" t="s">
        <v>190</v>
      </c>
      <c r="K149" s="5">
        <v>794.5</v>
      </c>
      <c r="L149" s="5">
        <v>29213</v>
      </c>
      <c r="M149" s="7" t="s">
        <v>365</v>
      </c>
      <c r="N149" s="7" t="s">
        <v>192</v>
      </c>
      <c r="O149" s="7" t="s">
        <v>22</v>
      </c>
      <c r="P149" s="7" t="s">
        <v>215</v>
      </c>
    </row>
    <row r="150" spans="1:16">
      <c r="A150" s="5">
        <v>2865</v>
      </c>
      <c r="B150" s="5">
        <v>64748867</v>
      </c>
      <c r="C150" s="6">
        <v>45783.7849768518</v>
      </c>
      <c r="D150" s="7" t="s">
        <v>366</v>
      </c>
      <c r="E150" s="5">
        <v>23895</v>
      </c>
      <c r="F150" s="7" t="s">
        <v>188</v>
      </c>
      <c r="G150" s="7" t="s">
        <v>194</v>
      </c>
      <c r="H150" s="5">
        <v>1</v>
      </c>
      <c r="I150" s="9">
        <f>H150*1</f>
        <v>1</v>
      </c>
      <c r="J150" s="7" t="s">
        <v>190</v>
      </c>
      <c r="K150" s="5">
        <v>100</v>
      </c>
      <c r="L150" s="5">
        <v>12934</v>
      </c>
      <c r="M150" s="7" t="s">
        <v>367</v>
      </c>
      <c r="N150" s="7" t="s">
        <v>192</v>
      </c>
      <c r="O150" s="7" t="s">
        <v>7</v>
      </c>
      <c r="P150" s="7" t="s">
        <v>368</v>
      </c>
    </row>
    <row r="151" spans="1:16">
      <c r="A151" s="5">
        <v>2865</v>
      </c>
      <c r="B151" s="5">
        <v>64748867</v>
      </c>
      <c r="C151" s="6">
        <v>45783.7849768518</v>
      </c>
      <c r="D151" s="7" t="s">
        <v>366</v>
      </c>
      <c r="E151" s="5">
        <v>118078</v>
      </c>
      <c r="F151" s="7" t="s">
        <v>188</v>
      </c>
      <c r="G151" s="7" t="s">
        <v>209</v>
      </c>
      <c r="H151" s="5">
        <v>1</v>
      </c>
      <c r="I151" s="9">
        <f>H151*10</f>
        <v>10</v>
      </c>
      <c r="J151" s="7" t="s">
        <v>190</v>
      </c>
      <c r="K151" s="5">
        <v>865</v>
      </c>
      <c r="L151" s="5">
        <v>12934</v>
      </c>
      <c r="M151" s="7" t="s">
        <v>367</v>
      </c>
      <c r="N151" s="7" t="s">
        <v>192</v>
      </c>
      <c r="O151" s="7" t="s">
        <v>7</v>
      </c>
      <c r="P151" s="7" t="s">
        <v>368</v>
      </c>
    </row>
    <row r="152" spans="1:16">
      <c r="A152" s="5">
        <v>102564</v>
      </c>
      <c r="B152" s="5">
        <v>64588993</v>
      </c>
      <c r="C152" s="6">
        <v>45780.892974537</v>
      </c>
      <c r="D152" s="7" t="s">
        <v>369</v>
      </c>
      <c r="E152" s="5">
        <v>23895</v>
      </c>
      <c r="F152" s="7" t="s">
        <v>188</v>
      </c>
      <c r="G152" s="7" t="s">
        <v>194</v>
      </c>
      <c r="H152" s="5">
        <v>1</v>
      </c>
      <c r="I152" s="9">
        <f>H152*1</f>
        <v>1</v>
      </c>
      <c r="J152" s="7" t="s">
        <v>190</v>
      </c>
      <c r="K152" s="5">
        <v>116.97</v>
      </c>
      <c r="L152" s="5">
        <v>11363</v>
      </c>
      <c r="M152" s="7" t="s">
        <v>370</v>
      </c>
      <c r="N152" s="7" t="s">
        <v>192</v>
      </c>
      <c r="O152" s="7" t="s">
        <v>7</v>
      </c>
      <c r="P152" s="7" t="s">
        <v>368</v>
      </c>
    </row>
    <row r="153" spans="1:16">
      <c r="A153" s="5">
        <v>2881</v>
      </c>
      <c r="B153" s="5">
        <v>64700875</v>
      </c>
      <c r="C153" s="6">
        <v>45782.8787037037</v>
      </c>
      <c r="D153" s="7" t="s">
        <v>371</v>
      </c>
      <c r="E153" s="5">
        <v>23895</v>
      </c>
      <c r="F153" s="7" t="s">
        <v>188</v>
      </c>
      <c r="G153" s="7" t="s">
        <v>194</v>
      </c>
      <c r="H153" s="5">
        <v>1</v>
      </c>
      <c r="I153" s="9">
        <f>H153*1</f>
        <v>1</v>
      </c>
      <c r="J153" s="7" t="s">
        <v>190</v>
      </c>
      <c r="K153" s="5">
        <v>105</v>
      </c>
      <c r="L153" s="5">
        <v>7011</v>
      </c>
      <c r="M153" s="7" t="s">
        <v>372</v>
      </c>
      <c r="N153" s="7" t="s">
        <v>192</v>
      </c>
      <c r="O153" s="7" t="s">
        <v>7</v>
      </c>
      <c r="P153" s="7" t="s">
        <v>368</v>
      </c>
    </row>
    <row r="154" spans="1:16">
      <c r="A154" s="5">
        <v>2881</v>
      </c>
      <c r="B154" s="5">
        <v>64615982</v>
      </c>
      <c r="C154" s="6">
        <v>45781.5907523148</v>
      </c>
      <c r="D154" s="7" t="s">
        <v>371</v>
      </c>
      <c r="E154" s="5">
        <v>23455</v>
      </c>
      <c r="F154" s="7" t="s">
        <v>188</v>
      </c>
      <c r="G154" s="7" t="s">
        <v>200</v>
      </c>
      <c r="H154" s="5">
        <v>1</v>
      </c>
      <c r="I154" s="9">
        <f>H154*0.5</f>
        <v>0.5</v>
      </c>
      <c r="J154" s="7" t="s">
        <v>190</v>
      </c>
      <c r="K154" s="5">
        <v>62.4</v>
      </c>
      <c r="L154" s="5">
        <v>7011</v>
      </c>
      <c r="M154" s="7" t="s">
        <v>372</v>
      </c>
      <c r="N154" s="7" t="s">
        <v>192</v>
      </c>
      <c r="O154" s="7" t="s">
        <v>7</v>
      </c>
      <c r="P154" s="7" t="s">
        <v>368</v>
      </c>
    </row>
    <row r="155" spans="1:16">
      <c r="A155" s="5">
        <v>103198</v>
      </c>
      <c r="B155" s="5">
        <v>64609089</v>
      </c>
      <c r="C155" s="6">
        <v>45781.4940625</v>
      </c>
      <c r="D155" s="7" t="s">
        <v>373</v>
      </c>
      <c r="E155" s="5">
        <v>23896</v>
      </c>
      <c r="F155" s="7" t="s">
        <v>188</v>
      </c>
      <c r="G155" s="7" t="s">
        <v>189</v>
      </c>
      <c r="H155" s="5">
        <v>1</v>
      </c>
      <c r="I155" s="9">
        <f>H155*5</f>
        <v>5</v>
      </c>
      <c r="J155" s="7" t="s">
        <v>190</v>
      </c>
      <c r="K155" s="5">
        <v>470.25</v>
      </c>
      <c r="L155" s="5">
        <v>12144</v>
      </c>
      <c r="M155" s="7" t="s">
        <v>374</v>
      </c>
      <c r="N155" s="7" t="s">
        <v>192</v>
      </c>
      <c r="O155" s="7" t="s">
        <v>16</v>
      </c>
      <c r="P155" s="7" t="s">
        <v>207</v>
      </c>
    </row>
    <row r="156" spans="1:16">
      <c r="A156" s="5">
        <v>103198</v>
      </c>
      <c r="B156" s="5">
        <v>64805806</v>
      </c>
      <c r="C156" s="6">
        <v>45784.7665509259</v>
      </c>
      <c r="D156" s="7" t="s">
        <v>373</v>
      </c>
      <c r="E156" s="5">
        <v>23896</v>
      </c>
      <c r="F156" s="7" t="s">
        <v>188</v>
      </c>
      <c r="G156" s="7" t="s">
        <v>189</v>
      </c>
      <c r="H156" s="5">
        <v>1</v>
      </c>
      <c r="I156" s="9">
        <f>H156*5</f>
        <v>5</v>
      </c>
      <c r="J156" s="7" t="s">
        <v>190</v>
      </c>
      <c r="K156" s="5">
        <v>495</v>
      </c>
      <c r="L156" s="5">
        <v>29179</v>
      </c>
      <c r="M156" s="7" t="s">
        <v>375</v>
      </c>
      <c r="N156" s="7" t="s">
        <v>192</v>
      </c>
      <c r="O156" s="7" t="s">
        <v>16</v>
      </c>
      <c r="P156" s="7" t="s">
        <v>207</v>
      </c>
    </row>
    <row r="157" spans="1:16">
      <c r="A157" s="5">
        <v>103198</v>
      </c>
      <c r="B157" s="5">
        <v>64612744</v>
      </c>
      <c r="C157" s="6">
        <v>45781.543599537</v>
      </c>
      <c r="D157" s="7" t="s">
        <v>373</v>
      </c>
      <c r="E157" s="5">
        <v>23455</v>
      </c>
      <c r="F157" s="7" t="s">
        <v>188</v>
      </c>
      <c r="G157" s="7" t="s">
        <v>200</v>
      </c>
      <c r="H157" s="5">
        <v>1</v>
      </c>
      <c r="I157" s="9">
        <f>H157*0.5</f>
        <v>0.5</v>
      </c>
      <c r="J157" s="7" t="s">
        <v>190</v>
      </c>
      <c r="K157" s="5">
        <v>78</v>
      </c>
      <c r="L157" s="5">
        <v>12144</v>
      </c>
      <c r="M157" s="7" t="s">
        <v>374</v>
      </c>
      <c r="N157" s="7" t="s">
        <v>192</v>
      </c>
      <c r="O157" s="7" t="s">
        <v>16</v>
      </c>
      <c r="P157" s="7" t="s">
        <v>207</v>
      </c>
    </row>
    <row r="158" spans="1:16">
      <c r="A158" s="5">
        <v>103198</v>
      </c>
      <c r="B158" s="5">
        <v>64811803</v>
      </c>
      <c r="C158" s="6">
        <v>45784.8253935185</v>
      </c>
      <c r="D158" s="7" t="s">
        <v>373</v>
      </c>
      <c r="E158" s="5">
        <v>23895</v>
      </c>
      <c r="F158" s="7" t="s">
        <v>188</v>
      </c>
      <c r="G158" s="7" t="s">
        <v>194</v>
      </c>
      <c r="H158" s="5">
        <v>1</v>
      </c>
      <c r="I158" s="9">
        <f>H158*1</f>
        <v>1</v>
      </c>
      <c r="J158" s="7" t="s">
        <v>190</v>
      </c>
      <c r="K158" s="5">
        <v>128</v>
      </c>
      <c r="L158" s="5">
        <v>29179</v>
      </c>
      <c r="M158" s="7" t="s">
        <v>375</v>
      </c>
      <c r="N158" s="7" t="s">
        <v>192</v>
      </c>
      <c r="O158" s="7" t="s">
        <v>16</v>
      </c>
      <c r="P158" s="7" t="s">
        <v>207</v>
      </c>
    </row>
    <row r="159" spans="1:16">
      <c r="A159" s="5">
        <v>103198</v>
      </c>
      <c r="B159" s="5">
        <v>64478146</v>
      </c>
      <c r="C159" s="6">
        <v>45778.9849189815</v>
      </c>
      <c r="D159" s="7" t="s">
        <v>373</v>
      </c>
      <c r="E159" s="5">
        <v>23455</v>
      </c>
      <c r="F159" s="7" t="s">
        <v>188</v>
      </c>
      <c r="G159" s="7" t="s">
        <v>200</v>
      </c>
      <c r="H159" s="5">
        <v>1</v>
      </c>
      <c r="I159" s="9">
        <f>H159*0.5</f>
        <v>0.5</v>
      </c>
      <c r="J159" s="7" t="s">
        <v>190</v>
      </c>
      <c r="K159" s="5">
        <v>78</v>
      </c>
      <c r="L159" s="5">
        <v>13279</v>
      </c>
      <c r="M159" s="7" t="s">
        <v>376</v>
      </c>
      <c r="N159" s="7" t="s">
        <v>192</v>
      </c>
      <c r="O159" s="7" t="s">
        <v>16</v>
      </c>
      <c r="P159" s="7" t="s">
        <v>207</v>
      </c>
    </row>
    <row r="160" spans="1:16">
      <c r="A160" s="5">
        <v>2414</v>
      </c>
      <c r="B160" s="5">
        <v>64454891</v>
      </c>
      <c r="C160" s="6">
        <v>45778.7531481481</v>
      </c>
      <c r="D160" s="7" t="s">
        <v>377</v>
      </c>
      <c r="E160" s="5">
        <v>198582</v>
      </c>
      <c r="F160" s="7" t="s">
        <v>188</v>
      </c>
      <c r="G160" s="7" t="s">
        <v>235</v>
      </c>
      <c r="H160" s="5">
        <v>1</v>
      </c>
      <c r="I160" s="9">
        <f>H160*2.5</f>
        <v>2.5</v>
      </c>
      <c r="J160" s="7" t="s">
        <v>190</v>
      </c>
      <c r="K160" s="5">
        <v>288</v>
      </c>
      <c r="L160" s="5">
        <v>16101</v>
      </c>
      <c r="M160" s="7" t="s">
        <v>378</v>
      </c>
      <c r="N160" s="7" t="s">
        <v>192</v>
      </c>
      <c r="O160" s="7" t="s">
        <v>20</v>
      </c>
      <c r="P160" s="7" t="s">
        <v>193</v>
      </c>
    </row>
    <row r="161" spans="1:16">
      <c r="A161" s="5">
        <v>114286</v>
      </c>
      <c r="B161" s="5">
        <v>64533878</v>
      </c>
      <c r="C161" s="6">
        <v>45779.9249884259</v>
      </c>
      <c r="D161" s="7" t="s">
        <v>379</v>
      </c>
      <c r="E161" s="5">
        <v>23895</v>
      </c>
      <c r="F161" s="7" t="s">
        <v>188</v>
      </c>
      <c r="G161" s="7" t="s">
        <v>194</v>
      </c>
      <c r="H161" s="5">
        <v>1</v>
      </c>
      <c r="I161" s="9">
        <f>H161*1</f>
        <v>1</v>
      </c>
      <c r="J161" s="7" t="s">
        <v>190</v>
      </c>
      <c r="K161" s="5">
        <v>128</v>
      </c>
      <c r="L161" s="5">
        <v>16266</v>
      </c>
      <c r="M161" s="7" t="s">
        <v>380</v>
      </c>
      <c r="N161" s="7" t="s">
        <v>192</v>
      </c>
      <c r="O161" s="7" t="s">
        <v>20</v>
      </c>
      <c r="P161" s="7" t="s">
        <v>193</v>
      </c>
    </row>
    <row r="162" spans="1:16">
      <c r="A162" s="5">
        <v>114286</v>
      </c>
      <c r="B162" s="5">
        <v>64551258</v>
      </c>
      <c r="C162" s="6">
        <v>45780.4710185185</v>
      </c>
      <c r="D162" s="7" t="s">
        <v>379</v>
      </c>
      <c r="E162" s="5">
        <v>23896</v>
      </c>
      <c r="F162" s="7" t="s">
        <v>188</v>
      </c>
      <c r="G162" s="7" t="s">
        <v>189</v>
      </c>
      <c r="H162" s="5">
        <v>1</v>
      </c>
      <c r="I162" s="9">
        <f>H162*5</f>
        <v>5</v>
      </c>
      <c r="J162" s="7" t="s">
        <v>190</v>
      </c>
      <c r="K162" s="5">
        <v>495</v>
      </c>
      <c r="L162" s="5">
        <v>16266</v>
      </c>
      <c r="M162" s="7" t="s">
        <v>380</v>
      </c>
      <c r="N162" s="7" t="s">
        <v>192</v>
      </c>
      <c r="O162" s="7" t="s">
        <v>20</v>
      </c>
      <c r="P162" s="7" t="s">
        <v>193</v>
      </c>
    </row>
    <row r="163" spans="1:16">
      <c r="A163" s="5">
        <v>2527</v>
      </c>
      <c r="B163" s="5">
        <v>64587441</v>
      </c>
      <c r="C163" s="6">
        <v>45780.8779513889</v>
      </c>
      <c r="D163" s="7" t="s">
        <v>381</v>
      </c>
      <c r="E163" s="5">
        <v>23896</v>
      </c>
      <c r="F163" s="7" t="s">
        <v>188</v>
      </c>
      <c r="G163" s="7" t="s">
        <v>189</v>
      </c>
      <c r="H163" s="5">
        <v>1</v>
      </c>
      <c r="I163" s="9">
        <f>H163*5</f>
        <v>5</v>
      </c>
      <c r="J163" s="7" t="s">
        <v>190</v>
      </c>
      <c r="K163" s="5">
        <v>495</v>
      </c>
      <c r="L163" s="5">
        <v>4301</v>
      </c>
      <c r="M163" s="7" t="s">
        <v>382</v>
      </c>
      <c r="N163" s="7" t="s">
        <v>192</v>
      </c>
      <c r="O163" s="7" t="s">
        <v>16</v>
      </c>
      <c r="P163" s="7" t="s">
        <v>207</v>
      </c>
    </row>
    <row r="164" spans="1:16">
      <c r="A164" s="5">
        <v>113833</v>
      </c>
      <c r="B164" s="5">
        <v>64477219</v>
      </c>
      <c r="C164" s="6">
        <v>45778.9168518518</v>
      </c>
      <c r="D164" s="7" t="s">
        <v>383</v>
      </c>
      <c r="E164" s="5">
        <v>118078</v>
      </c>
      <c r="F164" s="7" t="s">
        <v>188</v>
      </c>
      <c r="G164" s="7" t="s">
        <v>209</v>
      </c>
      <c r="H164" s="5">
        <v>1</v>
      </c>
      <c r="I164" s="9">
        <f>H164*10</f>
        <v>10</v>
      </c>
      <c r="J164" s="7" t="s">
        <v>190</v>
      </c>
      <c r="K164" s="5">
        <v>965</v>
      </c>
      <c r="L164" s="5">
        <v>13296</v>
      </c>
      <c r="M164" s="7" t="s">
        <v>384</v>
      </c>
      <c r="N164" s="7" t="s">
        <v>192</v>
      </c>
      <c r="O164" s="7" t="s">
        <v>20</v>
      </c>
      <c r="P164" s="7" t="s">
        <v>193</v>
      </c>
    </row>
    <row r="165" spans="1:16">
      <c r="A165" s="5">
        <v>113833</v>
      </c>
      <c r="B165" s="5">
        <v>64619604</v>
      </c>
      <c r="C165" s="6">
        <v>45781.6406134259</v>
      </c>
      <c r="D165" s="7" t="s">
        <v>383</v>
      </c>
      <c r="E165" s="5">
        <v>23895</v>
      </c>
      <c r="F165" s="7" t="s">
        <v>188</v>
      </c>
      <c r="G165" s="7" t="s">
        <v>194</v>
      </c>
      <c r="H165" s="5">
        <v>1</v>
      </c>
      <c r="I165" s="9">
        <f>H165*1</f>
        <v>1</v>
      </c>
      <c r="J165" s="7" t="s">
        <v>190</v>
      </c>
      <c r="K165" s="5">
        <v>128</v>
      </c>
      <c r="L165" s="5">
        <v>27994</v>
      </c>
      <c r="M165" s="7" t="s">
        <v>385</v>
      </c>
      <c r="N165" s="7" t="s">
        <v>192</v>
      </c>
      <c r="O165" s="7" t="s">
        <v>20</v>
      </c>
      <c r="P165" s="7" t="s">
        <v>193</v>
      </c>
    </row>
    <row r="166" spans="1:16">
      <c r="A166" s="5">
        <v>2559</v>
      </c>
      <c r="B166" s="5">
        <v>64808710</v>
      </c>
      <c r="C166" s="6">
        <v>45784.7937037037</v>
      </c>
      <c r="D166" s="7" t="s">
        <v>386</v>
      </c>
      <c r="E166" s="5">
        <v>23895</v>
      </c>
      <c r="F166" s="7" t="s">
        <v>188</v>
      </c>
      <c r="G166" s="7" t="s">
        <v>194</v>
      </c>
      <c r="H166" s="5">
        <v>1</v>
      </c>
      <c r="I166" s="9">
        <f>H166*1</f>
        <v>1</v>
      </c>
      <c r="J166" s="7" t="s">
        <v>190</v>
      </c>
      <c r="K166" s="5">
        <v>100</v>
      </c>
      <c r="L166" s="5">
        <v>10932</v>
      </c>
      <c r="M166" s="7" t="s">
        <v>387</v>
      </c>
      <c r="N166" s="7" t="s">
        <v>192</v>
      </c>
      <c r="O166" s="7" t="s">
        <v>16</v>
      </c>
      <c r="P166" s="7" t="s">
        <v>207</v>
      </c>
    </row>
    <row r="167" spans="1:16">
      <c r="A167" s="5">
        <v>2559</v>
      </c>
      <c r="B167" s="5">
        <v>64808710</v>
      </c>
      <c r="C167" s="6">
        <v>45784.7937037037</v>
      </c>
      <c r="D167" s="7" t="s">
        <v>386</v>
      </c>
      <c r="E167" s="5">
        <v>118078</v>
      </c>
      <c r="F167" s="7" t="s">
        <v>188</v>
      </c>
      <c r="G167" s="7" t="s">
        <v>209</v>
      </c>
      <c r="H167" s="5">
        <v>1</v>
      </c>
      <c r="I167" s="9">
        <f>H167*10</f>
        <v>10</v>
      </c>
      <c r="J167" s="7" t="s">
        <v>190</v>
      </c>
      <c r="K167" s="5">
        <v>865</v>
      </c>
      <c r="L167" s="5">
        <v>10932</v>
      </c>
      <c r="M167" s="7" t="s">
        <v>387</v>
      </c>
      <c r="N167" s="7" t="s">
        <v>192</v>
      </c>
      <c r="O167" s="7" t="s">
        <v>16</v>
      </c>
      <c r="P167" s="7" t="s">
        <v>207</v>
      </c>
    </row>
    <row r="168" spans="1:16">
      <c r="A168" s="5">
        <v>2559</v>
      </c>
      <c r="B168" s="5">
        <v>64821812</v>
      </c>
      <c r="C168" s="6">
        <v>45784.9128125</v>
      </c>
      <c r="D168" s="7" t="s">
        <v>386</v>
      </c>
      <c r="E168" s="5">
        <v>23455</v>
      </c>
      <c r="F168" s="7" t="s">
        <v>188</v>
      </c>
      <c r="G168" s="7" t="s">
        <v>200</v>
      </c>
      <c r="H168" s="5">
        <v>1</v>
      </c>
      <c r="I168" s="9">
        <f>H168*0.5</f>
        <v>0.5</v>
      </c>
      <c r="J168" s="7" t="s">
        <v>190</v>
      </c>
      <c r="K168" s="5">
        <v>68</v>
      </c>
      <c r="L168" s="5">
        <v>10932</v>
      </c>
      <c r="M168" s="7" t="s">
        <v>387</v>
      </c>
      <c r="N168" s="7" t="s">
        <v>192</v>
      </c>
      <c r="O168" s="7" t="s">
        <v>16</v>
      </c>
      <c r="P168" s="7" t="s">
        <v>207</v>
      </c>
    </row>
    <row r="169" spans="1:16">
      <c r="A169" s="5">
        <v>2802</v>
      </c>
      <c r="B169" s="5">
        <v>64738285</v>
      </c>
      <c r="C169" s="6">
        <v>45783.6854050926</v>
      </c>
      <c r="D169" s="7" t="s">
        <v>388</v>
      </c>
      <c r="E169" s="5">
        <v>23895</v>
      </c>
      <c r="F169" s="7" t="s">
        <v>188</v>
      </c>
      <c r="G169" s="7" t="s">
        <v>194</v>
      </c>
      <c r="H169" s="5">
        <v>1</v>
      </c>
      <c r="I169" s="9">
        <f>H169*1</f>
        <v>1</v>
      </c>
      <c r="J169" s="7" t="s">
        <v>190</v>
      </c>
      <c r="K169" s="5">
        <v>128</v>
      </c>
      <c r="L169" s="5">
        <v>12462</v>
      </c>
      <c r="M169" s="7" t="s">
        <v>389</v>
      </c>
      <c r="N169" s="7" t="s">
        <v>192</v>
      </c>
      <c r="O169" s="7" t="s">
        <v>22</v>
      </c>
      <c r="P169" s="7" t="s">
        <v>215</v>
      </c>
    </row>
    <row r="170" spans="1:16">
      <c r="A170" s="5">
        <v>118951</v>
      </c>
      <c r="B170" s="5">
        <v>64464223</v>
      </c>
      <c r="C170" s="6">
        <v>45778.8055092593</v>
      </c>
      <c r="D170" s="7" t="s">
        <v>390</v>
      </c>
      <c r="E170" s="5">
        <v>23455</v>
      </c>
      <c r="F170" s="7" t="s">
        <v>188</v>
      </c>
      <c r="G170" s="7" t="s">
        <v>200</v>
      </c>
      <c r="H170" s="5">
        <v>1</v>
      </c>
      <c r="I170" s="9">
        <f>H170*0.5</f>
        <v>0.5</v>
      </c>
      <c r="J170" s="7" t="s">
        <v>190</v>
      </c>
      <c r="K170" s="5">
        <v>78</v>
      </c>
      <c r="L170" s="5">
        <v>12932</v>
      </c>
      <c r="M170" s="7" t="s">
        <v>391</v>
      </c>
      <c r="N170" s="7" t="s">
        <v>192</v>
      </c>
      <c r="O170" s="7" t="s">
        <v>20</v>
      </c>
      <c r="P170" s="7" t="s">
        <v>193</v>
      </c>
    </row>
    <row r="171" spans="1:16">
      <c r="A171" s="5">
        <v>118951</v>
      </c>
      <c r="B171" s="5">
        <v>64562806</v>
      </c>
      <c r="C171" s="6">
        <v>45780.6322453704</v>
      </c>
      <c r="D171" s="7" t="s">
        <v>390</v>
      </c>
      <c r="E171" s="5">
        <v>23895</v>
      </c>
      <c r="F171" s="7" t="s">
        <v>188</v>
      </c>
      <c r="G171" s="7" t="s">
        <v>194</v>
      </c>
      <c r="H171" s="5">
        <v>1</v>
      </c>
      <c r="I171" s="9">
        <f>H171*1</f>
        <v>1</v>
      </c>
      <c r="J171" s="7" t="s">
        <v>190</v>
      </c>
      <c r="K171" s="5">
        <v>100</v>
      </c>
      <c r="L171" s="5">
        <v>14493</v>
      </c>
      <c r="M171" s="7" t="s">
        <v>392</v>
      </c>
      <c r="N171" s="7" t="s">
        <v>192</v>
      </c>
      <c r="O171" s="7" t="s">
        <v>20</v>
      </c>
      <c r="P171" s="7" t="s">
        <v>193</v>
      </c>
    </row>
    <row r="172" spans="1:16">
      <c r="A172" s="5">
        <v>118951</v>
      </c>
      <c r="B172" s="5">
        <v>64562806</v>
      </c>
      <c r="C172" s="6">
        <v>45780.6322453704</v>
      </c>
      <c r="D172" s="7" t="s">
        <v>390</v>
      </c>
      <c r="E172" s="5">
        <v>118078</v>
      </c>
      <c r="F172" s="7" t="s">
        <v>188</v>
      </c>
      <c r="G172" s="7" t="s">
        <v>209</v>
      </c>
      <c r="H172" s="5">
        <v>1</v>
      </c>
      <c r="I172" s="9">
        <f>H172*10</f>
        <v>10</v>
      </c>
      <c r="J172" s="7" t="s">
        <v>190</v>
      </c>
      <c r="K172" s="5">
        <v>865</v>
      </c>
      <c r="L172" s="5">
        <v>14493</v>
      </c>
      <c r="M172" s="7" t="s">
        <v>392</v>
      </c>
      <c r="N172" s="7" t="s">
        <v>192</v>
      </c>
      <c r="O172" s="7" t="s">
        <v>20</v>
      </c>
      <c r="P172" s="7" t="s">
        <v>193</v>
      </c>
    </row>
    <row r="173" spans="1:16">
      <c r="A173" s="5">
        <v>118951</v>
      </c>
      <c r="B173" s="5">
        <v>64589919</v>
      </c>
      <c r="C173" s="6">
        <v>45780.9057523148</v>
      </c>
      <c r="D173" s="7" t="s">
        <v>390</v>
      </c>
      <c r="E173" s="5">
        <v>23895</v>
      </c>
      <c r="F173" s="7" t="s">
        <v>188</v>
      </c>
      <c r="G173" s="7" t="s">
        <v>194</v>
      </c>
      <c r="H173" s="5">
        <v>1</v>
      </c>
      <c r="I173" s="9">
        <f>H173*1</f>
        <v>1</v>
      </c>
      <c r="J173" s="7" t="s">
        <v>190</v>
      </c>
      <c r="K173" s="5">
        <v>128</v>
      </c>
      <c r="L173" s="5">
        <v>29503</v>
      </c>
      <c r="M173" s="7" t="s">
        <v>393</v>
      </c>
      <c r="N173" s="7" t="s">
        <v>192</v>
      </c>
      <c r="O173" s="7" t="s">
        <v>20</v>
      </c>
      <c r="P173" s="7" t="s">
        <v>193</v>
      </c>
    </row>
    <row r="174" spans="1:16">
      <c r="A174" s="5">
        <v>114685</v>
      </c>
      <c r="B174" s="5">
        <v>64743102</v>
      </c>
      <c r="C174" s="6">
        <v>45783.7326273148</v>
      </c>
      <c r="D174" s="7" t="s">
        <v>394</v>
      </c>
      <c r="E174" s="5">
        <v>198582</v>
      </c>
      <c r="F174" s="7" t="s">
        <v>188</v>
      </c>
      <c r="G174" s="7" t="s">
        <v>235</v>
      </c>
      <c r="H174" s="5">
        <v>1</v>
      </c>
      <c r="I174" s="9">
        <f>H174*2.5</f>
        <v>2.5</v>
      </c>
      <c r="J174" s="7" t="s">
        <v>190</v>
      </c>
      <c r="K174" s="5">
        <v>288</v>
      </c>
      <c r="L174" s="5">
        <v>4024</v>
      </c>
      <c r="M174" s="7" t="s">
        <v>395</v>
      </c>
      <c r="N174" s="7" t="s">
        <v>192</v>
      </c>
      <c r="O174" s="7" t="s">
        <v>18</v>
      </c>
      <c r="P174" s="7" t="s">
        <v>297</v>
      </c>
    </row>
    <row r="175" spans="1:16">
      <c r="A175" s="5">
        <v>114685</v>
      </c>
      <c r="B175" s="5">
        <v>64705480</v>
      </c>
      <c r="C175" s="6">
        <v>45783.332025463</v>
      </c>
      <c r="D175" s="7" t="s">
        <v>394</v>
      </c>
      <c r="E175" s="5">
        <v>198582</v>
      </c>
      <c r="F175" s="7" t="s">
        <v>188</v>
      </c>
      <c r="G175" s="7" t="s">
        <v>235</v>
      </c>
      <c r="H175" s="5">
        <v>1</v>
      </c>
      <c r="I175" s="9">
        <f>H175*2.5</f>
        <v>2.5</v>
      </c>
      <c r="J175" s="7" t="s">
        <v>190</v>
      </c>
      <c r="K175" s="5">
        <v>288</v>
      </c>
      <c r="L175" s="5">
        <v>4024</v>
      </c>
      <c r="M175" s="7" t="s">
        <v>395</v>
      </c>
      <c r="N175" s="7" t="s">
        <v>192</v>
      </c>
      <c r="O175" s="7" t="s">
        <v>18</v>
      </c>
      <c r="P175" s="7" t="s">
        <v>297</v>
      </c>
    </row>
    <row r="176" spans="1:16">
      <c r="A176" s="5">
        <v>114685</v>
      </c>
      <c r="B176" s="5">
        <v>64782450</v>
      </c>
      <c r="C176" s="6">
        <v>45784.482349537</v>
      </c>
      <c r="D176" s="7" t="s">
        <v>394</v>
      </c>
      <c r="E176" s="5">
        <v>23896</v>
      </c>
      <c r="F176" s="7" t="s">
        <v>188</v>
      </c>
      <c r="G176" s="7" t="s">
        <v>189</v>
      </c>
      <c r="H176" s="5">
        <v>1</v>
      </c>
      <c r="I176" s="9">
        <f>H176*5</f>
        <v>5</v>
      </c>
      <c r="J176" s="7" t="s">
        <v>190</v>
      </c>
      <c r="K176" s="5">
        <v>495</v>
      </c>
      <c r="L176" s="5">
        <v>990280</v>
      </c>
      <c r="M176" s="7" t="s">
        <v>396</v>
      </c>
      <c r="N176" s="7" t="s">
        <v>192</v>
      </c>
      <c r="O176" s="7" t="s">
        <v>18</v>
      </c>
      <c r="P176" s="7" t="s">
        <v>297</v>
      </c>
    </row>
    <row r="177" spans="1:16">
      <c r="A177" s="5">
        <v>106399</v>
      </c>
      <c r="B177" s="5">
        <v>64477004</v>
      </c>
      <c r="C177" s="6">
        <v>45778.922337963</v>
      </c>
      <c r="D177" s="7" t="s">
        <v>397</v>
      </c>
      <c r="E177" s="5">
        <v>23896</v>
      </c>
      <c r="F177" s="7" t="s">
        <v>188</v>
      </c>
      <c r="G177" s="7" t="s">
        <v>189</v>
      </c>
      <c r="H177" s="5">
        <v>1</v>
      </c>
      <c r="I177" s="9">
        <f>H177*5</f>
        <v>5</v>
      </c>
      <c r="J177" s="7" t="s">
        <v>190</v>
      </c>
      <c r="K177" s="5">
        <v>495</v>
      </c>
      <c r="L177" s="5">
        <v>4077</v>
      </c>
      <c r="M177" s="7" t="s">
        <v>398</v>
      </c>
      <c r="N177" s="7" t="s">
        <v>192</v>
      </c>
      <c r="O177" s="7" t="s">
        <v>20</v>
      </c>
      <c r="P177" s="7" t="s">
        <v>193</v>
      </c>
    </row>
    <row r="178" spans="1:16">
      <c r="A178" s="5">
        <v>102935</v>
      </c>
      <c r="B178" s="5">
        <v>64642171</v>
      </c>
      <c r="C178" s="6">
        <v>45781.8680439815</v>
      </c>
      <c r="D178" s="7" t="s">
        <v>399</v>
      </c>
      <c r="E178" s="5">
        <v>23895</v>
      </c>
      <c r="F178" s="7" t="s">
        <v>188</v>
      </c>
      <c r="G178" s="7" t="s">
        <v>194</v>
      </c>
      <c r="H178" s="5">
        <v>1</v>
      </c>
      <c r="I178" s="9">
        <f>H178*1</f>
        <v>1</v>
      </c>
      <c r="J178" s="7" t="s">
        <v>190</v>
      </c>
      <c r="K178" s="5">
        <v>128</v>
      </c>
      <c r="L178" s="5">
        <v>29210</v>
      </c>
      <c r="M178" s="7" t="s">
        <v>400</v>
      </c>
      <c r="N178" s="7" t="s">
        <v>192</v>
      </c>
      <c r="O178" s="7" t="s">
        <v>18</v>
      </c>
      <c r="P178" s="7" t="s">
        <v>297</v>
      </c>
    </row>
    <row r="179" spans="1:16">
      <c r="A179" s="5">
        <v>298747</v>
      </c>
      <c r="B179" s="5">
        <v>64741101</v>
      </c>
      <c r="C179" s="6">
        <v>45783.7194097222</v>
      </c>
      <c r="D179" s="7" t="s">
        <v>401</v>
      </c>
      <c r="E179" s="5">
        <v>23895</v>
      </c>
      <c r="F179" s="7" t="s">
        <v>188</v>
      </c>
      <c r="G179" s="7" t="s">
        <v>194</v>
      </c>
      <c r="H179" s="5">
        <v>1</v>
      </c>
      <c r="I179" s="9">
        <f>H179*1</f>
        <v>1</v>
      </c>
      <c r="J179" s="7" t="s">
        <v>190</v>
      </c>
      <c r="K179" s="5">
        <v>100</v>
      </c>
      <c r="L179" s="5">
        <v>5844</v>
      </c>
      <c r="M179" s="7" t="s">
        <v>402</v>
      </c>
      <c r="N179" s="7" t="s">
        <v>192</v>
      </c>
      <c r="O179" s="7" t="s">
        <v>16</v>
      </c>
      <c r="P179" s="7" t="s">
        <v>207</v>
      </c>
    </row>
    <row r="180" spans="1:16">
      <c r="A180" s="5">
        <v>298747</v>
      </c>
      <c r="B180" s="5">
        <v>64741101</v>
      </c>
      <c r="C180" s="6">
        <v>45783.7194097222</v>
      </c>
      <c r="D180" s="7" t="s">
        <v>401</v>
      </c>
      <c r="E180" s="5">
        <v>118078</v>
      </c>
      <c r="F180" s="7" t="s">
        <v>188</v>
      </c>
      <c r="G180" s="7" t="s">
        <v>209</v>
      </c>
      <c r="H180" s="5">
        <v>1</v>
      </c>
      <c r="I180" s="9">
        <f>H180*10</f>
        <v>10</v>
      </c>
      <c r="J180" s="7" t="s">
        <v>190</v>
      </c>
      <c r="K180" s="5">
        <v>865</v>
      </c>
      <c r="L180" s="5">
        <v>5844</v>
      </c>
      <c r="M180" s="7" t="s">
        <v>402</v>
      </c>
      <c r="N180" s="7" t="s">
        <v>192</v>
      </c>
      <c r="O180" s="7" t="s">
        <v>16</v>
      </c>
      <c r="P180" s="7" t="s">
        <v>207</v>
      </c>
    </row>
    <row r="181" spans="1:16">
      <c r="A181" s="5">
        <v>2713</v>
      </c>
      <c r="B181" s="5">
        <v>64430517</v>
      </c>
      <c r="C181" s="6">
        <v>45778.4117361111</v>
      </c>
      <c r="D181" s="7" t="s">
        <v>403</v>
      </c>
      <c r="E181" s="5">
        <v>23895</v>
      </c>
      <c r="F181" s="7" t="s">
        <v>188</v>
      </c>
      <c r="G181" s="7" t="s">
        <v>194</v>
      </c>
      <c r="H181" s="5">
        <v>1</v>
      </c>
      <c r="I181" s="9">
        <f>H181*1</f>
        <v>1</v>
      </c>
      <c r="J181" s="7" t="s">
        <v>190</v>
      </c>
      <c r="K181" s="5">
        <v>128</v>
      </c>
      <c r="L181" s="5">
        <v>11537</v>
      </c>
      <c r="M181" s="7" t="s">
        <v>404</v>
      </c>
      <c r="N181" s="7" t="s">
        <v>192</v>
      </c>
      <c r="O181" s="7" t="s">
        <v>169</v>
      </c>
      <c r="P181" s="7" t="s">
        <v>405</v>
      </c>
    </row>
    <row r="182" spans="1:16">
      <c r="A182" s="5">
        <v>2715</v>
      </c>
      <c r="B182" s="5">
        <v>64547054</v>
      </c>
      <c r="C182" s="6">
        <v>45780.4318171296</v>
      </c>
      <c r="D182" s="7" t="s">
        <v>406</v>
      </c>
      <c r="E182" s="5">
        <v>198582</v>
      </c>
      <c r="F182" s="7" t="s">
        <v>188</v>
      </c>
      <c r="G182" s="7" t="s">
        <v>235</v>
      </c>
      <c r="H182" s="5">
        <v>1</v>
      </c>
      <c r="I182" s="9">
        <f>H182*2.5</f>
        <v>2.5</v>
      </c>
      <c r="J182" s="7" t="s">
        <v>190</v>
      </c>
      <c r="K182" s="5">
        <v>238</v>
      </c>
      <c r="L182" s="5">
        <v>28554</v>
      </c>
      <c r="M182" s="7" t="s">
        <v>407</v>
      </c>
      <c r="N182" s="7" t="s">
        <v>192</v>
      </c>
      <c r="O182" s="7" t="s">
        <v>169</v>
      </c>
      <c r="P182" s="7" t="s">
        <v>405</v>
      </c>
    </row>
    <row r="183" spans="1:16">
      <c r="A183" s="5">
        <v>2715</v>
      </c>
      <c r="B183" s="5">
        <v>64547054</v>
      </c>
      <c r="C183" s="6">
        <v>45780.4318171296</v>
      </c>
      <c r="D183" s="7" t="s">
        <v>406</v>
      </c>
      <c r="E183" s="5">
        <v>23455</v>
      </c>
      <c r="F183" s="7" t="s">
        <v>188</v>
      </c>
      <c r="G183" s="7" t="s">
        <v>200</v>
      </c>
      <c r="H183" s="5">
        <v>1</v>
      </c>
      <c r="I183" s="9">
        <f>H183*0.5</f>
        <v>0.5</v>
      </c>
      <c r="J183" s="7" t="s">
        <v>190</v>
      </c>
      <c r="K183" s="5">
        <v>50</v>
      </c>
      <c r="L183" s="5">
        <v>28554</v>
      </c>
      <c r="M183" s="7" t="s">
        <v>407</v>
      </c>
      <c r="N183" s="7" t="s">
        <v>192</v>
      </c>
      <c r="O183" s="7" t="s">
        <v>169</v>
      </c>
      <c r="P183" s="7" t="s">
        <v>405</v>
      </c>
    </row>
    <row r="184" spans="1:16">
      <c r="A184" s="5">
        <v>104429</v>
      </c>
      <c r="B184" s="5">
        <v>64441553</v>
      </c>
      <c r="C184" s="6">
        <v>45778.5297916667</v>
      </c>
      <c r="D184" s="7" t="s">
        <v>408</v>
      </c>
      <c r="E184" s="5">
        <v>23455</v>
      </c>
      <c r="F184" s="7" t="s">
        <v>188</v>
      </c>
      <c r="G184" s="7" t="s">
        <v>200</v>
      </c>
      <c r="H184" s="5">
        <v>1</v>
      </c>
      <c r="I184" s="9">
        <f>H184*0.5</f>
        <v>0.5</v>
      </c>
      <c r="J184" s="7" t="s">
        <v>190</v>
      </c>
      <c r="K184" s="5">
        <v>78</v>
      </c>
      <c r="L184" s="5">
        <v>14399</v>
      </c>
      <c r="M184" s="7" t="s">
        <v>409</v>
      </c>
      <c r="N184" s="7" t="s">
        <v>192</v>
      </c>
      <c r="O184" s="7" t="s">
        <v>20</v>
      </c>
      <c r="P184" s="7" t="s">
        <v>193</v>
      </c>
    </row>
    <row r="185" spans="1:16">
      <c r="A185" s="5">
        <v>106569</v>
      </c>
      <c r="B185" s="5">
        <v>64798701</v>
      </c>
      <c r="C185" s="6">
        <v>45784.6977893518</v>
      </c>
      <c r="D185" s="7" t="s">
        <v>410</v>
      </c>
      <c r="E185" s="5">
        <v>23896</v>
      </c>
      <c r="F185" s="7" t="s">
        <v>188</v>
      </c>
      <c r="G185" s="7" t="s">
        <v>189</v>
      </c>
      <c r="H185" s="5">
        <v>1</v>
      </c>
      <c r="I185" s="9">
        <f>H185*5</f>
        <v>5</v>
      </c>
      <c r="J185" s="7" t="s">
        <v>190</v>
      </c>
      <c r="K185" s="5">
        <v>415.5</v>
      </c>
      <c r="L185" s="5">
        <v>28422</v>
      </c>
      <c r="M185" s="7" t="s">
        <v>411</v>
      </c>
      <c r="N185" s="7" t="s">
        <v>192</v>
      </c>
      <c r="O185" s="7" t="s">
        <v>16</v>
      </c>
      <c r="P185" s="7" t="s">
        <v>207</v>
      </c>
    </row>
    <row r="186" spans="1:16">
      <c r="A186" s="5">
        <v>106569</v>
      </c>
      <c r="B186" s="5">
        <v>64658431</v>
      </c>
      <c r="C186" s="6">
        <v>45782.4305324074</v>
      </c>
      <c r="D186" s="7" t="s">
        <v>410</v>
      </c>
      <c r="E186" s="5">
        <v>23896</v>
      </c>
      <c r="F186" s="7" t="s">
        <v>188</v>
      </c>
      <c r="G186" s="7" t="s">
        <v>189</v>
      </c>
      <c r="H186" s="5">
        <v>1</v>
      </c>
      <c r="I186" s="9">
        <f>H186*5</f>
        <v>5</v>
      </c>
      <c r="J186" s="7" t="s">
        <v>190</v>
      </c>
      <c r="K186" s="5">
        <v>495</v>
      </c>
      <c r="L186" s="5">
        <v>29639</v>
      </c>
      <c r="M186" s="7" t="s">
        <v>412</v>
      </c>
      <c r="N186" s="7" t="s">
        <v>192</v>
      </c>
      <c r="O186" s="7" t="s">
        <v>16</v>
      </c>
      <c r="P186" s="7" t="s">
        <v>207</v>
      </c>
    </row>
    <row r="187" spans="1:16">
      <c r="A187" s="5">
        <v>102565</v>
      </c>
      <c r="B187" s="5">
        <v>64546927</v>
      </c>
      <c r="C187" s="6">
        <v>45780.4295833333</v>
      </c>
      <c r="D187" s="7" t="s">
        <v>413</v>
      </c>
      <c r="E187" s="5">
        <v>23455</v>
      </c>
      <c r="F187" s="7" t="s">
        <v>188</v>
      </c>
      <c r="G187" s="7" t="s">
        <v>200</v>
      </c>
      <c r="H187" s="5">
        <v>1</v>
      </c>
      <c r="I187" s="9">
        <f>H187*0.5</f>
        <v>0.5</v>
      </c>
      <c r="J187" s="7" t="s">
        <v>190</v>
      </c>
      <c r="K187" s="5">
        <v>62</v>
      </c>
      <c r="L187" s="5">
        <v>16096</v>
      </c>
      <c r="M187" s="7" t="s">
        <v>414</v>
      </c>
      <c r="N187" s="7" t="s">
        <v>192</v>
      </c>
      <c r="O187" s="7" t="s">
        <v>16</v>
      </c>
      <c r="P187" s="7" t="s">
        <v>207</v>
      </c>
    </row>
    <row r="188" spans="1:16">
      <c r="A188" s="5">
        <v>102565</v>
      </c>
      <c r="B188" s="5">
        <v>64639532</v>
      </c>
      <c r="C188" s="6">
        <v>45781.8472685185</v>
      </c>
      <c r="D188" s="7" t="s">
        <v>413</v>
      </c>
      <c r="E188" s="5">
        <v>23455</v>
      </c>
      <c r="F188" s="7" t="s">
        <v>188</v>
      </c>
      <c r="G188" s="7" t="s">
        <v>200</v>
      </c>
      <c r="H188" s="5">
        <v>1</v>
      </c>
      <c r="I188" s="9">
        <f>H188*0.5</f>
        <v>0.5</v>
      </c>
      <c r="J188" s="7" t="s">
        <v>190</v>
      </c>
      <c r="K188" s="5">
        <v>63.38</v>
      </c>
      <c r="L188" s="5">
        <v>16096</v>
      </c>
      <c r="M188" s="7" t="s">
        <v>414</v>
      </c>
      <c r="N188" s="7" t="s">
        <v>192</v>
      </c>
      <c r="O188" s="7" t="s">
        <v>16</v>
      </c>
      <c r="P188" s="7" t="s">
        <v>207</v>
      </c>
    </row>
    <row r="189" spans="1:16">
      <c r="A189" s="5">
        <v>102565</v>
      </c>
      <c r="B189" s="5">
        <v>64590282</v>
      </c>
      <c r="C189" s="6">
        <v>45780.9117824074</v>
      </c>
      <c r="D189" s="7" t="s">
        <v>413</v>
      </c>
      <c r="E189" s="5">
        <v>23895</v>
      </c>
      <c r="F189" s="7" t="s">
        <v>188</v>
      </c>
      <c r="G189" s="7" t="s">
        <v>194</v>
      </c>
      <c r="H189" s="5">
        <v>1</v>
      </c>
      <c r="I189" s="9">
        <f>H189*1</f>
        <v>1</v>
      </c>
      <c r="J189" s="7" t="s">
        <v>190</v>
      </c>
      <c r="K189" s="5">
        <v>128</v>
      </c>
      <c r="L189" s="5">
        <v>27982</v>
      </c>
      <c r="M189" s="7" t="s">
        <v>415</v>
      </c>
      <c r="N189" s="7" t="s">
        <v>192</v>
      </c>
      <c r="O189" s="7" t="s">
        <v>16</v>
      </c>
      <c r="P189" s="7" t="s">
        <v>207</v>
      </c>
    </row>
    <row r="190" spans="1:16">
      <c r="A190" s="5">
        <v>102565</v>
      </c>
      <c r="B190" s="5">
        <v>64704348</v>
      </c>
      <c r="C190" s="6">
        <v>45782.9634606481</v>
      </c>
      <c r="D190" s="7" t="s">
        <v>413</v>
      </c>
      <c r="E190" s="5">
        <v>23895</v>
      </c>
      <c r="F190" s="7" t="s">
        <v>188</v>
      </c>
      <c r="G190" s="7" t="s">
        <v>194</v>
      </c>
      <c r="H190" s="5">
        <v>1</v>
      </c>
      <c r="I190" s="9">
        <f>H190*1</f>
        <v>1</v>
      </c>
      <c r="J190" s="7" t="s">
        <v>190</v>
      </c>
      <c r="K190" s="5">
        <v>128</v>
      </c>
      <c r="L190" s="5">
        <v>27982</v>
      </c>
      <c r="M190" s="7" t="s">
        <v>415</v>
      </c>
      <c r="N190" s="7" t="s">
        <v>192</v>
      </c>
      <c r="O190" s="7" t="s">
        <v>16</v>
      </c>
      <c r="P190" s="7" t="s">
        <v>207</v>
      </c>
    </row>
    <row r="191" spans="1:16">
      <c r="A191" s="5">
        <v>102565</v>
      </c>
      <c r="B191" s="5">
        <v>64591535</v>
      </c>
      <c r="C191" s="6">
        <v>45781.0059143519</v>
      </c>
      <c r="D191" s="7" t="s">
        <v>413</v>
      </c>
      <c r="E191" s="5">
        <v>23895</v>
      </c>
      <c r="F191" s="7" t="s">
        <v>188</v>
      </c>
      <c r="G191" s="7" t="s">
        <v>194</v>
      </c>
      <c r="H191" s="5">
        <v>1</v>
      </c>
      <c r="I191" s="9">
        <f>H191*1</f>
        <v>1</v>
      </c>
      <c r="J191" s="7" t="s">
        <v>190</v>
      </c>
      <c r="K191" s="5">
        <v>128</v>
      </c>
      <c r="L191" s="5">
        <v>27982</v>
      </c>
      <c r="M191" s="7" t="s">
        <v>415</v>
      </c>
      <c r="N191" s="7" t="s">
        <v>192</v>
      </c>
      <c r="O191" s="7" t="s">
        <v>16</v>
      </c>
      <c r="P191" s="7" t="s">
        <v>207</v>
      </c>
    </row>
    <row r="192" spans="1:16">
      <c r="A192" s="5">
        <v>102565</v>
      </c>
      <c r="B192" s="5">
        <v>64722064</v>
      </c>
      <c r="C192" s="6">
        <v>45783.4839814815</v>
      </c>
      <c r="D192" s="7" t="s">
        <v>413</v>
      </c>
      <c r="E192" s="5">
        <v>23895</v>
      </c>
      <c r="F192" s="7" t="s">
        <v>188</v>
      </c>
      <c r="G192" s="7" t="s">
        <v>194</v>
      </c>
      <c r="H192" s="5">
        <v>1</v>
      </c>
      <c r="I192" s="9">
        <f>H192*1</f>
        <v>1</v>
      </c>
      <c r="J192" s="7" t="s">
        <v>190</v>
      </c>
      <c r="K192" s="5">
        <v>128</v>
      </c>
      <c r="L192" s="5">
        <v>27883</v>
      </c>
      <c r="M192" s="7" t="s">
        <v>416</v>
      </c>
      <c r="N192" s="7" t="s">
        <v>192</v>
      </c>
      <c r="O192" s="7" t="s">
        <v>16</v>
      </c>
      <c r="P192" s="7" t="s">
        <v>207</v>
      </c>
    </row>
    <row r="193" spans="1:16">
      <c r="A193" s="5">
        <v>2834</v>
      </c>
      <c r="B193" s="5">
        <v>64440435</v>
      </c>
      <c r="C193" s="6">
        <v>45778.5122569444</v>
      </c>
      <c r="D193" s="7" t="s">
        <v>417</v>
      </c>
      <c r="E193" s="5">
        <v>23896</v>
      </c>
      <c r="F193" s="7" t="s">
        <v>188</v>
      </c>
      <c r="G193" s="7" t="s">
        <v>189</v>
      </c>
      <c r="H193" s="5">
        <v>1</v>
      </c>
      <c r="I193" s="9">
        <f>H193*5</f>
        <v>5</v>
      </c>
      <c r="J193" s="7" t="s">
        <v>190</v>
      </c>
      <c r="K193" s="5">
        <v>495</v>
      </c>
      <c r="L193" s="5">
        <v>12255</v>
      </c>
      <c r="M193" s="7" t="s">
        <v>418</v>
      </c>
      <c r="N193" s="7" t="s">
        <v>192</v>
      </c>
      <c r="O193" s="7" t="s">
        <v>18</v>
      </c>
      <c r="P193" s="7" t="s">
        <v>297</v>
      </c>
    </row>
    <row r="194" spans="1:16">
      <c r="A194" s="5">
        <v>2834</v>
      </c>
      <c r="B194" s="5">
        <v>64786939</v>
      </c>
      <c r="C194" s="6">
        <v>45784.5430439815</v>
      </c>
      <c r="D194" s="7" t="s">
        <v>417</v>
      </c>
      <c r="E194" s="5">
        <v>23895</v>
      </c>
      <c r="F194" s="7" t="s">
        <v>188</v>
      </c>
      <c r="G194" s="7" t="s">
        <v>194</v>
      </c>
      <c r="H194" s="5">
        <v>1</v>
      </c>
      <c r="I194" s="9">
        <f>H194*1</f>
        <v>1</v>
      </c>
      <c r="J194" s="7" t="s">
        <v>190</v>
      </c>
      <c r="K194" s="5">
        <v>128</v>
      </c>
      <c r="L194" s="5">
        <v>990176</v>
      </c>
      <c r="M194" s="7" t="s">
        <v>419</v>
      </c>
      <c r="N194" s="7" t="s">
        <v>192</v>
      </c>
      <c r="O194" s="7" t="s">
        <v>18</v>
      </c>
      <c r="P194" s="7" t="s">
        <v>297</v>
      </c>
    </row>
    <row r="195" spans="1:16">
      <c r="A195" s="5">
        <v>2834</v>
      </c>
      <c r="B195" s="5">
        <v>64620072</v>
      </c>
      <c r="C195" s="6">
        <v>45781.6511574074</v>
      </c>
      <c r="D195" s="7" t="s">
        <v>417</v>
      </c>
      <c r="E195" s="5">
        <v>23895</v>
      </c>
      <c r="F195" s="7" t="s">
        <v>188</v>
      </c>
      <c r="G195" s="7" t="s">
        <v>194</v>
      </c>
      <c r="H195" s="5">
        <v>1</v>
      </c>
      <c r="I195" s="9">
        <f>H195*1</f>
        <v>1</v>
      </c>
      <c r="J195" s="7" t="s">
        <v>190</v>
      </c>
      <c r="K195" s="5">
        <v>100</v>
      </c>
      <c r="L195" s="5">
        <v>28395</v>
      </c>
      <c r="M195" s="7" t="s">
        <v>420</v>
      </c>
      <c r="N195" s="7" t="s">
        <v>192</v>
      </c>
      <c r="O195" s="7" t="s">
        <v>18</v>
      </c>
      <c r="P195" s="7" t="s">
        <v>297</v>
      </c>
    </row>
    <row r="196" spans="1:16">
      <c r="A196" s="5">
        <v>2834</v>
      </c>
      <c r="B196" s="5">
        <v>64620072</v>
      </c>
      <c r="C196" s="6">
        <v>45781.6511574074</v>
      </c>
      <c r="D196" s="7" t="s">
        <v>417</v>
      </c>
      <c r="E196" s="5">
        <v>118078</v>
      </c>
      <c r="F196" s="7" t="s">
        <v>188</v>
      </c>
      <c r="G196" s="7" t="s">
        <v>209</v>
      </c>
      <c r="H196" s="5">
        <v>1</v>
      </c>
      <c r="I196" s="9">
        <f>H196*10</f>
        <v>10</v>
      </c>
      <c r="J196" s="7" t="s">
        <v>190</v>
      </c>
      <c r="K196" s="5">
        <v>865</v>
      </c>
      <c r="L196" s="5">
        <v>28395</v>
      </c>
      <c r="M196" s="7" t="s">
        <v>420</v>
      </c>
      <c r="N196" s="7" t="s">
        <v>192</v>
      </c>
      <c r="O196" s="7" t="s">
        <v>18</v>
      </c>
      <c r="P196" s="7" t="s">
        <v>297</v>
      </c>
    </row>
    <row r="197" spans="1:16">
      <c r="A197" s="5">
        <v>116919</v>
      </c>
      <c r="B197" s="5">
        <v>64552523</v>
      </c>
      <c r="C197" s="6">
        <v>45780.4830902778</v>
      </c>
      <c r="D197" s="7" t="s">
        <v>421</v>
      </c>
      <c r="E197" s="5">
        <v>23455</v>
      </c>
      <c r="F197" s="7" t="s">
        <v>188</v>
      </c>
      <c r="G197" s="7" t="s">
        <v>200</v>
      </c>
      <c r="H197" s="5">
        <v>1</v>
      </c>
      <c r="I197" s="9">
        <f>H197*0.5</f>
        <v>0.5</v>
      </c>
      <c r="J197" s="7" t="s">
        <v>190</v>
      </c>
      <c r="K197" s="5">
        <v>78</v>
      </c>
      <c r="L197" s="5">
        <v>14436</v>
      </c>
      <c r="M197" s="7" t="s">
        <v>422</v>
      </c>
      <c r="N197" s="7" t="s">
        <v>192</v>
      </c>
      <c r="O197" s="7" t="s">
        <v>18</v>
      </c>
      <c r="P197" s="7" t="s">
        <v>297</v>
      </c>
    </row>
    <row r="198" spans="1:16">
      <c r="A198" s="5">
        <v>116919</v>
      </c>
      <c r="B198" s="5">
        <v>64445656</v>
      </c>
      <c r="C198" s="6">
        <v>45778.5910532407</v>
      </c>
      <c r="D198" s="7" t="s">
        <v>421</v>
      </c>
      <c r="E198" s="5">
        <v>198582</v>
      </c>
      <c r="F198" s="7" t="s">
        <v>188</v>
      </c>
      <c r="G198" s="7" t="s">
        <v>235</v>
      </c>
      <c r="H198" s="5">
        <v>1</v>
      </c>
      <c r="I198" s="9">
        <f>H198*2.5</f>
        <v>2.5</v>
      </c>
      <c r="J198" s="7" t="s">
        <v>190</v>
      </c>
      <c r="K198" s="5">
        <v>238</v>
      </c>
      <c r="L198" s="5">
        <v>1003130</v>
      </c>
      <c r="M198" s="7" t="s">
        <v>423</v>
      </c>
      <c r="N198" s="7" t="s">
        <v>192</v>
      </c>
      <c r="O198" s="7" t="s">
        <v>18</v>
      </c>
      <c r="P198" s="7" t="s">
        <v>297</v>
      </c>
    </row>
    <row r="199" spans="1:16">
      <c r="A199" s="5">
        <v>116919</v>
      </c>
      <c r="B199" s="5">
        <v>64445656</v>
      </c>
      <c r="C199" s="6">
        <v>45778.5910532407</v>
      </c>
      <c r="D199" s="7" t="s">
        <v>421</v>
      </c>
      <c r="E199" s="5">
        <v>23455</v>
      </c>
      <c r="F199" s="7" t="s">
        <v>188</v>
      </c>
      <c r="G199" s="7" t="s">
        <v>200</v>
      </c>
      <c r="H199" s="5">
        <v>1</v>
      </c>
      <c r="I199" s="9">
        <f>H199*0.5</f>
        <v>0.5</v>
      </c>
      <c r="J199" s="7" t="s">
        <v>190</v>
      </c>
      <c r="K199" s="5">
        <v>50</v>
      </c>
      <c r="L199" s="5">
        <v>1003130</v>
      </c>
      <c r="M199" s="7" t="s">
        <v>423</v>
      </c>
      <c r="N199" s="7" t="s">
        <v>192</v>
      </c>
      <c r="O199" s="7" t="s">
        <v>18</v>
      </c>
      <c r="P199" s="7" t="s">
        <v>297</v>
      </c>
    </row>
    <row r="200" spans="1:16">
      <c r="A200" s="5">
        <v>116919</v>
      </c>
      <c r="B200" s="5">
        <v>64460074</v>
      </c>
      <c r="C200" s="6">
        <v>45778.7658796296</v>
      </c>
      <c r="D200" s="7" t="s">
        <v>421</v>
      </c>
      <c r="E200" s="5">
        <v>198582</v>
      </c>
      <c r="F200" s="7" t="s">
        <v>188</v>
      </c>
      <c r="G200" s="7" t="s">
        <v>235</v>
      </c>
      <c r="H200" s="5">
        <v>1</v>
      </c>
      <c r="I200" s="9">
        <f>H200*2.5</f>
        <v>2.5</v>
      </c>
      <c r="J200" s="7" t="s">
        <v>190</v>
      </c>
      <c r="K200" s="5">
        <v>238</v>
      </c>
      <c r="L200" s="5">
        <v>14436</v>
      </c>
      <c r="M200" s="7" t="s">
        <v>422</v>
      </c>
      <c r="N200" s="7" t="s">
        <v>192</v>
      </c>
      <c r="O200" s="7" t="s">
        <v>18</v>
      </c>
      <c r="P200" s="7" t="s">
        <v>297</v>
      </c>
    </row>
    <row r="201" spans="1:16">
      <c r="A201" s="5">
        <v>116919</v>
      </c>
      <c r="B201" s="5">
        <v>64460074</v>
      </c>
      <c r="C201" s="6">
        <v>45778.7658796296</v>
      </c>
      <c r="D201" s="7" t="s">
        <v>421</v>
      </c>
      <c r="E201" s="5">
        <v>23455</v>
      </c>
      <c r="F201" s="7" t="s">
        <v>188</v>
      </c>
      <c r="G201" s="7" t="s">
        <v>200</v>
      </c>
      <c r="H201" s="5">
        <v>1</v>
      </c>
      <c r="I201" s="9">
        <f>H201*0.5</f>
        <v>0.5</v>
      </c>
      <c r="J201" s="7" t="s">
        <v>190</v>
      </c>
      <c r="K201" s="5">
        <v>50</v>
      </c>
      <c r="L201" s="5">
        <v>14436</v>
      </c>
      <c r="M201" s="7" t="s">
        <v>422</v>
      </c>
      <c r="N201" s="7" t="s">
        <v>192</v>
      </c>
      <c r="O201" s="7" t="s">
        <v>18</v>
      </c>
      <c r="P201" s="7" t="s">
        <v>297</v>
      </c>
    </row>
    <row r="202" spans="1:16">
      <c r="A202" s="5">
        <v>116919</v>
      </c>
      <c r="B202" s="5">
        <v>64646049</v>
      </c>
      <c r="C202" s="6">
        <v>45781.9152430556</v>
      </c>
      <c r="D202" s="7" t="s">
        <v>421</v>
      </c>
      <c r="E202" s="5">
        <v>23895</v>
      </c>
      <c r="F202" s="7" t="s">
        <v>188</v>
      </c>
      <c r="G202" s="7" t="s">
        <v>194</v>
      </c>
      <c r="H202" s="5">
        <v>1</v>
      </c>
      <c r="I202" s="9">
        <f>H202*1</f>
        <v>1</v>
      </c>
      <c r="J202" s="7" t="s">
        <v>190</v>
      </c>
      <c r="K202" s="5">
        <v>128</v>
      </c>
      <c r="L202" s="5">
        <v>1002853</v>
      </c>
      <c r="M202" s="7" t="s">
        <v>424</v>
      </c>
      <c r="N202" s="7" t="s">
        <v>192</v>
      </c>
      <c r="O202" s="7" t="s">
        <v>18</v>
      </c>
      <c r="P202" s="7" t="s">
        <v>297</v>
      </c>
    </row>
    <row r="203" spans="1:16">
      <c r="A203" s="5">
        <v>116919</v>
      </c>
      <c r="B203" s="5">
        <v>64425039</v>
      </c>
      <c r="C203" s="6">
        <v>45778.4416319444</v>
      </c>
      <c r="D203" s="7" t="s">
        <v>421</v>
      </c>
      <c r="E203" s="5">
        <v>198582</v>
      </c>
      <c r="F203" s="7" t="s">
        <v>188</v>
      </c>
      <c r="G203" s="7" t="s">
        <v>235</v>
      </c>
      <c r="H203" s="5">
        <v>1</v>
      </c>
      <c r="I203" s="9">
        <f>H203*2.5</f>
        <v>2.5</v>
      </c>
      <c r="J203" s="7" t="s">
        <v>190</v>
      </c>
      <c r="K203" s="5">
        <v>238</v>
      </c>
      <c r="L203" s="5">
        <v>1003130</v>
      </c>
      <c r="M203" s="7" t="s">
        <v>423</v>
      </c>
      <c r="N203" s="7" t="s">
        <v>192</v>
      </c>
      <c r="O203" s="7" t="s">
        <v>18</v>
      </c>
      <c r="P203" s="7" t="s">
        <v>297</v>
      </c>
    </row>
    <row r="204" spans="1:16">
      <c r="A204" s="5">
        <v>116919</v>
      </c>
      <c r="B204" s="5">
        <v>64425039</v>
      </c>
      <c r="C204" s="6">
        <v>45778.4416319444</v>
      </c>
      <c r="D204" s="7" t="s">
        <v>421</v>
      </c>
      <c r="E204" s="5">
        <v>23455</v>
      </c>
      <c r="F204" s="7" t="s">
        <v>188</v>
      </c>
      <c r="G204" s="7" t="s">
        <v>200</v>
      </c>
      <c r="H204" s="5">
        <v>1</v>
      </c>
      <c r="I204" s="9">
        <f>H204*0.5</f>
        <v>0.5</v>
      </c>
      <c r="J204" s="7" t="s">
        <v>190</v>
      </c>
      <c r="K204" s="5">
        <v>50</v>
      </c>
      <c r="L204" s="5">
        <v>1003130</v>
      </c>
      <c r="M204" s="7" t="s">
        <v>423</v>
      </c>
      <c r="N204" s="7" t="s">
        <v>192</v>
      </c>
      <c r="O204" s="7" t="s">
        <v>18</v>
      </c>
      <c r="P204" s="7" t="s">
        <v>297</v>
      </c>
    </row>
    <row r="205" spans="1:16">
      <c r="A205" s="5">
        <v>113299</v>
      </c>
      <c r="B205" s="5">
        <v>64452620</v>
      </c>
      <c r="C205" s="6">
        <v>45778.6823842593</v>
      </c>
      <c r="D205" s="7" t="s">
        <v>425</v>
      </c>
      <c r="E205" s="5">
        <v>198582</v>
      </c>
      <c r="F205" s="7" t="s">
        <v>188</v>
      </c>
      <c r="G205" s="7" t="s">
        <v>235</v>
      </c>
      <c r="H205" s="5">
        <v>1</v>
      </c>
      <c r="I205" s="9">
        <f>H205*2.5</f>
        <v>2.5</v>
      </c>
      <c r="J205" s="7" t="s">
        <v>190</v>
      </c>
      <c r="K205" s="5">
        <v>288</v>
      </c>
      <c r="L205" s="5">
        <v>27881</v>
      </c>
      <c r="M205" s="7" t="s">
        <v>426</v>
      </c>
      <c r="N205" s="7" t="s">
        <v>192</v>
      </c>
      <c r="O205" s="7" t="s">
        <v>18</v>
      </c>
      <c r="P205" s="7" t="s">
        <v>297</v>
      </c>
    </row>
    <row r="206" spans="1:16">
      <c r="A206" s="5">
        <v>113299</v>
      </c>
      <c r="B206" s="5">
        <v>64533234</v>
      </c>
      <c r="C206" s="6">
        <v>45779.9134953704</v>
      </c>
      <c r="D206" s="7" t="s">
        <v>425</v>
      </c>
      <c r="E206" s="5">
        <v>23895</v>
      </c>
      <c r="F206" s="7" t="s">
        <v>188</v>
      </c>
      <c r="G206" s="7" t="s">
        <v>194</v>
      </c>
      <c r="H206" s="5">
        <v>1</v>
      </c>
      <c r="I206" s="9">
        <f>H206*1</f>
        <v>1</v>
      </c>
      <c r="J206" s="7" t="s">
        <v>190</v>
      </c>
      <c r="K206" s="5">
        <v>100</v>
      </c>
      <c r="L206" s="5">
        <v>14429</v>
      </c>
      <c r="M206" s="7" t="s">
        <v>427</v>
      </c>
      <c r="N206" s="7" t="s">
        <v>192</v>
      </c>
      <c r="O206" s="7" t="s">
        <v>18</v>
      </c>
      <c r="P206" s="7" t="s">
        <v>297</v>
      </c>
    </row>
    <row r="207" spans="1:16">
      <c r="A207" s="5">
        <v>113299</v>
      </c>
      <c r="B207" s="5">
        <v>64533234</v>
      </c>
      <c r="C207" s="6">
        <v>45779.9134953704</v>
      </c>
      <c r="D207" s="7" t="s">
        <v>425</v>
      </c>
      <c r="E207" s="5">
        <v>118078</v>
      </c>
      <c r="F207" s="7" t="s">
        <v>188</v>
      </c>
      <c r="G207" s="7" t="s">
        <v>209</v>
      </c>
      <c r="H207" s="5">
        <v>1</v>
      </c>
      <c r="I207" s="9">
        <f>H207*10</f>
        <v>10</v>
      </c>
      <c r="J207" s="7" t="s">
        <v>190</v>
      </c>
      <c r="K207" s="5">
        <v>865</v>
      </c>
      <c r="L207" s="5">
        <v>14429</v>
      </c>
      <c r="M207" s="7" t="s">
        <v>427</v>
      </c>
      <c r="N207" s="7" t="s">
        <v>192</v>
      </c>
      <c r="O207" s="7" t="s">
        <v>18</v>
      </c>
      <c r="P207" s="7" t="s">
        <v>297</v>
      </c>
    </row>
    <row r="208" spans="1:16">
      <c r="A208" s="5">
        <v>2479</v>
      </c>
      <c r="B208" s="5">
        <v>64699435</v>
      </c>
      <c r="C208" s="6">
        <v>45782.8669675926</v>
      </c>
      <c r="D208" s="7" t="s">
        <v>428</v>
      </c>
      <c r="E208" s="5">
        <v>23455</v>
      </c>
      <c r="F208" s="7" t="s">
        <v>188</v>
      </c>
      <c r="G208" s="7" t="s">
        <v>200</v>
      </c>
      <c r="H208" s="5">
        <v>1</v>
      </c>
      <c r="I208" s="9">
        <f>H208*0.5</f>
        <v>0.5</v>
      </c>
      <c r="J208" s="7" t="s">
        <v>190</v>
      </c>
      <c r="K208" s="5">
        <v>41</v>
      </c>
      <c r="L208" s="5">
        <v>29219</v>
      </c>
      <c r="M208" s="7" t="s">
        <v>429</v>
      </c>
      <c r="N208" s="7" t="s">
        <v>192</v>
      </c>
      <c r="O208" s="7" t="s">
        <v>16</v>
      </c>
      <c r="P208" s="7" t="s">
        <v>207</v>
      </c>
    </row>
    <row r="209" spans="1:16">
      <c r="A209" s="5">
        <v>2479</v>
      </c>
      <c r="B209" s="5">
        <v>64557013</v>
      </c>
      <c r="C209" s="6">
        <v>45780.5496527778</v>
      </c>
      <c r="D209" s="7" t="s">
        <v>428</v>
      </c>
      <c r="E209" s="5">
        <v>23895</v>
      </c>
      <c r="F209" s="7" t="s">
        <v>188</v>
      </c>
      <c r="G209" s="7" t="s">
        <v>194</v>
      </c>
      <c r="H209" s="5">
        <v>2</v>
      </c>
      <c r="I209" s="9">
        <f>H209*1</f>
        <v>2</v>
      </c>
      <c r="J209" s="7" t="s">
        <v>190</v>
      </c>
      <c r="K209" s="5">
        <v>198</v>
      </c>
      <c r="L209" s="5">
        <v>12505</v>
      </c>
      <c r="M209" s="7" t="s">
        <v>430</v>
      </c>
      <c r="N209" s="7" t="s">
        <v>192</v>
      </c>
      <c r="O209" s="7" t="s">
        <v>16</v>
      </c>
      <c r="P209" s="7" t="s">
        <v>207</v>
      </c>
    </row>
    <row r="210" spans="1:16">
      <c r="A210" s="5">
        <v>2479</v>
      </c>
      <c r="B210" s="5">
        <v>64557013</v>
      </c>
      <c r="C210" s="6">
        <v>45780.5496527778</v>
      </c>
      <c r="D210" s="7" t="s">
        <v>428</v>
      </c>
      <c r="E210" s="5">
        <v>118078</v>
      </c>
      <c r="F210" s="7" t="s">
        <v>188</v>
      </c>
      <c r="G210" s="7" t="s">
        <v>209</v>
      </c>
      <c r="H210" s="5">
        <v>1</v>
      </c>
      <c r="I210" s="9">
        <f>H210*10</f>
        <v>10</v>
      </c>
      <c r="J210" s="7" t="s">
        <v>190</v>
      </c>
      <c r="K210" s="5">
        <v>780</v>
      </c>
      <c r="L210" s="5">
        <v>12505</v>
      </c>
      <c r="M210" s="7" t="s">
        <v>430</v>
      </c>
      <c r="N210" s="7" t="s">
        <v>192</v>
      </c>
      <c r="O210" s="7" t="s">
        <v>16</v>
      </c>
      <c r="P210" s="7" t="s">
        <v>207</v>
      </c>
    </row>
    <row r="211" spans="1:16">
      <c r="A211" s="5">
        <v>2479</v>
      </c>
      <c r="B211" s="5">
        <v>64557013</v>
      </c>
      <c r="C211" s="6">
        <v>45780.5496527778</v>
      </c>
      <c r="D211" s="7" t="s">
        <v>428</v>
      </c>
      <c r="E211" s="5">
        <v>23896</v>
      </c>
      <c r="F211" s="7" t="s">
        <v>188</v>
      </c>
      <c r="G211" s="7" t="s">
        <v>189</v>
      </c>
      <c r="H211" s="5">
        <v>1</v>
      </c>
      <c r="I211" s="9">
        <f>H211*5</f>
        <v>5</v>
      </c>
      <c r="J211" s="7" t="s">
        <v>190</v>
      </c>
      <c r="K211" s="5">
        <v>482</v>
      </c>
      <c r="L211" s="5">
        <v>12505</v>
      </c>
      <c r="M211" s="7" t="s">
        <v>430</v>
      </c>
      <c r="N211" s="7" t="s">
        <v>192</v>
      </c>
      <c r="O211" s="7" t="s">
        <v>16</v>
      </c>
      <c r="P211" s="7" t="s">
        <v>207</v>
      </c>
    </row>
    <row r="212" spans="1:16">
      <c r="A212" s="5">
        <v>2479</v>
      </c>
      <c r="B212" s="5">
        <v>64609558</v>
      </c>
      <c r="C212" s="6">
        <v>45781.4952662037</v>
      </c>
      <c r="D212" s="7" t="s">
        <v>428</v>
      </c>
      <c r="E212" s="5">
        <v>198582</v>
      </c>
      <c r="F212" s="7" t="s">
        <v>188</v>
      </c>
      <c r="G212" s="7" t="s">
        <v>235</v>
      </c>
      <c r="H212" s="5">
        <v>1</v>
      </c>
      <c r="I212" s="9">
        <f>H212*2.5</f>
        <v>2.5</v>
      </c>
      <c r="J212" s="7" t="s">
        <v>190</v>
      </c>
      <c r="K212" s="5">
        <v>273.6</v>
      </c>
      <c r="L212" s="5">
        <v>29219</v>
      </c>
      <c r="M212" s="7" t="s">
        <v>429</v>
      </c>
      <c r="N212" s="7" t="s">
        <v>192</v>
      </c>
      <c r="O212" s="7" t="s">
        <v>16</v>
      </c>
      <c r="P212" s="7" t="s">
        <v>207</v>
      </c>
    </row>
    <row r="213" spans="1:16">
      <c r="A213" s="5">
        <v>117310</v>
      </c>
      <c r="B213" s="5">
        <v>64616692</v>
      </c>
      <c r="C213" s="6">
        <v>45781.6017476852</v>
      </c>
      <c r="D213" s="7" t="s">
        <v>431</v>
      </c>
      <c r="E213" s="5">
        <v>198582</v>
      </c>
      <c r="F213" s="7" t="s">
        <v>188</v>
      </c>
      <c r="G213" s="7" t="s">
        <v>235</v>
      </c>
      <c r="H213" s="5">
        <v>1</v>
      </c>
      <c r="I213" s="9">
        <f>H213*2.5</f>
        <v>2.5</v>
      </c>
      <c r="J213" s="7" t="s">
        <v>190</v>
      </c>
      <c r="K213" s="5">
        <v>288</v>
      </c>
      <c r="L213" s="5">
        <v>16062</v>
      </c>
      <c r="M213" s="7" t="s">
        <v>432</v>
      </c>
      <c r="N213" s="7" t="s">
        <v>192</v>
      </c>
      <c r="O213" s="7" t="s">
        <v>18</v>
      </c>
      <c r="P213" s="7" t="s">
        <v>297</v>
      </c>
    </row>
    <row r="214" spans="1:16">
      <c r="A214" s="5">
        <v>101453</v>
      </c>
      <c r="B214" s="5">
        <v>64552723</v>
      </c>
      <c r="C214" s="6">
        <v>45780.4862384259</v>
      </c>
      <c r="D214" s="7" t="s">
        <v>433</v>
      </c>
      <c r="E214" s="5">
        <v>198582</v>
      </c>
      <c r="F214" s="7" t="s">
        <v>188</v>
      </c>
      <c r="G214" s="7" t="s">
        <v>235</v>
      </c>
      <c r="H214" s="5">
        <v>1</v>
      </c>
      <c r="I214" s="9">
        <f>H214*2.5</f>
        <v>2.5</v>
      </c>
      <c r="J214" s="7" t="s">
        <v>190</v>
      </c>
      <c r="K214" s="5">
        <v>238</v>
      </c>
      <c r="L214" s="5">
        <v>4518</v>
      </c>
      <c r="M214" s="7" t="s">
        <v>434</v>
      </c>
      <c r="N214" s="7" t="s">
        <v>192</v>
      </c>
      <c r="O214" s="7" t="s">
        <v>20</v>
      </c>
      <c r="P214" s="7" t="s">
        <v>193</v>
      </c>
    </row>
    <row r="215" spans="1:16">
      <c r="A215" s="5">
        <v>101453</v>
      </c>
      <c r="B215" s="5">
        <v>64552723</v>
      </c>
      <c r="C215" s="6">
        <v>45780.4862384259</v>
      </c>
      <c r="D215" s="7" t="s">
        <v>433</v>
      </c>
      <c r="E215" s="5">
        <v>23455</v>
      </c>
      <c r="F215" s="7" t="s">
        <v>188</v>
      </c>
      <c r="G215" s="7" t="s">
        <v>200</v>
      </c>
      <c r="H215" s="5">
        <v>1</v>
      </c>
      <c r="I215" s="9">
        <f>H215*0.5</f>
        <v>0.5</v>
      </c>
      <c r="J215" s="7" t="s">
        <v>190</v>
      </c>
      <c r="K215" s="5">
        <v>50</v>
      </c>
      <c r="L215" s="5">
        <v>4518</v>
      </c>
      <c r="M215" s="7" t="s">
        <v>434</v>
      </c>
      <c r="N215" s="7" t="s">
        <v>192</v>
      </c>
      <c r="O215" s="7" t="s">
        <v>20</v>
      </c>
      <c r="P215" s="7" t="s">
        <v>193</v>
      </c>
    </row>
    <row r="216" spans="1:16">
      <c r="A216" s="5">
        <v>122906</v>
      </c>
      <c r="B216" s="5">
        <v>64639442</v>
      </c>
      <c r="C216" s="6">
        <v>45781.8470717593</v>
      </c>
      <c r="D216" s="7" t="s">
        <v>435</v>
      </c>
      <c r="E216" s="5">
        <v>23895</v>
      </c>
      <c r="F216" s="7" t="s">
        <v>188</v>
      </c>
      <c r="G216" s="7" t="s">
        <v>194</v>
      </c>
      <c r="H216" s="5">
        <v>1</v>
      </c>
      <c r="I216" s="9">
        <f>H216*1</f>
        <v>1</v>
      </c>
      <c r="J216" s="7" t="s">
        <v>190</v>
      </c>
      <c r="K216" s="5">
        <v>121.6</v>
      </c>
      <c r="L216" s="5">
        <v>28778</v>
      </c>
      <c r="M216" s="7" t="s">
        <v>436</v>
      </c>
      <c r="N216" s="7" t="s">
        <v>192</v>
      </c>
      <c r="O216" s="7" t="s">
        <v>16</v>
      </c>
      <c r="P216" s="7" t="s">
        <v>207</v>
      </c>
    </row>
    <row r="217" spans="1:16">
      <c r="A217" s="5">
        <v>122906</v>
      </c>
      <c r="B217" s="5">
        <v>64588590</v>
      </c>
      <c r="C217" s="6">
        <v>45780.8888194444</v>
      </c>
      <c r="D217" s="7" t="s">
        <v>435</v>
      </c>
      <c r="E217" s="5">
        <v>23895</v>
      </c>
      <c r="F217" s="7" t="s">
        <v>188</v>
      </c>
      <c r="G217" s="7" t="s">
        <v>194</v>
      </c>
      <c r="H217" s="5">
        <v>1</v>
      </c>
      <c r="I217" s="9">
        <f>H217*1</f>
        <v>1</v>
      </c>
      <c r="J217" s="7" t="s">
        <v>190</v>
      </c>
      <c r="K217" s="5">
        <v>128</v>
      </c>
      <c r="L217" s="5">
        <v>28778</v>
      </c>
      <c r="M217" s="7" t="s">
        <v>436</v>
      </c>
      <c r="N217" s="7" t="s">
        <v>192</v>
      </c>
      <c r="O217" s="7" t="s">
        <v>16</v>
      </c>
      <c r="P217" s="7" t="s">
        <v>207</v>
      </c>
    </row>
    <row r="218" spans="1:16">
      <c r="A218" s="5">
        <v>122906</v>
      </c>
      <c r="B218" s="5">
        <v>64588590</v>
      </c>
      <c r="C218" s="6">
        <v>45780.8888194444</v>
      </c>
      <c r="D218" s="7" t="s">
        <v>435</v>
      </c>
      <c r="E218" s="5">
        <v>23895</v>
      </c>
      <c r="F218" s="7" t="s">
        <v>188</v>
      </c>
      <c r="G218" s="7" t="s">
        <v>194</v>
      </c>
      <c r="H218" s="5">
        <v>1</v>
      </c>
      <c r="I218" s="9">
        <f>H218*1</f>
        <v>1</v>
      </c>
      <c r="J218" s="7" t="s">
        <v>190</v>
      </c>
      <c r="K218" s="5">
        <v>128</v>
      </c>
      <c r="L218" s="5">
        <v>28778</v>
      </c>
      <c r="M218" s="7" t="s">
        <v>436</v>
      </c>
      <c r="N218" s="7" t="s">
        <v>192</v>
      </c>
      <c r="O218" s="7" t="s">
        <v>16</v>
      </c>
      <c r="P218" s="7" t="s">
        <v>207</v>
      </c>
    </row>
    <row r="219" spans="1:16">
      <c r="A219" s="5">
        <v>302867</v>
      </c>
      <c r="B219" s="5">
        <v>64644850</v>
      </c>
      <c r="C219" s="6">
        <v>45781.8925347222</v>
      </c>
      <c r="D219" s="7" t="s">
        <v>437</v>
      </c>
      <c r="E219" s="5">
        <v>23895</v>
      </c>
      <c r="F219" s="7" t="s">
        <v>188</v>
      </c>
      <c r="G219" s="7" t="s">
        <v>194</v>
      </c>
      <c r="H219" s="5">
        <v>1</v>
      </c>
      <c r="I219" s="9">
        <f>H219*1</f>
        <v>1</v>
      </c>
      <c r="J219" s="7" t="s">
        <v>190</v>
      </c>
      <c r="K219" s="5">
        <v>128</v>
      </c>
      <c r="L219" s="5">
        <v>10191</v>
      </c>
      <c r="M219" s="7" t="s">
        <v>438</v>
      </c>
      <c r="N219" s="7" t="s">
        <v>192</v>
      </c>
      <c r="O219" s="7" t="s">
        <v>16</v>
      </c>
      <c r="P219" s="7" t="s">
        <v>207</v>
      </c>
    </row>
    <row r="220" spans="1:16">
      <c r="A220" s="5">
        <v>108656</v>
      </c>
      <c r="B220" s="5">
        <v>64549179</v>
      </c>
      <c r="C220" s="6">
        <v>45780.453900463</v>
      </c>
      <c r="D220" s="7" t="s">
        <v>439</v>
      </c>
      <c r="E220" s="5">
        <v>198582</v>
      </c>
      <c r="F220" s="7" t="s">
        <v>188</v>
      </c>
      <c r="G220" s="7" t="s">
        <v>235</v>
      </c>
      <c r="H220" s="5">
        <v>1</v>
      </c>
      <c r="I220" s="9">
        <f>H220*2.5</f>
        <v>2.5</v>
      </c>
      <c r="J220" s="7" t="s">
        <v>190</v>
      </c>
      <c r="K220" s="5">
        <v>238</v>
      </c>
      <c r="L220" s="5">
        <v>4330</v>
      </c>
      <c r="M220" s="7" t="s">
        <v>440</v>
      </c>
      <c r="N220" s="7" t="s">
        <v>192</v>
      </c>
      <c r="O220" s="7" t="s">
        <v>169</v>
      </c>
      <c r="P220" s="7" t="s">
        <v>405</v>
      </c>
    </row>
    <row r="221" spans="1:16">
      <c r="A221" s="5">
        <v>108656</v>
      </c>
      <c r="B221" s="5">
        <v>64549179</v>
      </c>
      <c r="C221" s="6">
        <v>45780.453900463</v>
      </c>
      <c r="D221" s="7" t="s">
        <v>439</v>
      </c>
      <c r="E221" s="5">
        <v>23455</v>
      </c>
      <c r="F221" s="7" t="s">
        <v>188</v>
      </c>
      <c r="G221" s="7" t="s">
        <v>200</v>
      </c>
      <c r="H221" s="5">
        <v>1</v>
      </c>
      <c r="I221" s="9">
        <f>H221*0.5</f>
        <v>0.5</v>
      </c>
      <c r="J221" s="7" t="s">
        <v>190</v>
      </c>
      <c r="K221" s="5">
        <v>50</v>
      </c>
      <c r="L221" s="5">
        <v>4330</v>
      </c>
      <c r="M221" s="7" t="s">
        <v>440</v>
      </c>
      <c r="N221" s="7" t="s">
        <v>192</v>
      </c>
      <c r="O221" s="7" t="s">
        <v>169</v>
      </c>
      <c r="P221" s="7" t="s">
        <v>405</v>
      </c>
    </row>
    <row r="222" spans="1:16">
      <c r="A222" s="5">
        <v>108656</v>
      </c>
      <c r="B222" s="5">
        <v>64751567</v>
      </c>
      <c r="C222" s="6">
        <v>45783.8106018519</v>
      </c>
      <c r="D222" s="7" t="s">
        <v>439</v>
      </c>
      <c r="E222" s="5">
        <v>23895</v>
      </c>
      <c r="F222" s="7" t="s">
        <v>188</v>
      </c>
      <c r="G222" s="7" t="s">
        <v>194</v>
      </c>
      <c r="H222" s="5">
        <v>1</v>
      </c>
      <c r="I222" s="9">
        <f>H222*1</f>
        <v>1</v>
      </c>
      <c r="J222" s="7" t="s">
        <v>190</v>
      </c>
      <c r="K222" s="5">
        <v>100</v>
      </c>
      <c r="L222" s="5">
        <v>4330</v>
      </c>
      <c r="M222" s="7" t="s">
        <v>440</v>
      </c>
      <c r="N222" s="7" t="s">
        <v>192</v>
      </c>
      <c r="O222" s="7" t="s">
        <v>169</v>
      </c>
      <c r="P222" s="7" t="s">
        <v>405</v>
      </c>
    </row>
    <row r="223" spans="1:16">
      <c r="A223" s="5">
        <v>108656</v>
      </c>
      <c r="B223" s="5">
        <v>64751567</v>
      </c>
      <c r="C223" s="6">
        <v>45783.8106018519</v>
      </c>
      <c r="D223" s="7" t="s">
        <v>439</v>
      </c>
      <c r="E223" s="5">
        <v>118078</v>
      </c>
      <c r="F223" s="7" t="s">
        <v>188</v>
      </c>
      <c r="G223" s="7" t="s">
        <v>209</v>
      </c>
      <c r="H223" s="5">
        <v>1</v>
      </c>
      <c r="I223" s="9">
        <f>H223*10</f>
        <v>10</v>
      </c>
      <c r="J223" s="7" t="s">
        <v>190</v>
      </c>
      <c r="K223" s="5">
        <v>865</v>
      </c>
      <c r="L223" s="5">
        <v>4330</v>
      </c>
      <c r="M223" s="7" t="s">
        <v>440</v>
      </c>
      <c r="N223" s="7" t="s">
        <v>192</v>
      </c>
      <c r="O223" s="7" t="s">
        <v>169</v>
      </c>
      <c r="P223" s="7" t="s">
        <v>405</v>
      </c>
    </row>
    <row r="224" spans="1:16">
      <c r="A224" s="5">
        <v>2877</v>
      </c>
      <c r="B224" s="5">
        <v>64533455</v>
      </c>
      <c r="C224" s="6">
        <v>45779.9140162037</v>
      </c>
      <c r="D224" s="7" t="s">
        <v>441</v>
      </c>
      <c r="E224" s="5">
        <v>23896</v>
      </c>
      <c r="F224" s="7" t="s">
        <v>188</v>
      </c>
      <c r="G224" s="7" t="s">
        <v>189</v>
      </c>
      <c r="H224" s="5">
        <v>1</v>
      </c>
      <c r="I224" s="9">
        <f>H224*5</f>
        <v>5</v>
      </c>
      <c r="J224" s="7" t="s">
        <v>190</v>
      </c>
      <c r="K224" s="5">
        <v>495</v>
      </c>
      <c r="L224" s="5">
        <v>7749</v>
      </c>
      <c r="M224" s="7" t="s">
        <v>442</v>
      </c>
      <c r="N224" s="7" t="s">
        <v>192</v>
      </c>
      <c r="O224" s="7" t="s">
        <v>169</v>
      </c>
      <c r="P224" s="7" t="s">
        <v>405</v>
      </c>
    </row>
    <row r="225" spans="1:16">
      <c r="A225" s="5">
        <v>138202</v>
      </c>
      <c r="B225" s="5">
        <v>64819166</v>
      </c>
      <c r="C225" s="6">
        <v>45784.8730208333</v>
      </c>
      <c r="D225" s="7" t="s">
        <v>94</v>
      </c>
      <c r="E225" s="5">
        <v>198582</v>
      </c>
      <c r="F225" s="7" t="s">
        <v>188</v>
      </c>
      <c r="G225" s="7" t="s">
        <v>235</v>
      </c>
      <c r="H225" s="5">
        <v>1</v>
      </c>
      <c r="I225" s="9">
        <f>H225*2.5</f>
        <v>2.5</v>
      </c>
      <c r="J225" s="7" t="s">
        <v>190</v>
      </c>
      <c r="K225" s="5">
        <v>273.6</v>
      </c>
      <c r="L225" s="5">
        <v>15845</v>
      </c>
      <c r="M225" s="7" t="s">
        <v>443</v>
      </c>
      <c r="N225" s="7" t="s">
        <v>192</v>
      </c>
      <c r="O225" s="7" t="s">
        <v>20</v>
      </c>
      <c r="P225" s="7" t="s">
        <v>193</v>
      </c>
    </row>
    <row r="226" spans="1:16">
      <c r="A226" s="5">
        <v>138202</v>
      </c>
      <c r="B226" s="5">
        <v>64819015</v>
      </c>
      <c r="C226" s="6">
        <v>45784.8717476852</v>
      </c>
      <c r="D226" s="7" t="s">
        <v>94</v>
      </c>
      <c r="E226" s="5">
        <v>23895</v>
      </c>
      <c r="F226" s="7" t="s">
        <v>188</v>
      </c>
      <c r="G226" s="7" t="s">
        <v>194</v>
      </c>
      <c r="H226" s="5">
        <v>1</v>
      </c>
      <c r="I226" s="9">
        <f>H226*1</f>
        <v>1</v>
      </c>
      <c r="J226" s="7" t="s">
        <v>190</v>
      </c>
      <c r="K226" s="5">
        <v>113</v>
      </c>
      <c r="L226" s="5">
        <v>15845</v>
      </c>
      <c r="M226" s="7" t="s">
        <v>443</v>
      </c>
      <c r="N226" s="7" t="s">
        <v>192</v>
      </c>
      <c r="O226" s="7" t="s">
        <v>20</v>
      </c>
      <c r="P226" s="7" t="s">
        <v>193</v>
      </c>
    </row>
    <row r="227" spans="1:16">
      <c r="A227" s="5">
        <v>138202</v>
      </c>
      <c r="B227" s="5">
        <v>64800994</v>
      </c>
      <c r="C227" s="6">
        <v>45784.7210185185</v>
      </c>
      <c r="D227" s="7" t="s">
        <v>94</v>
      </c>
      <c r="E227" s="5">
        <v>198582</v>
      </c>
      <c r="F227" s="7" t="s">
        <v>188</v>
      </c>
      <c r="G227" s="7" t="s">
        <v>235</v>
      </c>
      <c r="H227" s="5">
        <v>1</v>
      </c>
      <c r="I227" s="9">
        <f>H227*2.5</f>
        <v>2.5</v>
      </c>
      <c r="J227" s="7" t="s">
        <v>190</v>
      </c>
      <c r="K227" s="5">
        <v>288</v>
      </c>
      <c r="L227" s="5">
        <v>15845</v>
      </c>
      <c r="M227" s="7" t="s">
        <v>443</v>
      </c>
      <c r="N227" s="7" t="s">
        <v>192</v>
      </c>
      <c r="O227" s="7" t="s">
        <v>20</v>
      </c>
      <c r="P227" s="7" t="s">
        <v>193</v>
      </c>
    </row>
  </sheetData>
  <autoFilter xmlns:etc="http://www.wps.cn/officeDocument/2017/etCustomData" ref="A1:P227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分门店任务</vt:lpstr>
      <vt:lpstr>片区达成情况</vt:lpstr>
      <vt:lpstr>门店达成情况</vt:lpstr>
      <vt:lpstr>Sheet3</vt:lpstr>
      <vt:lpstr>销售数据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86153</dc:creator>
  <cp:lastModifiedBy>周红蓉</cp:lastModifiedBy>
  <dcterms:created xsi:type="dcterms:W3CDTF">2015-06-05T18:19:00Z</dcterms:created>
  <dcterms:modified xsi:type="dcterms:W3CDTF">2025-05-08T03:06:04Z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3D2E8626E1B3419DA83AF799478EAB93_13</vt:lpwstr>
  </property>
  <property fmtid="{D5CDD505-2E9C-101B-9397-08002B2CF9AE}" pid="3" name="KSOProductBuildVer">
    <vt:lpwstr>2052-12.1.0.20784</vt:lpwstr>
  </property>
</Properties>
</file>