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门店" sheetId="2" r:id="rId1"/>
    <sheet name="分人员任务" sheetId="5" r:id="rId2"/>
    <sheet name="分片区" sheetId="9" r:id="rId3"/>
  </sheets>
  <externalReferences>
    <externalReference r:id="rId4"/>
  </externalReferences>
  <definedNames>
    <definedName name="_xlnm._FilterDatabase" localSheetId="0" hidden="1">门店!$A$1:$O$158</definedName>
    <definedName name="_xlnm._FilterDatabase" localSheetId="1" hidden="1">分人员任务!$A$1:$J$367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<sst xmlns="http://schemas.openxmlformats.org/spreadsheetml/2006/main" count="1846" uniqueCount="941">
  <si>
    <t>门店ID</t>
  </si>
  <si>
    <t>片区</t>
  </si>
  <si>
    <t>片区主管</t>
  </si>
  <si>
    <t>门店名称</t>
  </si>
  <si>
    <t>正式员工在岗人数</t>
  </si>
  <si>
    <t>5月会员办卡任务</t>
  </si>
  <si>
    <t>5月1日-19日已完成</t>
  </si>
  <si>
    <t>办卡完成率</t>
  </si>
  <si>
    <t>会员消费占比任务</t>
  </si>
  <si>
    <t>实际完成</t>
  </si>
  <si>
    <t>完成差额</t>
  </si>
  <si>
    <t>会员笔数占比任务</t>
  </si>
  <si>
    <t>南门片区</t>
  </si>
  <si>
    <t>温江店</t>
  </si>
  <si>
    <t>62.82%</t>
  </si>
  <si>
    <t>39.82%</t>
  </si>
  <si>
    <t>旗舰片区</t>
  </si>
  <si>
    <t>倪家桥店</t>
  </si>
  <si>
    <t>55.44%</t>
  </si>
  <si>
    <t>31.69%</t>
  </si>
  <si>
    <t>新津片区</t>
  </si>
  <si>
    <t>双流锦华路店</t>
  </si>
  <si>
    <t>71.59%</t>
  </si>
  <si>
    <t>55.6%</t>
  </si>
  <si>
    <t>新园大道店</t>
  </si>
  <si>
    <t>73.81%</t>
  </si>
  <si>
    <t>61.91%</t>
  </si>
  <si>
    <t>新乐中街店</t>
  </si>
  <si>
    <t>85.02%</t>
  </si>
  <si>
    <t>68.04%</t>
  </si>
  <si>
    <t>成汉南路店</t>
  </si>
  <si>
    <t>72.45%</t>
  </si>
  <si>
    <t>50.08%</t>
  </si>
  <si>
    <t>榕声路店</t>
  </si>
  <si>
    <t>68.34%</t>
  </si>
  <si>
    <t>49.43%</t>
  </si>
  <si>
    <t>大石西路店</t>
  </si>
  <si>
    <t>83.74%</t>
  </si>
  <si>
    <t>69.47%</t>
  </si>
  <si>
    <t>民丰大道店</t>
  </si>
  <si>
    <t>76.23%</t>
  </si>
  <si>
    <t>57.35%</t>
  </si>
  <si>
    <t>成华区万科路</t>
  </si>
  <si>
    <t>90.23%</t>
  </si>
  <si>
    <t>74.22%</t>
  </si>
  <si>
    <t>柳翠路店</t>
  </si>
  <si>
    <t>86.15%</t>
  </si>
  <si>
    <t>76.31%</t>
  </si>
  <si>
    <t>大源北街</t>
  </si>
  <si>
    <t>90.9%</t>
  </si>
  <si>
    <t>62.67%</t>
  </si>
  <si>
    <t>万宇路店</t>
  </si>
  <si>
    <t>81.86%</t>
  </si>
  <si>
    <t>69.95%</t>
  </si>
  <si>
    <t>温江江安店</t>
  </si>
  <si>
    <t>72.96%</t>
  </si>
  <si>
    <t>48.84%</t>
  </si>
  <si>
    <t>金马河路店</t>
  </si>
  <si>
    <t>64.73%</t>
  </si>
  <si>
    <t>52.58%</t>
  </si>
  <si>
    <t>大华街店</t>
  </si>
  <si>
    <t>76.06%</t>
  </si>
  <si>
    <t>61.71%</t>
  </si>
  <si>
    <t>中和新下街店</t>
  </si>
  <si>
    <t>46.68%</t>
  </si>
  <si>
    <t>36.67%</t>
  </si>
  <si>
    <t>蜀辉路店</t>
  </si>
  <si>
    <t>76.48%</t>
  </si>
  <si>
    <t>57.23%</t>
  </si>
  <si>
    <t>中和公济桥店</t>
  </si>
  <si>
    <t>64.82%</t>
  </si>
  <si>
    <t>58.23%</t>
  </si>
  <si>
    <t>蜀鑫路店</t>
  </si>
  <si>
    <t>68.09%</t>
  </si>
  <si>
    <t>58.98%</t>
  </si>
  <si>
    <t>光华西一路店</t>
  </si>
  <si>
    <t>73.07%</t>
  </si>
  <si>
    <t>60.69%</t>
  </si>
  <si>
    <t>光华北五路店</t>
  </si>
  <si>
    <t>64.88%</t>
  </si>
  <si>
    <t>50.07%</t>
  </si>
  <si>
    <t>吉瑞三路店</t>
  </si>
  <si>
    <t>42.22%</t>
  </si>
  <si>
    <t>23.83%</t>
  </si>
  <si>
    <t>天顺路店</t>
  </si>
  <si>
    <t>86.76%</t>
  </si>
  <si>
    <t>72.5%</t>
  </si>
  <si>
    <t>泰和二街店</t>
  </si>
  <si>
    <t>77.81%</t>
  </si>
  <si>
    <t>65.34%</t>
  </si>
  <si>
    <t>金祥路店</t>
  </si>
  <si>
    <t>58.83%</t>
  </si>
  <si>
    <t>42.35%</t>
  </si>
  <si>
    <t>蜀源路店</t>
  </si>
  <si>
    <t>90.45%</t>
  </si>
  <si>
    <t>80%</t>
  </si>
  <si>
    <t>雅安芦山店</t>
  </si>
  <si>
    <t>70.73%</t>
  </si>
  <si>
    <t>51.96%</t>
  </si>
  <si>
    <t>泰和西二街店</t>
  </si>
  <si>
    <t>89.35%</t>
  </si>
  <si>
    <t>73.96%</t>
  </si>
  <si>
    <t>陈冰雪</t>
  </si>
  <si>
    <t>天久南巷店</t>
  </si>
  <si>
    <t>74.01%</t>
  </si>
  <si>
    <t>55.33%</t>
  </si>
  <si>
    <t>邛崃片区</t>
  </si>
  <si>
    <t>何巍</t>
  </si>
  <si>
    <t>邛崃中心店</t>
  </si>
  <si>
    <t>59.48%</t>
  </si>
  <si>
    <t>31.7%</t>
  </si>
  <si>
    <t>邛崃洪川店</t>
  </si>
  <si>
    <t>90.83%</t>
  </si>
  <si>
    <t>81.94%</t>
  </si>
  <si>
    <t>邛崃羊安镇店</t>
  </si>
  <si>
    <t>68.25%</t>
  </si>
  <si>
    <t>59.7%</t>
  </si>
  <si>
    <t>邛崃翠荫街店</t>
  </si>
  <si>
    <t>85.81%</t>
  </si>
  <si>
    <t>75.51%</t>
  </si>
  <si>
    <t>邛崃杏林路店</t>
  </si>
  <si>
    <t>75.08%</t>
  </si>
  <si>
    <t>47.39%</t>
  </si>
  <si>
    <t>崇州片区</t>
  </si>
  <si>
    <t>黄梅</t>
  </si>
  <si>
    <t>崇州中心店</t>
  </si>
  <si>
    <t>80.02%</t>
  </si>
  <si>
    <t>60.81%</t>
  </si>
  <si>
    <t>崇州怀远店</t>
  </si>
  <si>
    <t>88.83%</t>
  </si>
  <si>
    <t>78.56%</t>
  </si>
  <si>
    <t>崇州三江店</t>
  </si>
  <si>
    <t>73.19%</t>
  </si>
  <si>
    <t>57.39%</t>
  </si>
  <si>
    <t>崇州金带街店</t>
  </si>
  <si>
    <t>69.34%</t>
  </si>
  <si>
    <t>54.31%</t>
  </si>
  <si>
    <t>崇州尚贤坊店</t>
  </si>
  <si>
    <t>71.04%</t>
  </si>
  <si>
    <t>38.59%</t>
  </si>
  <si>
    <t>崇州永康东路店</t>
  </si>
  <si>
    <t>59.98%</t>
  </si>
  <si>
    <t>38.99%</t>
  </si>
  <si>
    <t>崇州蜀州中路店</t>
  </si>
  <si>
    <t>71.97%</t>
  </si>
  <si>
    <t>58.33%</t>
  </si>
  <si>
    <t>大邑片区</t>
  </si>
  <si>
    <t>刘美玲</t>
  </si>
  <si>
    <t>大邑子龙店</t>
  </si>
  <si>
    <t>93.09%</t>
  </si>
  <si>
    <t>84.39%</t>
  </si>
  <si>
    <t>大邑东壕沟店</t>
  </si>
  <si>
    <t>77.69%</t>
  </si>
  <si>
    <t>65.83%</t>
  </si>
  <si>
    <t>大邑安仁镇千禧街药店</t>
  </si>
  <si>
    <t>60.12%</t>
  </si>
  <si>
    <t>35.56%</t>
  </si>
  <si>
    <t>大邑沙渠镇店</t>
  </si>
  <si>
    <t>91.56%</t>
  </si>
  <si>
    <t>81.63%</t>
  </si>
  <si>
    <t>大邑通达店</t>
  </si>
  <si>
    <t>79.47%</t>
  </si>
  <si>
    <t>66.12%</t>
  </si>
  <si>
    <t>大邑新场镇店</t>
  </si>
  <si>
    <t>83.63%</t>
  </si>
  <si>
    <t>66.39%</t>
  </si>
  <si>
    <t>内蒙古桃源店</t>
  </si>
  <si>
    <t>31.75%</t>
  </si>
  <si>
    <t>15.03%</t>
  </si>
  <si>
    <t>大邑东街店</t>
  </si>
  <si>
    <t>83.9%</t>
  </si>
  <si>
    <t>69.64%</t>
  </si>
  <si>
    <t>大邑潘家街店</t>
  </si>
  <si>
    <t>75.68%</t>
  </si>
  <si>
    <t>60.65%</t>
  </si>
  <si>
    <t>大邑北街店</t>
  </si>
  <si>
    <t>81.49%</t>
  </si>
  <si>
    <t>74.62%</t>
  </si>
  <si>
    <t>大邑观音阁西街店</t>
  </si>
  <si>
    <t>90.44%</t>
  </si>
  <si>
    <t>75.67%</t>
  </si>
  <si>
    <t>大邑元通路店</t>
  </si>
  <si>
    <t>88.11%</t>
  </si>
  <si>
    <t>72.14%</t>
  </si>
  <si>
    <t>大邑金巷西街店</t>
  </si>
  <si>
    <t>85.07%</t>
  </si>
  <si>
    <t>70.51%</t>
  </si>
  <si>
    <t>西门片区</t>
  </si>
  <si>
    <t>西部店</t>
  </si>
  <si>
    <t>19.42%</t>
  </si>
  <si>
    <t>15.35%</t>
  </si>
  <si>
    <t>沙河源店</t>
  </si>
  <si>
    <t>76.18%</t>
  </si>
  <si>
    <t>53.71%</t>
  </si>
  <si>
    <t>光华店</t>
  </si>
  <si>
    <t>93.1%</t>
  </si>
  <si>
    <t>79.36%</t>
  </si>
  <si>
    <t>清江东路店</t>
  </si>
  <si>
    <t>77.99%</t>
  </si>
  <si>
    <t>59.89%</t>
  </si>
  <si>
    <t>枣子巷店</t>
  </si>
  <si>
    <t>68.54%</t>
  </si>
  <si>
    <t>58.54%</t>
  </si>
  <si>
    <t>光华村街店</t>
  </si>
  <si>
    <t>73.93%</t>
  </si>
  <si>
    <t>60.84%</t>
  </si>
  <si>
    <t>土龙路店</t>
  </si>
  <si>
    <t>78.76%</t>
  </si>
  <si>
    <t>62.61%</t>
  </si>
  <si>
    <t>金丝街店</t>
  </si>
  <si>
    <t>54.81%</t>
  </si>
  <si>
    <t>36.71%</t>
  </si>
  <si>
    <t>顺和街店</t>
  </si>
  <si>
    <t>89.15%</t>
  </si>
  <si>
    <t>81.02%</t>
  </si>
  <si>
    <t>青羊区北东街店</t>
  </si>
  <si>
    <t>68.42%</t>
  </si>
  <si>
    <t>58.48%</t>
  </si>
  <si>
    <t>郫筒镇东大街药店</t>
  </si>
  <si>
    <t>85.35%</t>
  </si>
  <si>
    <t>67.52%</t>
  </si>
  <si>
    <t>十二桥店</t>
  </si>
  <si>
    <t>60.7%</t>
  </si>
  <si>
    <t>29.62%</t>
  </si>
  <si>
    <t>交大三店</t>
  </si>
  <si>
    <t>86.58%</t>
  </si>
  <si>
    <t>64.54%</t>
  </si>
  <si>
    <t>交大黄苑东街</t>
  </si>
  <si>
    <t>73.97%</t>
  </si>
  <si>
    <t>64.43%</t>
  </si>
  <si>
    <t>金沙路店</t>
  </si>
  <si>
    <t>81.06%</t>
  </si>
  <si>
    <t>70.81%</t>
  </si>
  <si>
    <t>郫县一环路东南段店</t>
  </si>
  <si>
    <t>76.04%</t>
  </si>
  <si>
    <t>56.19%</t>
  </si>
  <si>
    <t>佳灵路店</t>
  </si>
  <si>
    <t>46.63%</t>
  </si>
  <si>
    <t>28.18%</t>
  </si>
  <si>
    <t>银河北街店</t>
  </si>
  <si>
    <t>93.31%</t>
  </si>
  <si>
    <t>83.11%</t>
  </si>
  <si>
    <t>贝森北路店</t>
  </si>
  <si>
    <t>68.57%</t>
  </si>
  <si>
    <t>45.23%</t>
  </si>
  <si>
    <t>蜀汉东路店</t>
  </si>
  <si>
    <t>60.55%</t>
  </si>
  <si>
    <t>40.76%</t>
  </si>
  <si>
    <t>大悦路店</t>
  </si>
  <si>
    <t>71.74%</t>
  </si>
  <si>
    <t>55.85%</t>
  </si>
  <si>
    <t>银沙路店</t>
  </si>
  <si>
    <t>91.24%</t>
  </si>
  <si>
    <t>84.3%</t>
  </si>
  <si>
    <t>花照壁店</t>
  </si>
  <si>
    <t>47.28%</t>
  </si>
  <si>
    <t>23.94%</t>
  </si>
  <si>
    <t>五福桥东路店</t>
  </si>
  <si>
    <t>75.52%</t>
  </si>
  <si>
    <t>61.3%</t>
  </si>
  <si>
    <t>尚锦路店</t>
  </si>
  <si>
    <t>34.46%</t>
  </si>
  <si>
    <t>23.9%</t>
  </si>
  <si>
    <t>花照壁中横街店</t>
  </si>
  <si>
    <t>73.27%</t>
  </si>
  <si>
    <t>43.21%</t>
  </si>
  <si>
    <t>沙湾东一路店</t>
  </si>
  <si>
    <t>74.98%</t>
  </si>
  <si>
    <t>63.25%</t>
  </si>
  <si>
    <t>文和路店</t>
  </si>
  <si>
    <t>78.14%</t>
  </si>
  <si>
    <t>53.36%</t>
  </si>
  <si>
    <t>东门片区</t>
  </si>
  <si>
    <t>双林路店</t>
  </si>
  <si>
    <t>74.32%</t>
  </si>
  <si>
    <t>56.04%</t>
  </si>
  <si>
    <t>通盈街店</t>
  </si>
  <si>
    <t>88.07%</t>
  </si>
  <si>
    <t>72.29%</t>
  </si>
  <si>
    <t>杉板桥店</t>
  </si>
  <si>
    <t>85.03%</t>
  </si>
  <si>
    <t>74.4%</t>
  </si>
  <si>
    <t>崔家店</t>
  </si>
  <si>
    <t>75.69%</t>
  </si>
  <si>
    <t>61.84%</t>
  </si>
  <si>
    <t>华油路店</t>
  </si>
  <si>
    <t>82.14%</t>
  </si>
  <si>
    <t>69.11%</t>
  </si>
  <si>
    <t>高车一路店</t>
  </si>
  <si>
    <t>81.16%</t>
  </si>
  <si>
    <t>65.27%</t>
  </si>
  <si>
    <t>羊子山西路店</t>
  </si>
  <si>
    <t>84.98%</t>
  </si>
  <si>
    <t>68.84%</t>
  </si>
  <si>
    <t>锦江区水杉街店</t>
  </si>
  <si>
    <t>74.9%</t>
  </si>
  <si>
    <t>60.78%</t>
  </si>
  <si>
    <t>新都马超东路</t>
  </si>
  <si>
    <t>89.19%</t>
  </si>
  <si>
    <t>74.88%</t>
  </si>
  <si>
    <t>成华区华泰路</t>
  </si>
  <si>
    <t>76.77%</t>
  </si>
  <si>
    <t>62.5%</t>
  </si>
  <si>
    <t>观音桥店</t>
  </si>
  <si>
    <t>88.58%</t>
  </si>
  <si>
    <t>79.68%</t>
  </si>
  <si>
    <t>新都新繁店</t>
  </si>
  <si>
    <t>81.61%</t>
  </si>
  <si>
    <t>61.45%</t>
  </si>
  <si>
    <t>华康路店</t>
  </si>
  <si>
    <t>72.36%</t>
  </si>
  <si>
    <t>劼人路店</t>
  </si>
  <si>
    <t>55.52%</t>
  </si>
  <si>
    <t>44.68%</t>
  </si>
  <si>
    <t>西林一街店</t>
  </si>
  <si>
    <t>63.29%</t>
  </si>
  <si>
    <t>40.38%</t>
  </si>
  <si>
    <t>新都万和北路店</t>
  </si>
  <si>
    <t>80.85%</t>
  </si>
  <si>
    <t>71.31%</t>
  </si>
  <si>
    <t>东昌一路店</t>
  </si>
  <si>
    <t>73.18%</t>
  </si>
  <si>
    <t>培华东路店</t>
  </si>
  <si>
    <t>78.55%</t>
  </si>
  <si>
    <t>51.18%</t>
  </si>
  <si>
    <t>静沙南路店</t>
  </si>
  <si>
    <t>78.5%</t>
  </si>
  <si>
    <t>61.72%</t>
  </si>
  <si>
    <t>水碾河路店</t>
  </si>
  <si>
    <t>57.98%</t>
  </si>
  <si>
    <t>56.08%</t>
  </si>
  <si>
    <t>驷马桥三路店</t>
  </si>
  <si>
    <t>66.89%</t>
  </si>
  <si>
    <t>58.59%</t>
  </si>
  <si>
    <t>彭州人民医院店</t>
  </si>
  <si>
    <t>49.02%</t>
  </si>
  <si>
    <t>23.91%</t>
  </si>
  <si>
    <t>华泰二路店</t>
  </si>
  <si>
    <t>68.31%</t>
  </si>
  <si>
    <t>47.37%</t>
  </si>
  <si>
    <t>医贸大道店</t>
  </si>
  <si>
    <t>80.09%</t>
  </si>
  <si>
    <t>69.91%</t>
  </si>
  <si>
    <t>大田坎店</t>
  </si>
  <si>
    <t>73.41%</t>
  </si>
  <si>
    <t>59.36%</t>
  </si>
  <si>
    <t>华美东街店</t>
  </si>
  <si>
    <t>48.49%</t>
  </si>
  <si>
    <t>35.48%</t>
  </si>
  <si>
    <t>旗舰店</t>
  </si>
  <si>
    <t>85.06%</t>
  </si>
  <si>
    <t>28.24%</t>
  </si>
  <si>
    <t>红星店</t>
  </si>
  <si>
    <t>75.15%</t>
  </si>
  <si>
    <t>56.93%</t>
  </si>
  <si>
    <t>浆洗街店</t>
  </si>
  <si>
    <t>66.31%</t>
  </si>
  <si>
    <t>31.21%</t>
  </si>
  <si>
    <t>庆云南街店</t>
  </si>
  <si>
    <t>64.25%</t>
  </si>
  <si>
    <t>33.04%</t>
  </si>
  <si>
    <t>科华路店</t>
  </si>
  <si>
    <t>81.09%</t>
  </si>
  <si>
    <t>童子街店</t>
  </si>
  <si>
    <t>84%</t>
  </si>
  <si>
    <t>65.93%</t>
  </si>
  <si>
    <t>紫薇东路店</t>
  </si>
  <si>
    <t>76.43%</t>
  </si>
  <si>
    <t>55.97%</t>
  </si>
  <si>
    <t>梨花街店</t>
  </si>
  <si>
    <t>44.21%</t>
  </si>
  <si>
    <t>28.67%</t>
  </si>
  <si>
    <t>元华二巷店</t>
  </si>
  <si>
    <t>76.35%</t>
  </si>
  <si>
    <t>56.79%</t>
  </si>
  <si>
    <t>丝竹路店</t>
  </si>
  <si>
    <t>77.44%</t>
  </si>
  <si>
    <t>65.44%</t>
  </si>
  <si>
    <t>青龙街店</t>
  </si>
  <si>
    <t>60.5%</t>
  </si>
  <si>
    <t>28.26%</t>
  </si>
  <si>
    <t>宏济中路店</t>
  </si>
  <si>
    <t>63.51%</t>
  </si>
  <si>
    <t>39.1%</t>
  </si>
  <si>
    <t>肖家河</t>
  </si>
  <si>
    <t>63.64%</t>
  </si>
  <si>
    <t>40.98%</t>
  </si>
  <si>
    <t>科华北路店</t>
  </si>
  <si>
    <t>60.04%</t>
  </si>
  <si>
    <t>43.25%</t>
  </si>
  <si>
    <t>长寿路店</t>
  </si>
  <si>
    <t>76.82%</t>
  </si>
  <si>
    <t>62.31%</t>
  </si>
  <si>
    <t>高攀西巷店</t>
  </si>
  <si>
    <t>82.5%</t>
  </si>
  <si>
    <t>67.42%</t>
  </si>
  <si>
    <t>建业路</t>
  </si>
  <si>
    <t>61.39%</t>
  </si>
  <si>
    <t>46.2%</t>
  </si>
  <si>
    <t>新津兴义店</t>
  </si>
  <si>
    <t>78.75%</t>
  </si>
  <si>
    <t>64.16%</t>
  </si>
  <si>
    <t>新津五津西路店</t>
  </si>
  <si>
    <t>93.52%</t>
  </si>
  <si>
    <t>73.8%</t>
  </si>
  <si>
    <t>新津邓双店</t>
  </si>
  <si>
    <t>97.85%</t>
  </si>
  <si>
    <t>95.07%</t>
  </si>
  <si>
    <t>双流区三强西街药店</t>
  </si>
  <si>
    <t>58.99%</t>
  </si>
  <si>
    <t>40.97%</t>
  </si>
  <si>
    <t>武阳西路店</t>
  </si>
  <si>
    <t>77.9%</t>
  </si>
  <si>
    <t>63.58%</t>
  </si>
  <si>
    <t>五津西路2店</t>
  </si>
  <si>
    <t>79.55%</t>
  </si>
  <si>
    <t>57.02%</t>
  </si>
  <si>
    <t>都江堰片区</t>
  </si>
  <si>
    <t>杨科</t>
  </si>
  <si>
    <t>都江堰景中店</t>
  </si>
  <si>
    <t>87.34%</t>
  </si>
  <si>
    <t>62.94%</t>
  </si>
  <si>
    <t>都江堰奎光中段</t>
  </si>
  <si>
    <t>82.57%</t>
  </si>
  <si>
    <t>59.86%</t>
  </si>
  <si>
    <t>都江堰翔凤路</t>
  </si>
  <si>
    <t>87.33%</t>
  </si>
  <si>
    <t>65.74%</t>
  </si>
  <si>
    <t>都江堰问道西路</t>
  </si>
  <si>
    <t>84.22%</t>
  </si>
  <si>
    <t>66.33%</t>
  </si>
  <si>
    <t>都江堰聚源店</t>
  </si>
  <si>
    <t>86.97%</t>
  </si>
  <si>
    <t>74.41%</t>
  </si>
  <si>
    <t>都江堰蒲阳路店</t>
  </si>
  <si>
    <t>36.05%</t>
  </si>
  <si>
    <t>13.06%</t>
  </si>
  <si>
    <t>都江堰宝莲路店</t>
  </si>
  <si>
    <t>73.56%</t>
  </si>
  <si>
    <t>60.96%</t>
  </si>
  <si>
    <t>泸州片区</t>
  </si>
  <si>
    <t>黄良梅</t>
  </si>
  <si>
    <t>泸州飞跃路直营店</t>
  </si>
  <si>
    <t>75.39%</t>
  </si>
  <si>
    <t>56.76%</t>
  </si>
  <si>
    <t>泸州佳乐直营店</t>
  </si>
  <si>
    <t>48.67%</t>
  </si>
  <si>
    <t>34.82%</t>
  </si>
  <si>
    <t>泸州蓝田直营店</t>
  </si>
  <si>
    <t>54.51%</t>
  </si>
  <si>
    <t>泸州五直营店</t>
  </si>
  <si>
    <t>51.93%</t>
  </si>
  <si>
    <t>56.73%</t>
  </si>
  <si>
    <t>泸州六直营店</t>
  </si>
  <si>
    <t>44.47%</t>
  </si>
  <si>
    <t>38.55%</t>
  </si>
  <si>
    <t>泸州七直营店</t>
  </si>
  <si>
    <t>41.49%</t>
  </si>
  <si>
    <t>32.08%</t>
  </si>
  <si>
    <t>达州片区</t>
  </si>
  <si>
    <t>王四维</t>
  </si>
  <si>
    <t>达州鸿福新村店</t>
  </si>
  <si>
    <t>36.15%</t>
  </si>
  <si>
    <t>23.01%</t>
  </si>
  <si>
    <t>达州华蜀南路店</t>
  </si>
  <si>
    <t>36.53%</t>
  </si>
  <si>
    <t>29.79%</t>
  </si>
  <si>
    <t>达州通川北路店</t>
  </si>
  <si>
    <t>20.97%</t>
  </si>
  <si>
    <t>13.02%</t>
  </si>
  <si>
    <t>达州领域广场店</t>
  </si>
  <si>
    <t>20.52%</t>
  </si>
  <si>
    <t>15.71%</t>
  </si>
  <si>
    <t>南充片区</t>
  </si>
  <si>
    <t>陈丽</t>
  </si>
  <si>
    <t>南充16店</t>
  </si>
  <si>
    <t>77.31%</t>
  </si>
  <si>
    <t>59.5%</t>
  </si>
  <si>
    <t>南充7店</t>
  </si>
  <si>
    <t>46.15%</t>
  </si>
  <si>
    <t>28.46%</t>
  </si>
  <si>
    <t>南充8店</t>
  </si>
  <si>
    <t>19.8%</t>
  </si>
  <si>
    <t>15.3%</t>
  </si>
  <si>
    <t>南充5店</t>
  </si>
  <si>
    <t>26.81%</t>
  </si>
  <si>
    <t>22.02%</t>
  </si>
  <si>
    <t>南充3店</t>
  </si>
  <si>
    <t>40.23%</t>
  </si>
  <si>
    <t>35.38%</t>
  </si>
  <si>
    <t>南充11店</t>
  </si>
  <si>
    <t>60.13%</t>
  </si>
  <si>
    <t>45.53%</t>
  </si>
  <si>
    <t>泸州佳裕店</t>
  </si>
  <si>
    <t>77.54%</t>
  </si>
  <si>
    <t>62.96%</t>
  </si>
  <si>
    <t>泸州一店</t>
  </si>
  <si>
    <t>41.47%</t>
  </si>
  <si>
    <t>32.68%</t>
  </si>
  <si>
    <t>序号</t>
  </si>
  <si>
    <t>人员ID</t>
  </si>
  <si>
    <t>姓名</t>
  </si>
  <si>
    <t>5月办卡任务</t>
  </si>
  <si>
    <t>完成率</t>
  </si>
  <si>
    <t>任务差额</t>
  </si>
  <si>
    <t>韩艳梅</t>
  </si>
  <si>
    <t>曹琼</t>
  </si>
  <si>
    <t>王佳美</t>
  </si>
  <si>
    <t>陈凤珍</t>
  </si>
  <si>
    <t>陈婷婷</t>
  </si>
  <si>
    <t>骆素花</t>
  </si>
  <si>
    <t>涂思佩</t>
  </si>
  <si>
    <t>蒋润</t>
  </si>
  <si>
    <t>彭勤</t>
  </si>
  <si>
    <t>付晓娟</t>
  </si>
  <si>
    <t>胡建梅</t>
  </si>
  <si>
    <t>王莉</t>
  </si>
  <si>
    <t>母小琴</t>
  </si>
  <si>
    <t>卓敏</t>
  </si>
  <si>
    <t>兴义店</t>
  </si>
  <si>
    <t>高斯</t>
  </si>
  <si>
    <t>陈小娟</t>
  </si>
  <si>
    <t>潘杨</t>
  </si>
  <si>
    <t>魏连</t>
  </si>
  <si>
    <t>李小芳</t>
  </si>
  <si>
    <t>杜海江</t>
  </si>
  <si>
    <t>李树霞</t>
  </si>
  <si>
    <t>吕海露</t>
  </si>
  <si>
    <t>宁玉清</t>
  </si>
  <si>
    <t>李沙</t>
  </si>
  <si>
    <t>张群</t>
  </si>
  <si>
    <t>黄霞</t>
  </si>
  <si>
    <t>许静</t>
  </si>
  <si>
    <t>彭蓉</t>
  </si>
  <si>
    <t>李娟</t>
  </si>
  <si>
    <t>刘秋菊</t>
  </si>
  <si>
    <t>彭亚丹</t>
  </si>
  <si>
    <t>朱欢</t>
  </si>
  <si>
    <t>韩彬</t>
  </si>
  <si>
    <t>范阳</t>
  </si>
  <si>
    <t>黄梅2</t>
  </si>
  <si>
    <t>马香容</t>
  </si>
  <si>
    <t>付曦</t>
  </si>
  <si>
    <t>唐礼萍</t>
  </si>
  <si>
    <t>刘娟</t>
  </si>
  <si>
    <t>王茹</t>
  </si>
  <si>
    <t>任丹</t>
  </si>
  <si>
    <t>田兰</t>
  </si>
  <si>
    <t>熊小玲</t>
  </si>
  <si>
    <t>罗洁滟</t>
  </si>
  <si>
    <t>金巷西街店</t>
  </si>
  <si>
    <t>简万婕</t>
  </si>
  <si>
    <t>桃源店</t>
  </si>
  <si>
    <t>李秀辉</t>
  </si>
  <si>
    <t>郭益</t>
  </si>
  <si>
    <t>吕彩霞</t>
  </si>
  <si>
    <t>董召英</t>
  </si>
  <si>
    <t>唐瑶</t>
  </si>
  <si>
    <t>韩守玉</t>
  </si>
  <si>
    <t>李馨怡</t>
  </si>
  <si>
    <t>张春丽</t>
  </si>
  <si>
    <t>黄丽宇</t>
  </si>
  <si>
    <t>曾欣然</t>
  </si>
  <si>
    <t>张杰</t>
  </si>
  <si>
    <t>胡建兴</t>
  </si>
  <si>
    <t>周小芳</t>
  </si>
  <si>
    <t>周燕</t>
  </si>
  <si>
    <t>蒋小琼</t>
  </si>
  <si>
    <t>袁咏梅</t>
  </si>
  <si>
    <t>陈梦露</t>
  </si>
  <si>
    <t>吴茹雪</t>
  </si>
  <si>
    <t>刘春花</t>
  </si>
  <si>
    <t>陈丽梅</t>
  </si>
  <si>
    <t>罗丹</t>
  </si>
  <si>
    <t>刁乐</t>
  </si>
  <si>
    <t>张琴琴</t>
  </si>
  <si>
    <t>毛玉</t>
  </si>
  <si>
    <t>谢玉涛</t>
  </si>
  <si>
    <t>王芳2</t>
  </si>
  <si>
    <t>魏琼芳</t>
  </si>
  <si>
    <t>唐冬芳</t>
  </si>
  <si>
    <t>龚晓清</t>
  </si>
  <si>
    <t>梅雅霜</t>
  </si>
  <si>
    <t>张密</t>
  </si>
  <si>
    <t>杨凤麟</t>
  </si>
  <si>
    <t>蔡红秀</t>
  </si>
  <si>
    <t>黄雨</t>
  </si>
  <si>
    <t>曾静</t>
  </si>
  <si>
    <t>殷岱菊</t>
  </si>
  <si>
    <t>杨伟钰</t>
  </si>
  <si>
    <t>庞莉娜</t>
  </si>
  <si>
    <t>张科英</t>
  </si>
  <si>
    <t>黄文君</t>
  </si>
  <si>
    <t>郝丽秋</t>
  </si>
  <si>
    <t>雷宇佳</t>
  </si>
  <si>
    <t>陈志勇</t>
  </si>
  <si>
    <t>罗月月</t>
  </si>
  <si>
    <t>汤益霞</t>
  </si>
  <si>
    <t>殷瑞雪</t>
  </si>
  <si>
    <t>李艳</t>
  </si>
  <si>
    <t>蒋友娟</t>
  </si>
  <si>
    <t>黄杨</t>
  </si>
  <si>
    <t>王雪萍</t>
  </si>
  <si>
    <t>舒海燕</t>
  </si>
  <si>
    <t>廖红</t>
  </si>
  <si>
    <t>欧玲</t>
  </si>
  <si>
    <t>赖春梅</t>
  </si>
  <si>
    <t>朱朝霞</t>
  </si>
  <si>
    <t>蔡小丽</t>
  </si>
  <si>
    <t>贺丽</t>
  </si>
  <si>
    <t>高红华</t>
  </si>
  <si>
    <t>王波</t>
  </si>
  <si>
    <t>杨琼</t>
  </si>
  <si>
    <t>李英</t>
  </si>
  <si>
    <t>顾情</t>
  </si>
  <si>
    <t>吴阳</t>
  </si>
  <si>
    <t>冯开秀</t>
  </si>
  <si>
    <t>晏祥春</t>
  </si>
  <si>
    <t>都江堰聚源镇中心街联建房药店</t>
  </si>
  <si>
    <t>何丽萍</t>
  </si>
  <si>
    <t>易月红</t>
  </si>
  <si>
    <t>韩启敏</t>
  </si>
  <si>
    <t>詹少洋</t>
  </si>
  <si>
    <t>孙佳丽</t>
  </si>
  <si>
    <t>周有惠</t>
  </si>
  <si>
    <t>吴志海</t>
  </si>
  <si>
    <t>代富群</t>
  </si>
  <si>
    <t>杨文英</t>
  </si>
  <si>
    <t>乐良清</t>
  </si>
  <si>
    <t>程丽平</t>
  </si>
  <si>
    <t>郑越</t>
  </si>
  <si>
    <t>贺玉兰</t>
  </si>
  <si>
    <t>刘春梅</t>
  </si>
  <si>
    <t>李红梅2</t>
  </si>
  <si>
    <t>韩国丽</t>
  </si>
  <si>
    <t>夏秋梅</t>
  </si>
  <si>
    <t>熊代艳</t>
  </si>
  <si>
    <t>陈小兰</t>
  </si>
  <si>
    <t>李敏会</t>
  </si>
  <si>
    <t>王映</t>
  </si>
  <si>
    <t>谢心钥</t>
  </si>
  <si>
    <t>雷聪</t>
  </si>
  <si>
    <t>税越</t>
  </si>
  <si>
    <t>徐文敏</t>
  </si>
  <si>
    <t>杜作莲</t>
  </si>
  <si>
    <t>敬海英</t>
  </si>
  <si>
    <t>陈芳</t>
  </si>
  <si>
    <t>杨潇</t>
  </si>
  <si>
    <t>张莉2</t>
  </si>
  <si>
    <t>赵春艳</t>
  </si>
  <si>
    <t>王春艳</t>
  </si>
  <si>
    <t>赵丽</t>
  </si>
  <si>
    <t>张燕2</t>
  </si>
  <si>
    <t>龚艳</t>
  </si>
  <si>
    <t>谭秀琼</t>
  </si>
  <si>
    <t>李霞2</t>
  </si>
  <si>
    <t>陈艳燕</t>
  </si>
  <si>
    <t>蒲晓芬</t>
  </si>
  <si>
    <t>张阿几</t>
  </si>
  <si>
    <t>蒋雪琴</t>
  </si>
  <si>
    <t>黄兴中</t>
  </si>
  <si>
    <t>鄢珊珊</t>
  </si>
  <si>
    <t>李桂芳</t>
  </si>
  <si>
    <t>成华区万科路（医馆）</t>
  </si>
  <si>
    <t>马雪</t>
  </si>
  <si>
    <t>张玉1</t>
  </si>
  <si>
    <t>黎丹</t>
  </si>
  <si>
    <t>陈雪</t>
  </si>
  <si>
    <t>唐倩</t>
  </si>
  <si>
    <t>陈心雨</t>
  </si>
  <si>
    <t>高新区大源北街</t>
  </si>
  <si>
    <t>张昌永</t>
  </si>
  <si>
    <t>侯玉肖</t>
  </si>
  <si>
    <t>王丹</t>
  </si>
  <si>
    <t>陈晓蓉</t>
  </si>
  <si>
    <t>廖晓静</t>
  </si>
  <si>
    <t>宋小红</t>
  </si>
  <si>
    <t>谭凤旭</t>
  </si>
  <si>
    <t>何锦楠</t>
  </si>
  <si>
    <t>易永红</t>
  </si>
  <si>
    <t>唐敏</t>
  </si>
  <si>
    <t>程改</t>
  </si>
  <si>
    <t>向桂西</t>
  </si>
  <si>
    <t>锦江区柳翠路店</t>
  </si>
  <si>
    <t>何小容</t>
  </si>
  <si>
    <t>施雪</t>
  </si>
  <si>
    <t>于春莲</t>
  </si>
  <si>
    <t>杨秀娟</t>
  </si>
  <si>
    <t>余欢</t>
  </si>
  <si>
    <t>席礼丹</t>
  </si>
  <si>
    <t>王芳1</t>
  </si>
  <si>
    <t>李倩</t>
  </si>
  <si>
    <t>罗爱玲</t>
  </si>
  <si>
    <t>李紫雯</t>
  </si>
  <si>
    <t>姜孝杨</t>
  </si>
  <si>
    <t>羊玉梅</t>
  </si>
  <si>
    <t>周春宏</t>
  </si>
  <si>
    <t>李秀芳</t>
  </si>
  <si>
    <t>张蓉2</t>
  </si>
  <si>
    <t>贾兰</t>
  </si>
  <si>
    <t>晏玲</t>
  </si>
  <si>
    <t>黄雅冰</t>
  </si>
  <si>
    <t>林铃</t>
  </si>
  <si>
    <t>张春苗</t>
  </si>
  <si>
    <t>敬长薇</t>
  </si>
  <si>
    <t>万科店</t>
  </si>
  <si>
    <t>卢卫琴</t>
  </si>
  <si>
    <t>万宇店</t>
  </si>
  <si>
    <t>黄禹秀</t>
  </si>
  <si>
    <t>万宇路店（医馆）</t>
  </si>
  <si>
    <t>吴佩娟</t>
  </si>
  <si>
    <t>夏彩红</t>
  </si>
  <si>
    <t>王慧</t>
  </si>
  <si>
    <t>甘甜</t>
  </si>
  <si>
    <t>任远芳</t>
  </si>
  <si>
    <t>朱文艺</t>
  </si>
  <si>
    <t>胡元</t>
  </si>
  <si>
    <t>张莉</t>
  </si>
  <si>
    <t>卫鸿羽</t>
  </si>
  <si>
    <t>李红梅</t>
  </si>
  <si>
    <t>纪莉萍</t>
  </si>
  <si>
    <t>冯学勤</t>
  </si>
  <si>
    <t>吴佩芸</t>
  </si>
  <si>
    <t>孙霁野</t>
  </si>
  <si>
    <t>罗豪</t>
  </si>
  <si>
    <t>宋留艺</t>
  </si>
  <si>
    <t>何丽华</t>
  </si>
  <si>
    <t>王芙蓉</t>
  </si>
  <si>
    <t>林禹帅</t>
  </si>
  <si>
    <t>唐丽</t>
  </si>
  <si>
    <t>朱佑艳</t>
  </si>
  <si>
    <t>周金梅</t>
  </si>
  <si>
    <t>廖洵媛</t>
  </si>
  <si>
    <t>陈慧</t>
  </si>
  <si>
    <t>科华路店（医馆）</t>
  </si>
  <si>
    <t>尹萍</t>
  </si>
  <si>
    <t>阴静</t>
  </si>
  <si>
    <t>唐文琼</t>
  </si>
  <si>
    <t>郭定秀</t>
  </si>
  <si>
    <t>余志彬</t>
  </si>
  <si>
    <t>黄长菊</t>
  </si>
  <si>
    <t>马昕</t>
  </si>
  <si>
    <t>廖桂英</t>
  </si>
  <si>
    <t>赵原</t>
  </si>
  <si>
    <t>张娟娟</t>
  </si>
  <si>
    <t>严善群</t>
  </si>
  <si>
    <t>文成燕</t>
  </si>
  <si>
    <t>向海英</t>
  </si>
  <si>
    <t>曾娟</t>
  </si>
  <si>
    <t>申彩文</t>
  </si>
  <si>
    <t>王晓雁</t>
  </si>
  <si>
    <t>彭关敏</t>
  </si>
  <si>
    <t>陈娇娇</t>
  </si>
  <si>
    <t>阳玲</t>
  </si>
  <si>
    <t>陈正连</t>
  </si>
  <si>
    <t>唐丹</t>
  </si>
  <si>
    <t>邱运丽</t>
  </si>
  <si>
    <t>何莹</t>
  </si>
  <si>
    <t>李铃</t>
  </si>
  <si>
    <t>杨聪明</t>
  </si>
  <si>
    <t>李秀丽</t>
  </si>
  <si>
    <t>魏存敏</t>
  </si>
  <si>
    <t>刘燕</t>
  </si>
  <si>
    <t>陈礼凤</t>
  </si>
  <si>
    <t>邛崃洪川小区店</t>
  </si>
  <si>
    <t>马婷婷</t>
  </si>
  <si>
    <t>高星宇</t>
  </si>
  <si>
    <t>闵雪</t>
  </si>
  <si>
    <t>杨平</t>
  </si>
  <si>
    <t>古素琼</t>
  </si>
  <si>
    <t>金敏霜</t>
  </si>
  <si>
    <t>万义丽</t>
  </si>
  <si>
    <t>杏林路店</t>
  </si>
  <si>
    <t>戚彩</t>
  </si>
  <si>
    <t>李宋琴</t>
  </si>
  <si>
    <t>王李秋</t>
  </si>
  <si>
    <t>叶倪</t>
  </si>
  <si>
    <t>冯斯琪</t>
  </si>
  <si>
    <t>王萱</t>
  </si>
  <si>
    <t>李可</t>
  </si>
  <si>
    <t>张梅</t>
  </si>
  <si>
    <t>朱晓桃</t>
  </si>
  <si>
    <t>饶向倩</t>
  </si>
  <si>
    <t>光华店（医馆）</t>
  </si>
  <si>
    <t>魏津</t>
  </si>
  <si>
    <t>汤雪芹</t>
  </si>
  <si>
    <t>彭蕾</t>
  </si>
  <si>
    <t>代志斌</t>
  </si>
  <si>
    <t>李丽</t>
  </si>
  <si>
    <t>廖艳萍</t>
  </si>
  <si>
    <t>潘婷</t>
  </si>
  <si>
    <t>成旭</t>
  </si>
  <si>
    <t>何方喜</t>
  </si>
  <si>
    <t>马艺芮</t>
  </si>
  <si>
    <t>范海英</t>
  </si>
  <si>
    <t>高玉</t>
  </si>
  <si>
    <t>魏小琴</t>
  </si>
  <si>
    <t>高文棋</t>
  </si>
  <si>
    <t>邓智</t>
  </si>
  <si>
    <t>李静</t>
  </si>
  <si>
    <t>金丝街店（医馆）</t>
  </si>
  <si>
    <t>冯婧恩</t>
  </si>
  <si>
    <t>王海鑫</t>
  </si>
  <si>
    <t>江月红</t>
  </si>
  <si>
    <t>李甜甜</t>
  </si>
  <si>
    <t>邓红梅</t>
  </si>
  <si>
    <t>邹东梅</t>
  </si>
  <si>
    <t>向丽容</t>
  </si>
  <si>
    <t>潘静</t>
  </si>
  <si>
    <t>青羊区十二桥店（医馆）</t>
  </si>
  <si>
    <t>辜瑞琪</t>
  </si>
  <si>
    <t>冯莉</t>
  </si>
  <si>
    <t>曾宣悦</t>
  </si>
  <si>
    <t>王珊</t>
  </si>
  <si>
    <t>胡艳弘</t>
  </si>
  <si>
    <t>代曾莲</t>
  </si>
  <si>
    <t>郑欣慧</t>
  </si>
  <si>
    <t>吴成芬</t>
  </si>
  <si>
    <t>龚敏</t>
  </si>
  <si>
    <t>孙荣丽</t>
  </si>
  <si>
    <t>迪里拜尔·阿合买提</t>
  </si>
  <si>
    <t>吴萍</t>
  </si>
  <si>
    <t>常玲</t>
  </si>
  <si>
    <t>谢敏</t>
  </si>
  <si>
    <t>马芸</t>
  </si>
  <si>
    <t>邹婷</t>
  </si>
  <si>
    <t>曾蕾蕾</t>
  </si>
  <si>
    <t>刘新</t>
  </si>
  <si>
    <t>何英1</t>
  </si>
  <si>
    <t>龚正红</t>
  </si>
  <si>
    <t>王丽超</t>
  </si>
  <si>
    <t>黄娟</t>
  </si>
  <si>
    <t>李雪梅</t>
  </si>
  <si>
    <t>周娟</t>
  </si>
  <si>
    <t>杨素芬</t>
  </si>
  <si>
    <t>陈文芳</t>
  </si>
  <si>
    <t>黄思雨</t>
  </si>
  <si>
    <t>张玉2</t>
  </si>
  <si>
    <t>高敏</t>
  </si>
  <si>
    <t>朱娟</t>
  </si>
  <si>
    <t>刘秀琼</t>
  </si>
  <si>
    <t>邓华芬</t>
  </si>
  <si>
    <t>邹惠</t>
  </si>
  <si>
    <t>官静</t>
  </si>
  <si>
    <t>李银萍</t>
  </si>
  <si>
    <t>王娅</t>
  </si>
  <si>
    <t>朱春梅</t>
  </si>
  <si>
    <t>郑红艳</t>
  </si>
  <si>
    <t>祁荣</t>
  </si>
  <si>
    <t>李迎新</t>
  </si>
  <si>
    <t>张琴</t>
  </si>
  <si>
    <t>宋利鸿</t>
  </si>
  <si>
    <t>王燕丽</t>
  </si>
  <si>
    <t>刘芬</t>
  </si>
  <si>
    <t>廖文莉</t>
  </si>
  <si>
    <t>庄静</t>
  </si>
  <si>
    <t>锦江区大田坎街药店</t>
  </si>
  <si>
    <t>毛静静</t>
  </si>
  <si>
    <t>金牛区银沙路药店</t>
  </si>
  <si>
    <t>曹娉</t>
  </si>
  <si>
    <t>都江堰片</t>
  </si>
  <si>
    <t>都江堰市灌口镇蒲阳路药店</t>
  </si>
  <si>
    <t>贾益娟</t>
  </si>
  <si>
    <t>成华区华泰路二药店</t>
  </si>
  <si>
    <t>黄艳</t>
  </si>
  <si>
    <t>锦江区东大街药店</t>
  </si>
  <si>
    <t>曾凤</t>
  </si>
  <si>
    <t>赵芳娟</t>
  </si>
  <si>
    <t>李霞</t>
  </si>
  <si>
    <t>成华区西林一街药店</t>
  </si>
  <si>
    <t>刘冬</t>
  </si>
  <si>
    <t>邛崃市羊安镇永康大道药店</t>
  </si>
  <si>
    <t>夏娇</t>
  </si>
  <si>
    <t>成华区金马河路药店</t>
  </si>
  <si>
    <t>敬晓燕</t>
  </si>
  <si>
    <t>大邑县金巷西街药店</t>
  </si>
  <si>
    <t>刘英洁</t>
  </si>
  <si>
    <t>大邑县晋原镇北街药店</t>
  </si>
  <si>
    <t>米玲玲</t>
  </si>
  <si>
    <t>崇州市三江镇崇新路药店</t>
  </si>
  <si>
    <t>刘莹</t>
  </si>
  <si>
    <t>青羊区童子街药店</t>
  </si>
  <si>
    <t>程霞芳</t>
  </si>
  <si>
    <t>成华区建业路药店</t>
  </si>
  <si>
    <t>李思宇</t>
  </si>
  <si>
    <t>高新区中和公济桥路药店</t>
  </si>
  <si>
    <t>邹俊杨</t>
  </si>
  <si>
    <t>武侯区顺和街药店</t>
  </si>
  <si>
    <t>张灿</t>
  </si>
  <si>
    <t>大邑县晋原街道内蒙古大道桃源药店</t>
  </si>
  <si>
    <t>陈静仪</t>
  </si>
  <si>
    <t>成都高新区天顺路药店</t>
  </si>
  <si>
    <t>唐秋霞</t>
  </si>
  <si>
    <t>锦江区庆云南街药店</t>
  </si>
  <si>
    <t>范尹荭</t>
  </si>
  <si>
    <t>青羊区金祥路药店</t>
  </si>
  <si>
    <t>卢苗</t>
  </si>
  <si>
    <t>金牛区金沙路药店</t>
  </si>
  <si>
    <t>吴云燕</t>
  </si>
  <si>
    <t>青羊区大石西路药店</t>
  </si>
  <si>
    <t>钟海燕</t>
  </si>
  <si>
    <t>武侯区大悦路药店</t>
  </si>
  <si>
    <t>田敏</t>
  </si>
  <si>
    <t>高新区大源三期药店</t>
  </si>
  <si>
    <t>王喜</t>
  </si>
  <si>
    <t>魏秀芳</t>
  </si>
  <si>
    <t>杨梦</t>
  </si>
  <si>
    <t>袁杰</t>
  </si>
  <si>
    <t>陈双梅</t>
  </si>
  <si>
    <t>管理片区</t>
  </si>
  <si>
    <t>5月开卡任务</t>
  </si>
  <si>
    <t>实际完成（1-19日)</t>
  </si>
  <si>
    <t>开卡完成率</t>
  </si>
  <si>
    <t>会员销售占比任务</t>
  </si>
  <si>
    <t>2025年5月总销售</t>
  </si>
  <si>
    <t>2025年5月(1-19日）会员销售</t>
  </si>
  <si>
    <t>2025年5月(1-19日）实际完成会员销售占比</t>
  </si>
  <si>
    <t>消费占比完成差额</t>
  </si>
  <si>
    <t>2025年5月(1-19日）总笔数</t>
  </si>
  <si>
    <t>2025年5月(1-19日）会员笔数</t>
  </si>
  <si>
    <t>2025年5月(1-19日）实际完成笔数占比</t>
  </si>
  <si>
    <t>笔数占比完成差额</t>
  </si>
  <si>
    <t>环比上月（1-19日）笔数占比</t>
  </si>
  <si>
    <t>环比上月（1-19日）销售占比</t>
  </si>
  <si>
    <t>2024年5月总笔数</t>
  </si>
  <si>
    <t>2024年5月会员笔数</t>
  </si>
  <si>
    <t>2024年5月笔数占比</t>
  </si>
  <si>
    <t>2024年5月总消费</t>
  </si>
  <si>
    <t>2024年5月会员消费</t>
  </si>
  <si>
    <t>2024年5月消费占比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</si>
  <si>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</si>
  <si>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</si>
  <si>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</si>
  <si>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</si>
  <si>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25年1-5月笔数占比</t>
  </si>
  <si>
    <t>25年1-5月销售占比</t>
  </si>
  <si>
    <t>24年1-5月（全月）笔数占比</t>
  </si>
  <si>
    <t>24年1-5月（全月）销售占比</t>
  </si>
  <si>
    <t>1-5月销售占比对比</t>
  </si>
  <si>
    <t>1-5月笔数占比对比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</si>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</sst>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B0F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3" applyFont="1" applyFill="1" applyBorder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7" fillId="2" borderId="1" xfId="3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9" fontId="0" fillId="3" borderId="1" xfId="3" applyFill="1" applyBorder="1" applyAlignment="1">
      <alignment horizontal="center" vertical="center" wrapText="1"/>
    </xf>
    <xf numFmtId="9" fontId="0" fillId="0" borderId="1" xfId="3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9" fontId="0" fillId="0" borderId="1" xfId="3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176" fontId="15" fillId="0" borderId="0" xfId="0" applyNumberFormat="1" applyFont="1" applyFill="1" applyAlignment="1">
      <alignment horizontal="center" vertical="center"/>
    </xf>
    <xf numFmtId="0" fontId="15" fillId="0" borderId="0" xfId="0" applyFont="1" applyFill="1">
      <alignment vertical="center"/>
    </xf>
    <xf numFmtId="10" fontId="15" fillId="0" borderId="0" xfId="0" applyNumberFormat="1" applyFont="1" applyFill="1">
      <alignment vertical="center"/>
    </xf>
    <xf numFmtId="10" fontId="0" fillId="0" borderId="0" xfId="0" applyNumberForma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A2EE6B01-E0C2-4FAE-BACA-FAEDE3CDDAC2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A785EDAE-16D4-40A1-BCE6-9CEC0C1FCB2F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EDE0B66B-787A-4D49-B188-109BA2334570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28C3DEFB-A48C-4C0D-9827-CA516C4456D6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BB61EC75-12C1-4955-8ED4-AA8BB9F02E4C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85AF8744-F5D7-4E18-96E7-3BAAA590B41C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98F72C6A-CA3E-4FD5-AA29-47D04248770F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1973F7DE-8F7F-4C5C-A331-CF5BB28F249F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CED86BC0-2484-4EA4-ACAF-B4C936F897F3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8CE54EF5-E3A7-4319-A45C-8FA36122D98E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8"/>
  <sheetViews>
    <sheetView tabSelected="1" workbookViewId="0">
      <pane ySplit="1" topLeftCell="A2" activePane="bottomLeft" state="frozen"/>
      <selection/>
      <selection pane="bottomLeft" activeCell="F6" sqref="F6"/>
    </sheetView>
  </sheetViews>
  <sheetFormatPr defaultColWidth="9" defaultRowHeight="20" customHeight="1"/>
  <cols>
    <col min="1" max="1" width="7.875" customWidth="1"/>
    <col min="2" max="2" width="10" customWidth="1"/>
    <col min="3" max="3" width="8.625" customWidth="1"/>
    <col min="4" max="4" width="15.5" style="59" customWidth="1"/>
    <col min="5" max="5" width="7.75" customWidth="1"/>
    <col min="6" max="6" width="9.625" style="60" customWidth="1"/>
    <col min="7" max="7" width="11.375" style="60" customWidth="1"/>
    <col min="8" max="8" width="8" style="60" customWidth="1"/>
    <col min="9" max="11" width="9" style="61" customWidth="1"/>
    <col min="12" max="12" width="13.125" style="62" customWidth="1"/>
    <col min="13" max="14" width="8.625" style="63" customWidth="1"/>
    <col min="15" max="15" width="9" style="36"/>
  </cols>
  <sheetData>
    <row r="1" s="58" customFormat="1" ht="47" customHeight="1" spans="1:1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5" t="s">
        <v>5</v>
      </c>
      <c r="G1" s="65" t="s">
        <v>6</v>
      </c>
      <c r="H1" s="65" t="s">
        <v>7</v>
      </c>
      <c r="I1" s="64" t="s">
        <v>8</v>
      </c>
      <c r="J1" s="64" t="s">
        <v>9</v>
      </c>
      <c r="K1" s="64" t="s">
        <v>10</v>
      </c>
      <c r="L1" s="70" t="s">
        <v>11</v>
      </c>
      <c r="M1" s="70" t="s">
        <v>9</v>
      </c>
      <c r="N1" s="64" t="s">
        <v>10</v>
      </c>
      <c r="O1" s="71"/>
    </row>
    <row r="2" ht="22" customHeight="1" spans="1:14">
      <c r="A2" s="12">
        <v>2907</v>
      </c>
      <c r="B2" s="12" t="s">
        <v>12</v>
      </c>
      <c r="C2" s="12" t="str">
        <f>VLOOKUP(A2,'[1]7.26系统后门店ID'!$D:$L,9,0)</f>
        <v>陈冰雪</v>
      </c>
      <c r="D2" s="12" t="s">
        <v>13</v>
      </c>
      <c r="E2" s="12">
        <v>1</v>
      </c>
      <c r="F2" s="66">
        <v>90</v>
      </c>
      <c r="G2" s="67">
        <v>55</v>
      </c>
      <c r="H2" s="68">
        <f>G2/F2</f>
        <v>0.611111111111111</v>
      </c>
      <c r="I2" s="72">
        <v>0.7</v>
      </c>
      <c r="J2" s="73" t="s">
        <v>14</v>
      </c>
      <c r="K2" s="73">
        <f>J2-I2</f>
        <v>-0.0718</v>
      </c>
      <c r="L2" s="72">
        <v>0.55</v>
      </c>
      <c r="M2" s="73" t="s">
        <v>15</v>
      </c>
      <c r="N2" s="73">
        <f>M2-L2</f>
        <v>-0.1518</v>
      </c>
    </row>
    <row r="3" ht="24" customHeight="1" spans="1:14">
      <c r="A3" s="12">
        <v>113299</v>
      </c>
      <c r="B3" s="12" t="s">
        <v>16</v>
      </c>
      <c r="C3" s="12" t="str">
        <f>VLOOKUP(A3,'[1]7.26系统后门店ID'!$D:$L,9,0)</f>
        <v>谭庆娟</v>
      </c>
      <c r="D3" s="12" t="s">
        <v>17</v>
      </c>
      <c r="E3" s="12">
        <v>2</v>
      </c>
      <c r="F3" s="66">
        <v>120</v>
      </c>
      <c r="G3" s="67">
        <v>58</v>
      </c>
      <c r="H3" s="68">
        <f t="shared" ref="H3:H34" si="0">G3/F3</f>
        <v>0.483333333333333</v>
      </c>
      <c r="I3" s="72">
        <v>0.6</v>
      </c>
      <c r="J3" s="73" t="s">
        <v>18</v>
      </c>
      <c r="K3" s="73">
        <f t="shared" ref="K3:K34" si="1">J3-I3</f>
        <v>-0.0456</v>
      </c>
      <c r="L3" s="72">
        <v>0.55</v>
      </c>
      <c r="M3" s="73" t="s">
        <v>19</v>
      </c>
      <c r="N3" s="73">
        <f t="shared" ref="N3:N34" si="2">M3-L3</f>
        <v>-0.2331</v>
      </c>
    </row>
    <row r="4" customHeight="1" spans="1:14">
      <c r="A4" s="12">
        <v>2715</v>
      </c>
      <c r="B4" s="12" t="s">
        <v>20</v>
      </c>
      <c r="C4" s="12" t="str">
        <f>VLOOKUP(A4,'[1]7.26系统后门店ID'!$D:$L,9,0)</f>
        <v>王燕丽</v>
      </c>
      <c r="D4" s="12" t="s">
        <v>21</v>
      </c>
      <c r="E4" s="12">
        <v>2</v>
      </c>
      <c r="F4" s="66">
        <v>120</v>
      </c>
      <c r="G4" s="67">
        <v>21</v>
      </c>
      <c r="H4" s="68">
        <f t="shared" si="0"/>
        <v>0.175</v>
      </c>
      <c r="I4" s="72">
        <v>0.7983</v>
      </c>
      <c r="J4" s="73" t="s">
        <v>22</v>
      </c>
      <c r="K4" s="73">
        <f t="shared" si="1"/>
        <v>-0.0824</v>
      </c>
      <c r="L4" s="72">
        <v>0.593078835408293</v>
      </c>
      <c r="M4" s="73" t="s">
        <v>23</v>
      </c>
      <c r="N4" s="73">
        <f t="shared" si="2"/>
        <v>-0.0370788354082929</v>
      </c>
    </row>
    <row r="5" customHeight="1" spans="1:14">
      <c r="A5" s="12">
        <v>2729</v>
      </c>
      <c r="B5" s="12" t="s">
        <v>12</v>
      </c>
      <c r="C5" s="12" t="str">
        <f>VLOOKUP(A5,'[1]7.26系统后门店ID'!$D:$L,9,0)</f>
        <v>陈冰雪</v>
      </c>
      <c r="D5" s="12" t="s">
        <v>24</v>
      </c>
      <c r="E5" s="12">
        <v>2</v>
      </c>
      <c r="F5" s="66">
        <v>120</v>
      </c>
      <c r="G5" s="67">
        <v>47</v>
      </c>
      <c r="H5" s="68">
        <f t="shared" si="0"/>
        <v>0.391666666666667</v>
      </c>
      <c r="I5" s="72">
        <v>0.8</v>
      </c>
      <c r="J5" s="73" t="s">
        <v>25</v>
      </c>
      <c r="K5" s="73">
        <f t="shared" si="1"/>
        <v>-0.0619000000000001</v>
      </c>
      <c r="L5" s="72">
        <v>0.611862441789836</v>
      </c>
      <c r="M5" s="73" t="s">
        <v>26</v>
      </c>
      <c r="N5" s="73">
        <f t="shared" si="2"/>
        <v>0.00723755821016403</v>
      </c>
    </row>
    <row r="6" customHeight="1" spans="1:14">
      <c r="A6" s="12">
        <v>2751</v>
      </c>
      <c r="B6" s="12" t="s">
        <v>12</v>
      </c>
      <c r="C6" s="12" t="str">
        <f>VLOOKUP(A6,'[1]7.26系统后门店ID'!$D:$L,9,0)</f>
        <v>陈冰雪</v>
      </c>
      <c r="D6" s="12" t="s">
        <v>27</v>
      </c>
      <c r="E6" s="12">
        <v>1</v>
      </c>
      <c r="F6" s="66">
        <v>90</v>
      </c>
      <c r="G6" s="67">
        <v>52</v>
      </c>
      <c r="H6" s="68">
        <f t="shared" si="0"/>
        <v>0.577777777777778</v>
      </c>
      <c r="I6" s="72">
        <v>0.8468</v>
      </c>
      <c r="J6" s="73" t="s">
        <v>28</v>
      </c>
      <c r="K6" s="73">
        <f t="shared" si="1"/>
        <v>0.00339999999999996</v>
      </c>
      <c r="L6" s="72">
        <v>0.687392329000639</v>
      </c>
      <c r="M6" s="73" t="s">
        <v>29</v>
      </c>
      <c r="N6" s="73">
        <f t="shared" si="2"/>
        <v>-0.00699232900063884</v>
      </c>
    </row>
    <row r="7" customHeight="1" spans="1:14">
      <c r="A7" s="12">
        <v>2738</v>
      </c>
      <c r="B7" s="12" t="s">
        <v>12</v>
      </c>
      <c r="C7" s="12" t="str">
        <f>VLOOKUP(A7,'[1]7.26系统后门店ID'!$D:$L,9,0)</f>
        <v>陈冰雪</v>
      </c>
      <c r="D7" s="12" t="s">
        <v>30</v>
      </c>
      <c r="E7" s="12">
        <v>4</v>
      </c>
      <c r="F7" s="66">
        <v>180</v>
      </c>
      <c r="G7" s="67">
        <v>147</v>
      </c>
      <c r="H7" s="68">
        <f t="shared" si="0"/>
        <v>0.816666666666667</v>
      </c>
      <c r="I7" s="72">
        <v>0.8</v>
      </c>
      <c r="J7" s="73" t="s">
        <v>31</v>
      </c>
      <c r="K7" s="73">
        <f t="shared" si="1"/>
        <v>-0.0755</v>
      </c>
      <c r="L7" s="72">
        <v>0.6</v>
      </c>
      <c r="M7" s="73" t="s">
        <v>32</v>
      </c>
      <c r="N7" s="73">
        <f t="shared" si="2"/>
        <v>-0.0992</v>
      </c>
    </row>
    <row r="8" customHeight="1" spans="1:14">
      <c r="A8" s="12">
        <v>2741</v>
      </c>
      <c r="B8" s="12" t="s">
        <v>12</v>
      </c>
      <c r="C8" s="12" t="str">
        <f>VLOOKUP(A8,'[1]7.26系统后门店ID'!$D:$L,9,0)</f>
        <v>陈冰雪</v>
      </c>
      <c r="D8" s="12" t="s">
        <v>33</v>
      </c>
      <c r="E8" s="12">
        <v>3</v>
      </c>
      <c r="F8" s="66">
        <v>180</v>
      </c>
      <c r="G8" s="67">
        <v>126</v>
      </c>
      <c r="H8" s="68">
        <f t="shared" si="0"/>
        <v>0.7</v>
      </c>
      <c r="I8" s="72">
        <v>0.7</v>
      </c>
      <c r="J8" s="73" t="s">
        <v>34</v>
      </c>
      <c r="K8" s="73">
        <f t="shared" si="1"/>
        <v>-0.0165999999999999</v>
      </c>
      <c r="L8" s="72">
        <v>0.55</v>
      </c>
      <c r="M8" s="73" t="s">
        <v>35</v>
      </c>
      <c r="N8" s="73">
        <f t="shared" si="2"/>
        <v>-0.0557</v>
      </c>
    </row>
    <row r="9" customHeight="1" spans="1:14">
      <c r="A9" s="12">
        <v>2414</v>
      </c>
      <c r="B9" s="12" t="s">
        <v>12</v>
      </c>
      <c r="C9" s="12" t="str">
        <f>VLOOKUP(A9,'[1]7.26系统后门店ID'!$D:$L,9,0)</f>
        <v>陈冰雪</v>
      </c>
      <c r="D9" s="12" t="s">
        <v>36</v>
      </c>
      <c r="E9" s="12">
        <v>2</v>
      </c>
      <c r="F9" s="66">
        <v>62</v>
      </c>
      <c r="G9" s="67">
        <v>44</v>
      </c>
      <c r="H9" s="68">
        <f t="shared" si="0"/>
        <v>0.709677419354839</v>
      </c>
      <c r="I9" s="72">
        <v>0.8</v>
      </c>
      <c r="J9" s="73" t="s">
        <v>37</v>
      </c>
      <c r="K9" s="73">
        <f t="shared" si="1"/>
        <v>0.0373999999999999</v>
      </c>
      <c r="L9" s="72">
        <v>0.641944129777289</v>
      </c>
      <c r="M9" s="73" t="s">
        <v>38</v>
      </c>
      <c r="N9" s="73">
        <f t="shared" si="2"/>
        <v>0.052755870222711</v>
      </c>
    </row>
    <row r="10" customHeight="1" spans="1:14">
      <c r="A10" s="12">
        <v>2113</v>
      </c>
      <c r="B10" s="12" t="s">
        <v>12</v>
      </c>
      <c r="C10" s="12" t="str">
        <f>VLOOKUP(A10,'[1]7.26系统后门店ID'!$D:$L,9,0)</f>
        <v>陈冰雪</v>
      </c>
      <c r="D10" s="12" t="s">
        <v>39</v>
      </c>
      <c r="E10" s="12">
        <v>3</v>
      </c>
      <c r="F10" s="66">
        <v>150</v>
      </c>
      <c r="G10" s="67">
        <v>70</v>
      </c>
      <c r="H10" s="68">
        <f t="shared" si="0"/>
        <v>0.466666666666667</v>
      </c>
      <c r="I10" s="72">
        <v>0.8291</v>
      </c>
      <c r="J10" s="73" t="s">
        <v>40</v>
      </c>
      <c r="K10" s="73">
        <f t="shared" si="1"/>
        <v>-0.0667999999999999</v>
      </c>
      <c r="L10" s="72">
        <v>0.615860548184866</v>
      </c>
      <c r="M10" s="73" t="s">
        <v>41</v>
      </c>
      <c r="N10" s="73">
        <f t="shared" si="2"/>
        <v>-0.042360548184866</v>
      </c>
    </row>
    <row r="11" customHeight="1" spans="1:14">
      <c r="A11" s="12">
        <v>2755</v>
      </c>
      <c r="B11" s="12" t="s">
        <v>12</v>
      </c>
      <c r="C11" s="12" t="str">
        <f>VLOOKUP(A11,'[1]7.26系统后门店ID'!$D:$L,9,0)</f>
        <v>陈冰雪</v>
      </c>
      <c r="D11" s="12" t="s">
        <v>42</v>
      </c>
      <c r="E11" s="12">
        <v>3</v>
      </c>
      <c r="F11" s="66">
        <v>141</v>
      </c>
      <c r="G11" s="67">
        <v>106</v>
      </c>
      <c r="H11" s="68">
        <f t="shared" si="0"/>
        <v>0.75177304964539</v>
      </c>
      <c r="I11" s="72">
        <v>0.8614</v>
      </c>
      <c r="J11" s="73" t="s">
        <v>43</v>
      </c>
      <c r="K11" s="73">
        <f t="shared" si="1"/>
        <v>0.0408999999999999</v>
      </c>
      <c r="L11" s="72">
        <v>0.693752442159383</v>
      </c>
      <c r="M11" s="73" t="s">
        <v>44</v>
      </c>
      <c r="N11" s="73">
        <f t="shared" si="2"/>
        <v>0.0484475578406169</v>
      </c>
    </row>
    <row r="12" customHeight="1" spans="1:14">
      <c r="A12" s="12">
        <v>2771</v>
      </c>
      <c r="B12" s="12" t="s">
        <v>12</v>
      </c>
      <c r="C12" s="12" t="str">
        <f>VLOOKUP(A12,'[1]7.26系统后门店ID'!$D:$L,9,0)</f>
        <v>陈冰雪</v>
      </c>
      <c r="D12" s="12" t="s">
        <v>45</v>
      </c>
      <c r="E12" s="12">
        <v>2</v>
      </c>
      <c r="F12" s="66">
        <v>62</v>
      </c>
      <c r="G12" s="67">
        <v>55</v>
      </c>
      <c r="H12" s="68">
        <f t="shared" si="0"/>
        <v>0.887096774193548</v>
      </c>
      <c r="I12" s="72">
        <v>0.88</v>
      </c>
      <c r="J12" s="73" t="s">
        <v>46</v>
      </c>
      <c r="K12" s="73">
        <f t="shared" si="1"/>
        <v>-0.0185</v>
      </c>
      <c r="L12" s="72">
        <v>0.8</v>
      </c>
      <c r="M12" s="73" t="s">
        <v>47</v>
      </c>
      <c r="N12" s="73">
        <f t="shared" si="2"/>
        <v>-0.0369</v>
      </c>
    </row>
    <row r="13" customHeight="1" spans="1:14">
      <c r="A13" s="12">
        <v>2722</v>
      </c>
      <c r="B13" s="12" t="s">
        <v>12</v>
      </c>
      <c r="C13" s="12" t="str">
        <f>VLOOKUP(A13,'[1]7.26系统后门店ID'!$D:$L,9,0)</f>
        <v>陈冰雪</v>
      </c>
      <c r="D13" s="12" t="s">
        <v>48</v>
      </c>
      <c r="E13" s="12">
        <v>2</v>
      </c>
      <c r="F13" s="66">
        <v>94</v>
      </c>
      <c r="G13" s="67">
        <v>89</v>
      </c>
      <c r="H13" s="68">
        <f t="shared" si="0"/>
        <v>0.946808510638298</v>
      </c>
      <c r="I13" s="72">
        <v>0.8</v>
      </c>
      <c r="J13" s="73" t="s">
        <v>49</v>
      </c>
      <c r="K13" s="73">
        <f t="shared" si="1"/>
        <v>0.109</v>
      </c>
      <c r="L13" s="72">
        <v>0.628873339544789</v>
      </c>
      <c r="M13" s="73" t="s">
        <v>50</v>
      </c>
      <c r="N13" s="73">
        <f t="shared" si="2"/>
        <v>-0.00217333954478893</v>
      </c>
    </row>
    <row r="14" customHeight="1" spans="1:14">
      <c r="A14" s="12">
        <v>2717</v>
      </c>
      <c r="B14" s="12" t="s">
        <v>12</v>
      </c>
      <c r="C14" s="12" t="str">
        <f>VLOOKUP(A14,'[1]7.26系统后门店ID'!$D:$L,9,0)</f>
        <v>陈冰雪</v>
      </c>
      <c r="D14" s="12" t="s">
        <v>51</v>
      </c>
      <c r="E14" s="12">
        <v>2</v>
      </c>
      <c r="F14" s="66">
        <v>62</v>
      </c>
      <c r="G14" s="67">
        <v>41</v>
      </c>
      <c r="H14" s="68">
        <f t="shared" si="0"/>
        <v>0.661290322580645</v>
      </c>
      <c r="I14" s="72">
        <v>0.8354</v>
      </c>
      <c r="J14" s="73" t="s">
        <v>52</v>
      </c>
      <c r="K14" s="73">
        <f t="shared" si="1"/>
        <v>-0.0168</v>
      </c>
      <c r="L14" s="72">
        <v>0.709095698924731</v>
      </c>
      <c r="M14" s="73" t="s">
        <v>53</v>
      </c>
      <c r="N14" s="73">
        <f t="shared" si="2"/>
        <v>-0.009595698924731</v>
      </c>
    </row>
    <row r="15" customHeight="1" spans="1:14">
      <c r="A15" s="12">
        <v>101453</v>
      </c>
      <c r="B15" s="12" t="s">
        <v>12</v>
      </c>
      <c r="C15" s="12" t="str">
        <f>VLOOKUP(A15,'[1]7.26系统后门店ID'!$D:$L,9,0)</f>
        <v>陈冰雪</v>
      </c>
      <c r="D15" s="12" t="s">
        <v>54</v>
      </c>
      <c r="E15" s="12">
        <v>2</v>
      </c>
      <c r="F15" s="66">
        <v>124</v>
      </c>
      <c r="G15" s="67">
        <v>65</v>
      </c>
      <c r="H15" s="68">
        <f t="shared" si="0"/>
        <v>0.524193548387097</v>
      </c>
      <c r="I15" s="72">
        <v>0.8</v>
      </c>
      <c r="J15" s="73" t="s">
        <v>55</v>
      </c>
      <c r="K15" s="73">
        <f t="shared" si="1"/>
        <v>-0.0704000000000001</v>
      </c>
      <c r="L15" s="72">
        <v>0.606410347710961</v>
      </c>
      <c r="M15" s="73" t="s">
        <v>56</v>
      </c>
      <c r="N15" s="73">
        <f t="shared" si="2"/>
        <v>-0.118010347710961</v>
      </c>
    </row>
    <row r="16" customHeight="1" spans="1:14">
      <c r="A16" s="12">
        <v>103639</v>
      </c>
      <c r="B16" s="12" t="s">
        <v>12</v>
      </c>
      <c r="C16" s="12" t="str">
        <f>VLOOKUP(A16,'[1]7.26系统后门店ID'!$D:$L,9,0)</f>
        <v>陈冰雪</v>
      </c>
      <c r="D16" s="12" t="s">
        <v>57</v>
      </c>
      <c r="E16" s="12">
        <v>2</v>
      </c>
      <c r="F16" s="66">
        <v>124</v>
      </c>
      <c r="G16" s="67">
        <v>119</v>
      </c>
      <c r="H16" s="68">
        <f t="shared" si="0"/>
        <v>0.959677419354839</v>
      </c>
      <c r="I16" s="72">
        <v>0.8</v>
      </c>
      <c r="J16" s="73" t="s">
        <v>58</v>
      </c>
      <c r="K16" s="73">
        <f t="shared" si="1"/>
        <v>-0.1527</v>
      </c>
      <c r="L16" s="72">
        <v>0.628980749574106</v>
      </c>
      <c r="M16" s="73" t="s">
        <v>59</v>
      </c>
      <c r="N16" s="73">
        <f t="shared" si="2"/>
        <v>-0.103180749574106</v>
      </c>
    </row>
    <row r="17" customHeight="1" spans="1:14">
      <c r="A17" s="12">
        <v>104429</v>
      </c>
      <c r="B17" s="12" t="s">
        <v>12</v>
      </c>
      <c r="C17" s="12" t="str">
        <f>VLOOKUP(A17,'[1]7.26系统后门店ID'!$D:$L,9,0)</f>
        <v>陈冰雪</v>
      </c>
      <c r="D17" s="12" t="s">
        <v>60</v>
      </c>
      <c r="E17" s="12">
        <v>2</v>
      </c>
      <c r="F17" s="66">
        <v>62</v>
      </c>
      <c r="G17" s="67">
        <v>27</v>
      </c>
      <c r="H17" s="68">
        <f t="shared" si="0"/>
        <v>0.435483870967742</v>
      </c>
      <c r="I17" s="72">
        <v>0.8559</v>
      </c>
      <c r="J17" s="73" t="s">
        <v>61</v>
      </c>
      <c r="K17" s="73">
        <f t="shared" si="1"/>
        <v>-0.0952999999999999</v>
      </c>
      <c r="L17" s="72">
        <v>0.712093069423235</v>
      </c>
      <c r="M17" s="73" t="s">
        <v>62</v>
      </c>
      <c r="N17" s="73">
        <f t="shared" si="2"/>
        <v>-0.094993069423235</v>
      </c>
    </row>
    <row r="18" customHeight="1" spans="1:14">
      <c r="A18" s="12">
        <v>105751</v>
      </c>
      <c r="B18" s="12" t="s">
        <v>12</v>
      </c>
      <c r="C18" s="12" t="str">
        <f>VLOOKUP(A18,'[1]7.26系统后门店ID'!$D:$L,9,0)</f>
        <v>陈冰雪</v>
      </c>
      <c r="D18" s="12" t="s">
        <v>63</v>
      </c>
      <c r="E18" s="12">
        <v>2</v>
      </c>
      <c r="F18" s="66">
        <v>90</v>
      </c>
      <c r="G18" s="67">
        <v>53</v>
      </c>
      <c r="H18" s="68">
        <f t="shared" si="0"/>
        <v>0.588888888888889</v>
      </c>
      <c r="I18" s="72">
        <v>0.6</v>
      </c>
      <c r="J18" s="73" t="s">
        <v>64</v>
      </c>
      <c r="K18" s="73">
        <f t="shared" si="1"/>
        <v>-0.1332</v>
      </c>
      <c r="L18" s="72">
        <v>0.55</v>
      </c>
      <c r="M18" s="73" t="s">
        <v>65</v>
      </c>
      <c r="N18" s="73">
        <f t="shared" si="2"/>
        <v>-0.1833</v>
      </c>
    </row>
    <row r="19" customHeight="1" spans="1:14">
      <c r="A19" s="12">
        <v>106399</v>
      </c>
      <c r="B19" s="12" t="s">
        <v>12</v>
      </c>
      <c r="C19" s="12" t="str">
        <f>VLOOKUP(A19,'[1]7.26系统后门店ID'!$D:$L,9,0)</f>
        <v>陈冰雪</v>
      </c>
      <c r="D19" s="12" t="s">
        <v>66</v>
      </c>
      <c r="E19" s="12">
        <v>3</v>
      </c>
      <c r="F19" s="66">
        <v>102</v>
      </c>
      <c r="G19" s="67">
        <v>47</v>
      </c>
      <c r="H19" s="68">
        <f t="shared" si="0"/>
        <v>0.46078431372549</v>
      </c>
      <c r="I19" s="72">
        <v>0.863</v>
      </c>
      <c r="J19" s="73" t="s">
        <v>67</v>
      </c>
      <c r="K19" s="73">
        <f t="shared" si="1"/>
        <v>-0.0982</v>
      </c>
      <c r="L19" s="72">
        <v>0.747652631578947</v>
      </c>
      <c r="M19" s="73" t="s">
        <v>68</v>
      </c>
      <c r="N19" s="73">
        <f t="shared" si="2"/>
        <v>-0.175352631578947</v>
      </c>
    </row>
    <row r="20" customHeight="1" spans="1:14">
      <c r="A20" s="12">
        <v>106568</v>
      </c>
      <c r="B20" s="12" t="s">
        <v>12</v>
      </c>
      <c r="C20" s="12" t="str">
        <f>VLOOKUP(A20,'[1]7.26系统后门店ID'!$D:$L,9,0)</f>
        <v>陈冰雪</v>
      </c>
      <c r="D20" s="12" t="s">
        <v>69</v>
      </c>
      <c r="E20" s="12">
        <v>1</v>
      </c>
      <c r="F20" s="66">
        <v>120</v>
      </c>
      <c r="G20" s="67">
        <v>117</v>
      </c>
      <c r="H20" s="68">
        <f t="shared" si="0"/>
        <v>0.975</v>
      </c>
      <c r="I20" s="72">
        <v>0.7</v>
      </c>
      <c r="J20" s="73" t="s">
        <v>70</v>
      </c>
      <c r="K20" s="73">
        <f t="shared" si="1"/>
        <v>-0.0518000000000001</v>
      </c>
      <c r="L20" s="72">
        <v>0.55</v>
      </c>
      <c r="M20" s="73" t="s">
        <v>71</v>
      </c>
      <c r="N20" s="73">
        <f t="shared" si="2"/>
        <v>0.0322999999999999</v>
      </c>
    </row>
    <row r="21" customHeight="1" spans="1:14">
      <c r="A21" s="12">
        <v>113025</v>
      </c>
      <c r="B21" s="12" t="s">
        <v>12</v>
      </c>
      <c r="C21" s="12" t="str">
        <f>VLOOKUP(A21,'[1]7.26系统后门店ID'!$D:$L,9,0)</f>
        <v>陈冰雪</v>
      </c>
      <c r="D21" s="12" t="s">
        <v>72</v>
      </c>
      <c r="E21" s="12">
        <v>2</v>
      </c>
      <c r="F21" s="66">
        <v>66</v>
      </c>
      <c r="G21" s="67">
        <v>58</v>
      </c>
      <c r="H21" s="68">
        <f t="shared" si="0"/>
        <v>0.878787878787879</v>
      </c>
      <c r="I21" s="72">
        <v>0.8396</v>
      </c>
      <c r="J21" s="73" t="s">
        <v>73</v>
      </c>
      <c r="K21" s="73">
        <f t="shared" si="1"/>
        <v>-0.1587</v>
      </c>
      <c r="L21" s="72">
        <v>0.668066490281876</v>
      </c>
      <c r="M21" s="73" t="s">
        <v>74</v>
      </c>
      <c r="N21" s="73">
        <f t="shared" si="2"/>
        <v>-0.078266490281876</v>
      </c>
    </row>
    <row r="22" customHeight="1" spans="1:14">
      <c r="A22" s="12">
        <v>113833</v>
      </c>
      <c r="B22" s="12" t="s">
        <v>12</v>
      </c>
      <c r="C22" s="12" t="str">
        <f>VLOOKUP(A22,'[1]7.26系统后门店ID'!$D:$L,9,0)</f>
        <v>陈冰雪</v>
      </c>
      <c r="D22" s="12" t="s">
        <v>75</v>
      </c>
      <c r="E22" s="12">
        <v>2</v>
      </c>
      <c r="F22" s="66">
        <v>136</v>
      </c>
      <c r="G22" s="67">
        <v>125</v>
      </c>
      <c r="H22" s="68">
        <f t="shared" si="0"/>
        <v>0.919117647058823</v>
      </c>
      <c r="I22" s="72">
        <v>0.8</v>
      </c>
      <c r="J22" s="73" t="s">
        <v>76</v>
      </c>
      <c r="K22" s="73">
        <f t="shared" si="1"/>
        <v>-0.0693000000000001</v>
      </c>
      <c r="L22" s="72">
        <v>0.6</v>
      </c>
      <c r="M22" s="73" t="s">
        <v>77</v>
      </c>
      <c r="N22" s="73">
        <f t="shared" si="2"/>
        <v>0.00690000000000002</v>
      </c>
    </row>
    <row r="23" customHeight="1" spans="1:14">
      <c r="A23" s="12">
        <v>114286</v>
      </c>
      <c r="B23" s="12" t="s">
        <v>12</v>
      </c>
      <c r="C23" s="12" t="str">
        <f>VLOOKUP(A23,'[1]7.26系统后门店ID'!$D:$L,9,0)</f>
        <v>陈冰雪</v>
      </c>
      <c r="D23" s="12" t="s">
        <v>78</v>
      </c>
      <c r="E23" s="12">
        <v>2</v>
      </c>
      <c r="F23" s="66">
        <v>150</v>
      </c>
      <c r="G23" s="67">
        <v>121</v>
      </c>
      <c r="H23" s="68">
        <f t="shared" si="0"/>
        <v>0.806666666666667</v>
      </c>
      <c r="I23" s="72">
        <v>0.8</v>
      </c>
      <c r="J23" s="73" t="s">
        <v>79</v>
      </c>
      <c r="K23" s="73">
        <f t="shared" si="1"/>
        <v>-0.1512</v>
      </c>
      <c r="L23" s="72">
        <v>0.6</v>
      </c>
      <c r="M23" s="73" t="s">
        <v>80</v>
      </c>
      <c r="N23" s="73">
        <f t="shared" si="2"/>
        <v>-0.0992999999999999</v>
      </c>
    </row>
    <row r="24" customHeight="1" spans="1:14">
      <c r="A24" s="12">
        <v>2153</v>
      </c>
      <c r="B24" s="12" t="s">
        <v>12</v>
      </c>
      <c r="C24" s="12" t="str">
        <f>VLOOKUP(A24,'[1]7.26系统后门店ID'!$D:$L,9,0)</f>
        <v>陈冰雪</v>
      </c>
      <c r="D24" s="12" t="s">
        <v>81</v>
      </c>
      <c r="E24" s="12">
        <v>2</v>
      </c>
      <c r="F24" s="66">
        <v>156</v>
      </c>
      <c r="G24" s="67">
        <v>79</v>
      </c>
      <c r="H24" s="68">
        <f t="shared" si="0"/>
        <v>0.506410256410256</v>
      </c>
      <c r="I24" s="72">
        <v>0.6</v>
      </c>
      <c r="J24" s="73" t="s">
        <v>82</v>
      </c>
      <c r="K24" s="73">
        <f t="shared" si="1"/>
        <v>-0.1778</v>
      </c>
      <c r="L24" s="72">
        <v>0.55</v>
      </c>
      <c r="M24" s="73" t="s">
        <v>83</v>
      </c>
      <c r="N24" s="73">
        <f t="shared" si="2"/>
        <v>-0.3117</v>
      </c>
    </row>
    <row r="25" customHeight="1" spans="1:14">
      <c r="A25" s="12">
        <v>115971</v>
      </c>
      <c r="B25" s="12" t="s">
        <v>12</v>
      </c>
      <c r="C25" s="12" t="str">
        <f>VLOOKUP(A25,'[1]7.26系统后门店ID'!$D:$L,9,0)</f>
        <v>陈冰雪</v>
      </c>
      <c r="D25" s="12" t="s">
        <v>84</v>
      </c>
      <c r="E25" s="12">
        <v>1</v>
      </c>
      <c r="F25" s="66">
        <v>60</v>
      </c>
      <c r="G25" s="67">
        <v>72</v>
      </c>
      <c r="H25" s="68">
        <f t="shared" si="0"/>
        <v>1.2</v>
      </c>
      <c r="I25" s="72">
        <v>0.8</v>
      </c>
      <c r="J25" s="73" t="s">
        <v>85</v>
      </c>
      <c r="K25" s="73">
        <f t="shared" si="1"/>
        <v>0.0676</v>
      </c>
      <c r="L25" s="72">
        <v>0.641263352826511</v>
      </c>
      <c r="M25" s="73" t="s">
        <v>86</v>
      </c>
      <c r="N25" s="73">
        <f t="shared" si="2"/>
        <v>0.0837366471734889</v>
      </c>
    </row>
    <row r="26" customHeight="1" spans="1:14">
      <c r="A26" s="12">
        <v>118074</v>
      </c>
      <c r="B26" s="12" t="s">
        <v>12</v>
      </c>
      <c r="C26" s="12" t="str">
        <f>VLOOKUP(A26,'[1]7.26系统后门店ID'!$D:$L,9,0)</f>
        <v>陈冰雪</v>
      </c>
      <c r="D26" s="12" t="s">
        <v>87</v>
      </c>
      <c r="E26" s="12">
        <v>1</v>
      </c>
      <c r="F26" s="66">
        <v>90</v>
      </c>
      <c r="G26" s="67">
        <v>50</v>
      </c>
      <c r="H26" s="68">
        <f t="shared" si="0"/>
        <v>0.555555555555556</v>
      </c>
      <c r="I26" s="72">
        <v>0.8511</v>
      </c>
      <c r="J26" s="73" t="s">
        <v>88</v>
      </c>
      <c r="K26" s="73">
        <f t="shared" si="1"/>
        <v>-0.073</v>
      </c>
      <c r="L26" s="72">
        <v>0.683309395973154</v>
      </c>
      <c r="M26" s="73" t="s">
        <v>89</v>
      </c>
      <c r="N26" s="73">
        <f t="shared" si="2"/>
        <v>-0.029909395973154</v>
      </c>
    </row>
    <row r="27" customHeight="1" spans="1:14">
      <c r="A27" s="12">
        <v>118951</v>
      </c>
      <c r="B27" s="12" t="s">
        <v>12</v>
      </c>
      <c r="C27" s="12" t="str">
        <f>VLOOKUP(A27,'[1]7.26系统后门店ID'!$D:$L,9,0)</f>
        <v>陈冰雪</v>
      </c>
      <c r="D27" s="12" t="s">
        <v>90</v>
      </c>
      <c r="E27" s="12">
        <v>2</v>
      </c>
      <c r="F27" s="66">
        <v>90</v>
      </c>
      <c r="G27" s="67">
        <v>45</v>
      </c>
      <c r="H27" s="68">
        <f t="shared" si="0"/>
        <v>0.5</v>
      </c>
      <c r="I27" s="72">
        <v>0.7</v>
      </c>
      <c r="J27" s="73" t="s">
        <v>91</v>
      </c>
      <c r="K27" s="73">
        <f t="shared" si="1"/>
        <v>-0.1117</v>
      </c>
      <c r="L27" s="72">
        <v>0.6</v>
      </c>
      <c r="M27" s="73" t="s">
        <v>92</v>
      </c>
      <c r="N27" s="73">
        <f t="shared" si="2"/>
        <v>-0.1765</v>
      </c>
    </row>
    <row r="28" customHeight="1" spans="1:14">
      <c r="A28" s="12">
        <v>119263</v>
      </c>
      <c r="B28" s="12" t="s">
        <v>12</v>
      </c>
      <c r="C28" s="12" t="str">
        <f>VLOOKUP(A28,'[1]7.26系统后门店ID'!$D:$L,9,0)</f>
        <v>陈冰雪</v>
      </c>
      <c r="D28" s="12" t="s">
        <v>93</v>
      </c>
      <c r="E28" s="12">
        <v>2</v>
      </c>
      <c r="F28" s="66">
        <v>62</v>
      </c>
      <c r="G28" s="67">
        <v>43</v>
      </c>
      <c r="H28" s="68">
        <f t="shared" si="0"/>
        <v>0.693548387096774</v>
      </c>
      <c r="I28" s="72">
        <v>0.8607</v>
      </c>
      <c r="J28" s="73" t="s">
        <v>94</v>
      </c>
      <c r="K28" s="73">
        <f t="shared" si="1"/>
        <v>0.0438000000000001</v>
      </c>
      <c r="L28" s="72">
        <v>0.718603660366037</v>
      </c>
      <c r="M28" s="73" t="s">
        <v>95</v>
      </c>
      <c r="N28" s="73">
        <f t="shared" si="2"/>
        <v>0.0813963396339631</v>
      </c>
    </row>
    <row r="29" customHeight="1" spans="1:14">
      <c r="A29" s="12">
        <v>138202</v>
      </c>
      <c r="B29" s="12" t="s">
        <v>12</v>
      </c>
      <c r="C29" s="12" t="str">
        <f>VLOOKUP(A29,'[1]7.26系统后门店ID'!$D:$L,9,0)</f>
        <v>陈冰雪</v>
      </c>
      <c r="D29" s="12" t="s">
        <v>96</v>
      </c>
      <c r="E29" s="12">
        <v>2</v>
      </c>
      <c r="F29" s="66">
        <v>120</v>
      </c>
      <c r="G29" s="67">
        <v>174</v>
      </c>
      <c r="H29" s="68">
        <f t="shared" si="0"/>
        <v>1.45</v>
      </c>
      <c r="I29" s="72">
        <v>0.7</v>
      </c>
      <c r="J29" s="73" t="s">
        <v>97</v>
      </c>
      <c r="K29" s="73">
        <f t="shared" si="1"/>
        <v>0.00730000000000008</v>
      </c>
      <c r="L29" s="72">
        <v>0.55</v>
      </c>
      <c r="M29" s="73" t="s">
        <v>98</v>
      </c>
      <c r="N29" s="73">
        <f t="shared" si="2"/>
        <v>-0.0304</v>
      </c>
    </row>
    <row r="30" customHeight="1" spans="1:14">
      <c r="A30" s="12">
        <v>1950</v>
      </c>
      <c r="B30" s="12" t="s">
        <v>12</v>
      </c>
      <c r="C30" s="12" t="str">
        <f>VLOOKUP(A30,'[1]7.26系统后门店ID'!$D:$L,9,0)</f>
        <v>陈冰雪</v>
      </c>
      <c r="D30" s="12" t="s">
        <v>99</v>
      </c>
      <c r="E30" s="12">
        <v>2</v>
      </c>
      <c r="F30" s="66">
        <v>62</v>
      </c>
      <c r="G30" s="67">
        <v>81</v>
      </c>
      <c r="H30" s="68">
        <f t="shared" si="0"/>
        <v>1.30645161290323</v>
      </c>
      <c r="I30" s="72">
        <v>0.8</v>
      </c>
      <c r="J30" s="73" t="s">
        <v>100</v>
      </c>
      <c r="K30" s="73">
        <f t="shared" si="1"/>
        <v>0.0934999999999999</v>
      </c>
      <c r="L30" s="72">
        <v>0.584833433693718</v>
      </c>
      <c r="M30" s="73" t="s">
        <v>101</v>
      </c>
      <c r="N30" s="73">
        <f t="shared" si="2"/>
        <v>0.154766566306282</v>
      </c>
    </row>
    <row r="31" s="36" customFormat="1" customHeight="1" spans="1:14">
      <c r="A31" s="69">
        <v>2304</v>
      </c>
      <c r="B31" s="69" t="s">
        <v>12</v>
      </c>
      <c r="C31" s="69" t="s">
        <v>102</v>
      </c>
      <c r="D31" s="69" t="s">
        <v>103</v>
      </c>
      <c r="E31" s="12">
        <v>2</v>
      </c>
      <c r="F31" s="66">
        <v>124</v>
      </c>
      <c r="G31" s="67">
        <v>85</v>
      </c>
      <c r="H31" s="68">
        <f t="shared" si="0"/>
        <v>0.685483870967742</v>
      </c>
      <c r="I31" s="72">
        <v>0.8</v>
      </c>
      <c r="J31" s="73" t="s">
        <v>104</v>
      </c>
      <c r="K31" s="73">
        <f t="shared" si="1"/>
        <v>-0.0599</v>
      </c>
      <c r="L31" s="72">
        <v>0.6</v>
      </c>
      <c r="M31" s="73" t="s">
        <v>105</v>
      </c>
      <c r="N31" s="73">
        <f t="shared" si="2"/>
        <v>-0.0467</v>
      </c>
    </row>
    <row r="32" customHeight="1" spans="1:14">
      <c r="A32" s="12">
        <v>2881</v>
      </c>
      <c r="B32" s="12" t="s">
        <v>106</v>
      </c>
      <c r="C32" s="12" t="s">
        <v>107</v>
      </c>
      <c r="D32" s="12" t="s">
        <v>108</v>
      </c>
      <c r="E32" s="12">
        <v>4</v>
      </c>
      <c r="F32" s="66">
        <v>180</v>
      </c>
      <c r="G32" s="67">
        <v>151</v>
      </c>
      <c r="H32" s="68">
        <f t="shared" si="0"/>
        <v>0.838888888888889</v>
      </c>
      <c r="I32" s="72">
        <v>0.7</v>
      </c>
      <c r="J32" s="73" t="s">
        <v>109</v>
      </c>
      <c r="K32" s="73">
        <f t="shared" si="1"/>
        <v>-0.1052</v>
      </c>
      <c r="L32" s="72">
        <v>0.55</v>
      </c>
      <c r="M32" s="73" t="s">
        <v>110</v>
      </c>
      <c r="N32" s="73">
        <f t="shared" si="2"/>
        <v>-0.233</v>
      </c>
    </row>
    <row r="33" customHeight="1" spans="1:14">
      <c r="A33" s="12">
        <v>2865</v>
      </c>
      <c r="B33" s="12" t="s">
        <v>106</v>
      </c>
      <c r="C33" s="12" t="s">
        <v>107</v>
      </c>
      <c r="D33" s="12" t="s">
        <v>111</v>
      </c>
      <c r="E33" s="12">
        <v>2</v>
      </c>
      <c r="F33" s="66">
        <v>62</v>
      </c>
      <c r="G33" s="67">
        <v>57</v>
      </c>
      <c r="H33" s="68">
        <f t="shared" si="0"/>
        <v>0.919354838709677</v>
      </c>
      <c r="I33" s="72">
        <v>0.9</v>
      </c>
      <c r="J33" s="73" t="s">
        <v>112</v>
      </c>
      <c r="K33" s="73">
        <f t="shared" si="1"/>
        <v>0.00829999999999997</v>
      </c>
      <c r="L33" s="72">
        <v>0.82</v>
      </c>
      <c r="M33" s="73" t="s">
        <v>113</v>
      </c>
      <c r="N33" s="73">
        <f t="shared" si="2"/>
        <v>-0.000599999999999934</v>
      </c>
    </row>
    <row r="34" customHeight="1" spans="1:14">
      <c r="A34" s="12">
        <v>2837</v>
      </c>
      <c r="B34" s="12" t="s">
        <v>106</v>
      </c>
      <c r="C34" s="12" t="s">
        <v>107</v>
      </c>
      <c r="D34" s="12" t="s">
        <v>114</v>
      </c>
      <c r="E34" s="12">
        <v>1</v>
      </c>
      <c r="F34" s="66">
        <v>90</v>
      </c>
      <c r="G34" s="67">
        <v>51</v>
      </c>
      <c r="H34" s="68">
        <f t="shared" si="0"/>
        <v>0.566666666666667</v>
      </c>
      <c r="I34" s="72">
        <v>0.8</v>
      </c>
      <c r="J34" s="73" t="s">
        <v>115</v>
      </c>
      <c r="K34" s="73">
        <f t="shared" si="1"/>
        <v>-0.1175</v>
      </c>
      <c r="L34" s="72">
        <v>0.6</v>
      </c>
      <c r="M34" s="73" t="s">
        <v>116</v>
      </c>
      <c r="N34" s="73">
        <f t="shared" si="2"/>
        <v>-0.003</v>
      </c>
    </row>
    <row r="35" customHeight="1" spans="1:14">
      <c r="A35" s="12">
        <v>102564</v>
      </c>
      <c r="B35" s="12" t="s">
        <v>106</v>
      </c>
      <c r="C35" s="12" t="s">
        <v>107</v>
      </c>
      <c r="D35" s="12" t="s">
        <v>117</v>
      </c>
      <c r="E35" s="12">
        <v>2</v>
      </c>
      <c r="F35" s="66">
        <v>42</v>
      </c>
      <c r="G35" s="67">
        <v>23</v>
      </c>
      <c r="H35" s="68">
        <f t="shared" ref="H35:H66" si="3">G35/F35</f>
        <v>0.547619047619048</v>
      </c>
      <c r="I35" s="72">
        <v>0.8551</v>
      </c>
      <c r="J35" s="73" t="s">
        <v>118</v>
      </c>
      <c r="K35" s="73">
        <f t="shared" ref="K35:K66" si="4">J35-I35</f>
        <v>0.003</v>
      </c>
      <c r="L35" s="72">
        <v>0.678699784017279</v>
      </c>
      <c r="M35" s="73" t="s">
        <v>119</v>
      </c>
      <c r="N35" s="73">
        <f t="shared" ref="N35:N66" si="5">M35-L35</f>
        <v>0.0764002159827211</v>
      </c>
    </row>
    <row r="36" customHeight="1" spans="1:14">
      <c r="A36" s="12">
        <v>111400</v>
      </c>
      <c r="B36" s="12" t="s">
        <v>106</v>
      </c>
      <c r="C36" s="12" t="s">
        <v>107</v>
      </c>
      <c r="D36" s="12" t="s">
        <v>120</v>
      </c>
      <c r="E36" s="12">
        <v>3</v>
      </c>
      <c r="F36" s="66">
        <v>120</v>
      </c>
      <c r="G36" s="67">
        <v>127</v>
      </c>
      <c r="H36" s="68">
        <f t="shared" si="3"/>
        <v>1.05833333333333</v>
      </c>
      <c r="I36" s="72">
        <v>0.8</v>
      </c>
      <c r="J36" s="73" t="s">
        <v>121</v>
      </c>
      <c r="K36" s="73">
        <f t="shared" si="4"/>
        <v>-0.0492</v>
      </c>
      <c r="L36" s="72">
        <v>0.6</v>
      </c>
      <c r="M36" s="73" t="s">
        <v>122</v>
      </c>
      <c r="N36" s="73">
        <f t="shared" si="5"/>
        <v>-0.1261</v>
      </c>
    </row>
    <row r="37" customHeight="1" spans="1:14">
      <c r="A37" s="12">
        <v>2905</v>
      </c>
      <c r="B37" s="12" t="s">
        <v>123</v>
      </c>
      <c r="C37" s="12" t="s">
        <v>124</v>
      </c>
      <c r="D37" s="12" t="s">
        <v>125</v>
      </c>
      <c r="E37" s="12">
        <v>2</v>
      </c>
      <c r="F37" s="66">
        <v>80</v>
      </c>
      <c r="G37" s="67">
        <v>38</v>
      </c>
      <c r="H37" s="68">
        <f t="shared" si="3"/>
        <v>0.475</v>
      </c>
      <c r="I37" s="72">
        <v>0.8</v>
      </c>
      <c r="J37" s="73" t="s">
        <v>126</v>
      </c>
      <c r="K37" s="73">
        <f t="shared" si="4"/>
        <v>0.000199999999999867</v>
      </c>
      <c r="L37" s="72">
        <v>0.577177404667046</v>
      </c>
      <c r="M37" s="73" t="s">
        <v>127</v>
      </c>
      <c r="N37" s="73">
        <f t="shared" si="5"/>
        <v>0.0309225953329539</v>
      </c>
    </row>
    <row r="38" customHeight="1" spans="1:14">
      <c r="A38" s="12">
        <v>2914</v>
      </c>
      <c r="B38" s="12" t="s">
        <v>123</v>
      </c>
      <c r="C38" s="12" t="s">
        <v>124</v>
      </c>
      <c r="D38" s="12" t="s">
        <v>128</v>
      </c>
      <c r="E38" s="12">
        <v>3</v>
      </c>
      <c r="F38" s="66">
        <v>93</v>
      </c>
      <c r="G38" s="67">
        <v>67</v>
      </c>
      <c r="H38" s="68">
        <f t="shared" si="3"/>
        <v>0.720430107526882</v>
      </c>
      <c r="I38" s="72">
        <v>0.8844</v>
      </c>
      <c r="J38" s="73" t="s">
        <v>129</v>
      </c>
      <c r="K38" s="73">
        <f t="shared" si="4"/>
        <v>0.00390000000000001</v>
      </c>
      <c r="L38" s="72">
        <v>0.769335444699705</v>
      </c>
      <c r="M38" s="73" t="s">
        <v>130</v>
      </c>
      <c r="N38" s="73">
        <f t="shared" si="5"/>
        <v>0.016264555300295</v>
      </c>
    </row>
    <row r="39" customHeight="1" spans="1:14">
      <c r="A39" s="12">
        <v>2894</v>
      </c>
      <c r="B39" s="12" t="s">
        <v>123</v>
      </c>
      <c r="C39" s="12" t="s">
        <v>124</v>
      </c>
      <c r="D39" s="12" t="s">
        <v>131</v>
      </c>
      <c r="E39" s="12">
        <v>1</v>
      </c>
      <c r="F39" s="66">
        <v>60</v>
      </c>
      <c r="G39" s="67">
        <v>53</v>
      </c>
      <c r="H39" s="68">
        <f t="shared" si="3"/>
        <v>0.883333333333333</v>
      </c>
      <c r="I39" s="72">
        <v>0.75</v>
      </c>
      <c r="J39" s="73" t="s">
        <v>132</v>
      </c>
      <c r="K39" s="73">
        <f t="shared" si="4"/>
        <v>-0.0181</v>
      </c>
      <c r="L39" s="72">
        <v>0.6</v>
      </c>
      <c r="M39" s="73" t="s">
        <v>133</v>
      </c>
      <c r="N39" s="73">
        <f t="shared" si="5"/>
        <v>-0.0261</v>
      </c>
    </row>
    <row r="40" customHeight="1" spans="1:14">
      <c r="A40" s="12">
        <v>2910</v>
      </c>
      <c r="B40" s="12" t="s">
        <v>123</v>
      </c>
      <c r="C40" s="12" t="s">
        <v>124</v>
      </c>
      <c r="D40" s="12" t="s">
        <v>134</v>
      </c>
      <c r="E40" s="12">
        <v>2</v>
      </c>
      <c r="F40" s="66">
        <v>90</v>
      </c>
      <c r="G40" s="67">
        <v>70</v>
      </c>
      <c r="H40" s="68">
        <f t="shared" si="3"/>
        <v>0.777777777777778</v>
      </c>
      <c r="I40" s="72">
        <v>0.7548</v>
      </c>
      <c r="J40" s="73" t="s">
        <v>135</v>
      </c>
      <c r="K40" s="73">
        <f t="shared" si="4"/>
        <v>-0.0614</v>
      </c>
      <c r="L40" s="72">
        <v>0.6</v>
      </c>
      <c r="M40" s="73" t="s">
        <v>136</v>
      </c>
      <c r="N40" s="73">
        <f t="shared" si="5"/>
        <v>-0.0569</v>
      </c>
    </row>
    <row r="41" customHeight="1" spans="1:14">
      <c r="A41" s="12">
        <v>2916</v>
      </c>
      <c r="B41" s="12" t="s">
        <v>123</v>
      </c>
      <c r="C41" s="12" t="s">
        <v>124</v>
      </c>
      <c r="D41" s="12" t="s">
        <v>137</v>
      </c>
      <c r="E41" s="12">
        <v>2</v>
      </c>
      <c r="F41" s="66">
        <v>90</v>
      </c>
      <c r="G41" s="67">
        <v>35</v>
      </c>
      <c r="H41" s="68">
        <f t="shared" si="3"/>
        <v>0.388888888888889</v>
      </c>
      <c r="I41" s="72">
        <v>0.6</v>
      </c>
      <c r="J41" s="73" t="s">
        <v>138</v>
      </c>
      <c r="K41" s="73">
        <f t="shared" si="4"/>
        <v>0.1104</v>
      </c>
      <c r="L41" s="72">
        <v>0.55</v>
      </c>
      <c r="M41" s="73" t="s">
        <v>139</v>
      </c>
      <c r="N41" s="73">
        <f t="shared" si="5"/>
        <v>-0.1641</v>
      </c>
    </row>
    <row r="42" customHeight="1" spans="1:14">
      <c r="A42" s="12">
        <v>104428</v>
      </c>
      <c r="B42" s="12" t="s">
        <v>123</v>
      </c>
      <c r="C42" s="12" t="s">
        <v>124</v>
      </c>
      <c r="D42" s="12" t="s">
        <v>140</v>
      </c>
      <c r="E42" s="12">
        <v>2</v>
      </c>
      <c r="F42" s="66">
        <v>120</v>
      </c>
      <c r="G42" s="67">
        <v>59</v>
      </c>
      <c r="H42" s="68">
        <f t="shared" si="3"/>
        <v>0.491666666666667</v>
      </c>
      <c r="I42" s="72">
        <v>0.75</v>
      </c>
      <c r="J42" s="73" t="s">
        <v>141</v>
      </c>
      <c r="K42" s="73">
        <f t="shared" si="4"/>
        <v>-0.1502</v>
      </c>
      <c r="L42" s="72">
        <v>0.6</v>
      </c>
      <c r="M42" s="73" t="s">
        <v>142</v>
      </c>
      <c r="N42" s="73">
        <f t="shared" si="5"/>
        <v>-0.2101</v>
      </c>
    </row>
    <row r="43" customHeight="1" spans="1:14">
      <c r="A43" s="12">
        <v>104838</v>
      </c>
      <c r="B43" s="12" t="s">
        <v>123</v>
      </c>
      <c r="C43" s="12" t="s">
        <v>124</v>
      </c>
      <c r="D43" s="12" t="s">
        <v>143</v>
      </c>
      <c r="E43" s="12">
        <v>2</v>
      </c>
      <c r="F43" s="66">
        <v>42</v>
      </c>
      <c r="G43" s="67">
        <v>28</v>
      </c>
      <c r="H43" s="68">
        <f t="shared" si="3"/>
        <v>0.666666666666667</v>
      </c>
      <c r="I43" s="72">
        <v>0.78</v>
      </c>
      <c r="J43" s="73" t="s">
        <v>144</v>
      </c>
      <c r="K43" s="73">
        <f t="shared" si="4"/>
        <v>-0.0603</v>
      </c>
      <c r="L43" s="72">
        <v>0.6</v>
      </c>
      <c r="M43" s="73" t="s">
        <v>145</v>
      </c>
      <c r="N43" s="73">
        <f t="shared" si="5"/>
        <v>-0.0167</v>
      </c>
    </row>
    <row r="44" customHeight="1" spans="1:14">
      <c r="A44" s="12">
        <v>2852</v>
      </c>
      <c r="B44" s="12" t="s">
        <v>146</v>
      </c>
      <c r="C44" s="12" t="s">
        <v>147</v>
      </c>
      <c r="D44" s="12" t="s">
        <v>148</v>
      </c>
      <c r="E44" s="12">
        <v>2</v>
      </c>
      <c r="F44" s="66">
        <v>62</v>
      </c>
      <c r="G44" s="67">
        <v>42</v>
      </c>
      <c r="H44" s="68">
        <f t="shared" si="3"/>
        <v>0.67741935483871</v>
      </c>
      <c r="I44" s="72">
        <v>0.8729</v>
      </c>
      <c r="J44" s="73" t="s">
        <v>149</v>
      </c>
      <c r="K44" s="73">
        <f t="shared" si="4"/>
        <v>0.0580000000000001</v>
      </c>
      <c r="L44" s="72">
        <v>0.769726060734314</v>
      </c>
      <c r="M44" s="73" t="s">
        <v>150</v>
      </c>
      <c r="N44" s="73">
        <f t="shared" si="5"/>
        <v>0.0741739392656859</v>
      </c>
    </row>
    <row r="45" customHeight="1" spans="1:14">
      <c r="A45" s="12">
        <v>2853</v>
      </c>
      <c r="B45" s="12" t="s">
        <v>146</v>
      </c>
      <c r="C45" s="12" t="s">
        <v>147</v>
      </c>
      <c r="D45" s="12" t="s">
        <v>151</v>
      </c>
      <c r="E45" s="12">
        <v>2</v>
      </c>
      <c r="F45" s="66">
        <v>42</v>
      </c>
      <c r="G45" s="67">
        <v>22</v>
      </c>
      <c r="H45" s="68">
        <f t="shared" si="3"/>
        <v>0.523809523809524</v>
      </c>
      <c r="I45" s="72">
        <v>0.8118</v>
      </c>
      <c r="J45" s="73" t="s">
        <v>152</v>
      </c>
      <c r="K45" s="73">
        <f t="shared" si="4"/>
        <v>-0.0349</v>
      </c>
      <c r="L45" s="72">
        <v>0.713940422599908</v>
      </c>
      <c r="M45" s="73" t="s">
        <v>153</v>
      </c>
      <c r="N45" s="73">
        <f t="shared" si="5"/>
        <v>-0.055640422599908</v>
      </c>
    </row>
    <row r="46" customHeight="1" spans="1:14">
      <c r="A46" s="12">
        <v>2851</v>
      </c>
      <c r="B46" s="12" t="s">
        <v>146</v>
      </c>
      <c r="C46" s="12" t="s">
        <v>147</v>
      </c>
      <c r="D46" s="12" t="s">
        <v>154</v>
      </c>
      <c r="E46" s="12">
        <v>2</v>
      </c>
      <c r="F46" s="66">
        <v>120</v>
      </c>
      <c r="G46" s="67">
        <v>48</v>
      </c>
      <c r="H46" s="68">
        <f t="shared" si="3"/>
        <v>0.4</v>
      </c>
      <c r="I46" s="72">
        <v>0.8196</v>
      </c>
      <c r="J46" s="73" t="s">
        <v>155</v>
      </c>
      <c r="K46" s="73">
        <f t="shared" si="4"/>
        <v>-0.2184</v>
      </c>
      <c r="L46" s="72">
        <v>0.599647625797307</v>
      </c>
      <c r="M46" s="73" t="s">
        <v>156</v>
      </c>
      <c r="N46" s="73">
        <f t="shared" si="5"/>
        <v>-0.244047625797307</v>
      </c>
    </row>
    <row r="47" customHeight="1" spans="1:14">
      <c r="A47" s="12">
        <v>2873</v>
      </c>
      <c r="B47" s="12" t="s">
        <v>146</v>
      </c>
      <c r="C47" s="12" t="s">
        <v>147</v>
      </c>
      <c r="D47" s="12" t="s">
        <v>157</v>
      </c>
      <c r="E47" s="12">
        <v>1</v>
      </c>
      <c r="F47" s="66">
        <v>30</v>
      </c>
      <c r="G47" s="67">
        <v>14</v>
      </c>
      <c r="H47" s="68">
        <f t="shared" si="3"/>
        <v>0.466666666666667</v>
      </c>
      <c r="I47" s="72">
        <v>0.8882</v>
      </c>
      <c r="J47" s="73" t="s">
        <v>158</v>
      </c>
      <c r="K47" s="73">
        <f t="shared" si="4"/>
        <v>0.0274</v>
      </c>
      <c r="L47" s="72">
        <v>0.8</v>
      </c>
      <c r="M47" s="73" t="s">
        <v>159</v>
      </c>
      <c r="N47" s="73">
        <f t="shared" si="5"/>
        <v>0.0162999999999999</v>
      </c>
    </row>
    <row r="48" customHeight="1" spans="1:14">
      <c r="A48" s="12">
        <v>2854</v>
      </c>
      <c r="B48" s="12" t="s">
        <v>146</v>
      </c>
      <c r="C48" s="12" t="s">
        <v>147</v>
      </c>
      <c r="D48" s="12" t="s">
        <v>160</v>
      </c>
      <c r="E48" s="12">
        <v>2</v>
      </c>
      <c r="F48" s="66">
        <v>60</v>
      </c>
      <c r="G48" s="67">
        <v>63</v>
      </c>
      <c r="H48" s="68">
        <f t="shared" si="3"/>
        <v>1.05</v>
      </c>
      <c r="I48" s="72">
        <v>0.8378</v>
      </c>
      <c r="J48" s="73" t="s">
        <v>161</v>
      </c>
      <c r="K48" s="73">
        <f t="shared" si="4"/>
        <v>-0.0431</v>
      </c>
      <c r="L48" s="72">
        <v>0.684284083044983</v>
      </c>
      <c r="M48" s="73" t="s">
        <v>162</v>
      </c>
      <c r="N48" s="73">
        <f t="shared" si="5"/>
        <v>-0.023084083044983</v>
      </c>
    </row>
    <row r="49" customHeight="1" spans="1:14">
      <c r="A49" s="12">
        <v>2844</v>
      </c>
      <c r="B49" s="12" t="s">
        <v>146</v>
      </c>
      <c r="C49" s="12" t="s">
        <v>147</v>
      </c>
      <c r="D49" s="12" t="s">
        <v>163</v>
      </c>
      <c r="E49" s="12">
        <v>2</v>
      </c>
      <c r="F49" s="66">
        <v>40</v>
      </c>
      <c r="G49" s="67">
        <v>28</v>
      </c>
      <c r="H49" s="68">
        <f t="shared" si="3"/>
        <v>0.7</v>
      </c>
      <c r="I49" s="72">
        <v>0.8558</v>
      </c>
      <c r="J49" s="73" t="s">
        <v>164</v>
      </c>
      <c r="K49" s="73">
        <f t="shared" si="4"/>
        <v>-0.0195000000000001</v>
      </c>
      <c r="L49" s="72">
        <v>0.695295357833656</v>
      </c>
      <c r="M49" s="73" t="s">
        <v>165</v>
      </c>
      <c r="N49" s="73">
        <f t="shared" si="5"/>
        <v>-0.031395357833656</v>
      </c>
    </row>
    <row r="50" customHeight="1" spans="1:14">
      <c r="A50" s="12">
        <v>2875</v>
      </c>
      <c r="B50" s="12" t="s">
        <v>146</v>
      </c>
      <c r="C50" s="12" t="s">
        <v>147</v>
      </c>
      <c r="D50" s="12" t="s">
        <v>166</v>
      </c>
      <c r="E50" s="12">
        <v>2</v>
      </c>
      <c r="F50" s="66">
        <v>60</v>
      </c>
      <c r="G50" s="67">
        <v>32</v>
      </c>
      <c r="H50" s="68">
        <f t="shared" si="3"/>
        <v>0.533333333333333</v>
      </c>
      <c r="I50" s="72">
        <v>0.6</v>
      </c>
      <c r="J50" s="73" t="s">
        <v>167</v>
      </c>
      <c r="K50" s="73">
        <f t="shared" si="4"/>
        <v>-0.2825</v>
      </c>
      <c r="L50" s="72">
        <v>0.55</v>
      </c>
      <c r="M50" s="73" t="s">
        <v>168</v>
      </c>
      <c r="N50" s="73">
        <f t="shared" si="5"/>
        <v>-0.3997</v>
      </c>
    </row>
    <row r="51" customHeight="1" spans="1:14">
      <c r="A51" s="12">
        <v>2874</v>
      </c>
      <c r="B51" s="12" t="s">
        <v>146</v>
      </c>
      <c r="C51" s="12" t="s">
        <v>147</v>
      </c>
      <c r="D51" s="12" t="s">
        <v>169</v>
      </c>
      <c r="E51" s="12">
        <v>2</v>
      </c>
      <c r="F51" s="66">
        <v>62</v>
      </c>
      <c r="G51" s="67">
        <v>46</v>
      </c>
      <c r="H51" s="68">
        <f t="shared" si="3"/>
        <v>0.741935483870968</v>
      </c>
      <c r="I51" s="72">
        <v>0.8608</v>
      </c>
      <c r="J51" s="73" t="s">
        <v>170</v>
      </c>
      <c r="K51" s="73">
        <f t="shared" si="4"/>
        <v>-0.0217999999999999</v>
      </c>
      <c r="L51" s="72">
        <v>0.733756719005876</v>
      </c>
      <c r="M51" s="73" t="s">
        <v>171</v>
      </c>
      <c r="N51" s="73">
        <f t="shared" si="5"/>
        <v>-0.037356719005876</v>
      </c>
    </row>
    <row r="52" customHeight="1" spans="1:14">
      <c r="A52" s="12">
        <v>104533</v>
      </c>
      <c r="B52" s="12" t="s">
        <v>146</v>
      </c>
      <c r="C52" s="12" t="s">
        <v>147</v>
      </c>
      <c r="D52" s="12" t="s">
        <v>172</v>
      </c>
      <c r="E52" s="12">
        <v>2</v>
      </c>
      <c r="F52" s="66">
        <v>60</v>
      </c>
      <c r="G52" s="67">
        <v>45</v>
      </c>
      <c r="H52" s="68">
        <f t="shared" si="3"/>
        <v>0.75</v>
      </c>
      <c r="I52" s="72">
        <v>0.8272</v>
      </c>
      <c r="J52" s="73" t="s">
        <v>173</v>
      </c>
      <c r="K52" s="73">
        <f t="shared" si="4"/>
        <v>-0.0704</v>
      </c>
      <c r="L52" s="72">
        <v>0.662722558340536</v>
      </c>
      <c r="M52" s="73" t="s">
        <v>174</v>
      </c>
      <c r="N52" s="73">
        <f t="shared" si="5"/>
        <v>-0.0562225583405359</v>
      </c>
    </row>
    <row r="53" customHeight="1" spans="1:14">
      <c r="A53" s="12">
        <v>107728</v>
      </c>
      <c r="B53" s="12" t="s">
        <v>146</v>
      </c>
      <c r="C53" s="12" t="s">
        <v>147</v>
      </c>
      <c r="D53" s="12" t="s">
        <v>175</v>
      </c>
      <c r="E53" s="12">
        <v>2</v>
      </c>
      <c r="F53" s="66">
        <v>62</v>
      </c>
      <c r="G53" s="67">
        <v>58</v>
      </c>
      <c r="H53" s="68">
        <f t="shared" si="3"/>
        <v>0.935483870967742</v>
      </c>
      <c r="I53" s="72">
        <v>0.8336</v>
      </c>
      <c r="J53" s="73" t="s">
        <v>176</v>
      </c>
      <c r="K53" s="73">
        <f t="shared" si="4"/>
        <v>-0.0187</v>
      </c>
      <c r="L53" s="72">
        <v>0.711071410679722</v>
      </c>
      <c r="M53" s="73" t="s">
        <v>177</v>
      </c>
      <c r="N53" s="73">
        <f t="shared" si="5"/>
        <v>0.0351285893202781</v>
      </c>
    </row>
    <row r="54" customHeight="1" spans="1:14">
      <c r="A54" s="12">
        <v>117923</v>
      </c>
      <c r="B54" s="12" t="s">
        <v>146</v>
      </c>
      <c r="C54" s="12" t="s">
        <v>147</v>
      </c>
      <c r="D54" s="12" t="s">
        <v>178</v>
      </c>
      <c r="E54" s="12">
        <v>2</v>
      </c>
      <c r="F54" s="66">
        <v>40</v>
      </c>
      <c r="G54" s="67">
        <v>28</v>
      </c>
      <c r="H54" s="68">
        <f t="shared" si="3"/>
        <v>0.7</v>
      </c>
      <c r="I54" s="72">
        <v>0.8668</v>
      </c>
      <c r="J54" s="73" t="s">
        <v>179</v>
      </c>
      <c r="K54" s="73">
        <f t="shared" si="4"/>
        <v>0.0376</v>
      </c>
      <c r="L54" s="72">
        <v>0.729247123994536</v>
      </c>
      <c r="M54" s="73" t="s">
        <v>180</v>
      </c>
      <c r="N54" s="73">
        <f t="shared" si="5"/>
        <v>0.0274528760054641</v>
      </c>
    </row>
    <row r="55" customHeight="1" spans="1:14">
      <c r="A55" s="12">
        <v>123007</v>
      </c>
      <c r="B55" s="12" t="s">
        <v>146</v>
      </c>
      <c r="C55" s="12" t="s">
        <v>147</v>
      </c>
      <c r="D55" s="12" t="s">
        <v>181</v>
      </c>
      <c r="E55" s="12">
        <v>2</v>
      </c>
      <c r="F55" s="66">
        <v>62</v>
      </c>
      <c r="G55" s="67">
        <v>51</v>
      </c>
      <c r="H55" s="68">
        <f t="shared" si="3"/>
        <v>0.82258064516129</v>
      </c>
      <c r="I55" s="72">
        <v>0.8279</v>
      </c>
      <c r="J55" s="73" t="s">
        <v>182</v>
      </c>
      <c r="K55" s="73">
        <f t="shared" si="4"/>
        <v>0.0532</v>
      </c>
      <c r="L55" s="72">
        <v>0.688919686104722</v>
      </c>
      <c r="M55" s="73" t="s">
        <v>183</v>
      </c>
      <c r="N55" s="73">
        <f t="shared" si="5"/>
        <v>0.0324803138952781</v>
      </c>
    </row>
    <row r="56" customHeight="1" spans="1:14">
      <c r="A56" s="12">
        <v>122718</v>
      </c>
      <c r="B56" s="12" t="s">
        <v>146</v>
      </c>
      <c r="C56" s="12" t="s">
        <v>147</v>
      </c>
      <c r="D56" s="12" t="s">
        <v>184</v>
      </c>
      <c r="E56" s="12">
        <v>1</v>
      </c>
      <c r="F56" s="66">
        <v>30</v>
      </c>
      <c r="G56" s="67">
        <v>58</v>
      </c>
      <c r="H56" s="68">
        <f t="shared" si="3"/>
        <v>1.93333333333333</v>
      </c>
      <c r="I56" s="72">
        <v>0.8</v>
      </c>
      <c r="J56" s="73" t="s">
        <v>185</v>
      </c>
      <c r="K56" s="73">
        <f t="shared" si="4"/>
        <v>0.0506999999999999</v>
      </c>
      <c r="L56" s="72">
        <v>0.65</v>
      </c>
      <c r="M56" s="73" t="s">
        <v>186</v>
      </c>
      <c r="N56" s="73">
        <f t="shared" si="5"/>
        <v>0.0551</v>
      </c>
    </row>
    <row r="57" customHeight="1" spans="1:14">
      <c r="A57" s="12">
        <v>2483</v>
      </c>
      <c r="B57" s="12" t="s">
        <v>187</v>
      </c>
      <c r="C57" s="12" t="str">
        <f>VLOOKUP(A57,'[1]7.26系统后门店ID'!$D:$L,9,0)</f>
        <v>刘琴英</v>
      </c>
      <c r="D57" s="12" t="s">
        <v>188</v>
      </c>
      <c r="E57" s="12">
        <v>2</v>
      </c>
      <c r="F57" s="66">
        <v>60</v>
      </c>
      <c r="G57" s="67">
        <v>48</v>
      </c>
      <c r="H57" s="68">
        <f t="shared" si="3"/>
        <v>0.8</v>
      </c>
      <c r="I57" s="72">
        <v>0.8</v>
      </c>
      <c r="J57" s="73" t="s">
        <v>189</v>
      </c>
      <c r="K57" s="73">
        <f t="shared" si="4"/>
        <v>-0.6058</v>
      </c>
      <c r="L57" s="72">
        <v>0.55</v>
      </c>
      <c r="M57" s="73" t="s">
        <v>190</v>
      </c>
      <c r="N57" s="73">
        <f t="shared" si="5"/>
        <v>-0.3965</v>
      </c>
    </row>
    <row r="58" customHeight="1" spans="1:14">
      <c r="A58" s="12">
        <v>2408</v>
      </c>
      <c r="B58" s="12" t="s">
        <v>187</v>
      </c>
      <c r="C58" s="12" t="str">
        <f>VLOOKUP(A58,'[1]7.26系统后门店ID'!$D:$L,9,0)</f>
        <v>刘琴英</v>
      </c>
      <c r="D58" s="12" t="s">
        <v>191</v>
      </c>
      <c r="E58" s="12">
        <v>2</v>
      </c>
      <c r="F58" s="66">
        <v>60</v>
      </c>
      <c r="G58" s="67">
        <v>52</v>
      </c>
      <c r="H58" s="68">
        <f t="shared" si="3"/>
        <v>0.866666666666667</v>
      </c>
      <c r="I58" s="72">
        <v>0.8</v>
      </c>
      <c r="J58" s="73" t="s">
        <v>192</v>
      </c>
      <c r="K58" s="73">
        <f t="shared" si="4"/>
        <v>-0.0382</v>
      </c>
      <c r="L58" s="72">
        <v>0.7</v>
      </c>
      <c r="M58" s="73" t="s">
        <v>193</v>
      </c>
      <c r="N58" s="73">
        <f t="shared" si="5"/>
        <v>-0.1629</v>
      </c>
    </row>
    <row r="59" customHeight="1" spans="1:14">
      <c r="A59" s="12">
        <v>2559</v>
      </c>
      <c r="B59" s="12" t="s">
        <v>187</v>
      </c>
      <c r="C59" s="12" t="str">
        <f>VLOOKUP(A59,'[1]7.26系统后门店ID'!$D:$L,9,0)</f>
        <v>刘琴英</v>
      </c>
      <c r="D59" s="12" t="s">
        <v>194</v>
      </c>
      <c r="E59" s="12">
        <v>3</v>
      </c>
      <c r="F59" s="66">
        <v>93</v>
      </c>
      <c r="G59" s="67">
        <v>67</v>
      </c>
      <c r="H59" s="68">
        <f t="shared" si="3"/>
        <v>0.720430107526882</v>
      </c>
      <c r="I59" s="72">
        <v>0.88</v>
      </c>
      <c r="J59" s="73" t="s">
        <v>195</v>
      </c>
      <c r="K59" s="73">
        <f t="shared" si="4"/>
        <v>0.0509999999999999</v>
      </c>
      <c r="L59" s="72">
        <v>0.76</v>
      </c>
      <c r="M59" s="73" t="s">
        <v>196</v>
      </c>
      <c r="N59" s="73">
        <f t="shared" si="5"/>
        <v>0.0336</v>
      </c>
    </row>
    <row r="60" customHeight="1" spans="1:14">
      <c r="A60" s="12">
        <v>2471</v>
      </c>
      <c r="B60" s="12" t="s">
        <v>187</v>
      </c>
      <c r="C60" s="12" t="str">
        <f>VLOOKUP(A60,'[1]7.26系统后门店ID'!$D:$L,9,0)</f>
        <v>刘琴英</v>
      </c>
      <c r="D60" s="12" t="s">
        <v>197</v>
      </c>
      <c r="E60" s="12">
        <v>2</v>
      </c>
      <c r="F60" s="66">
        <v>90</v>
      </c>
      <c r="G60" s="67">
        <v>54</v>
      </c>
      <c r="H60" s="68">
        <f t="shared" si="3"/>
        <v>0.6</v>
      </c>
      <c r="I60" s="72">
        <v>0.8568</v>
      </c>
      <c r="J60" s="73" t="s">
        <v>198</v>
      </c>
      <c r="K60" s="73">
        <f t="shared" si="4"/>
        <v>-0.0769000000000001</v>
      </c>
      <c r="L60" s="72">
        <v>0.665235974643423</v>
      </c>
      <c r="M60" s="73" t="s">
        <v>199</v>
      </c>
      <c r="N60" s="73">
        <f t="shared" si="5"/>
        <v>-0.066335974643423</v>
      </c>
    </row>
    <row r="61" customHeight="1" spans="1:14">
      <c r="A61" s="12">
        <v>2443</v>
      </c>
      <c r="B61" s="12" t="s">
        <v>187</v>
      </c>
      <c r="C61" s="12" t="str">
        <f>VLOOKUP(A61,'[1]7.26系统后门店ID'!$D:$L,9,0)</f>
        <v>刘琴英</v>
      </c>
      <c r="D61" s="12" t="s">
        <v>200</v>
      </c>
      <c r="E61" s="12">
        <v>2</v>
      </c>
      <c r="F61" s="66">
        <v>124</v>
      </c>
      <c r="G61" s="67">
        <v>87</v>
      </c>
      <c r="H61" s="68">
        <f t="shared" si="3"/>
        <v>0.701612903225806</v>
      </c>
      <c r="I61" s="72">
        <v>0.8</v>
      </c>
      <c r="J61" s="73" t="s">
        <v>201</v>
      </c>
      <c r="K61" s="73">
        <f t="shared" si="4"/>
        <v>-0.1146</v>
      </c>
      <c r="L61" s="72">
        <v>0.6</v>
      </c>
      <c r="M61" s="73" t="s">
        <v>202</v>
      </c>
      <c r="N61" s="73">
        <f t="shared" si="5"/>
        <v>-0.0145999999999999</v>
      </c>
    </row>
    <row r="62" customHeight="1" spans="1:14">
      <c r="A62" s="12">
        <v>2527</v>
      </c>
      <c r="B62" s="12" t="s">
        <v>187</v>
      </c>
      <c r="C62" s="12" t="str">
        <f>VLOOKUP(A62,'[1]7.26系统后门店ID'!$D:$L,9,0)</f>
        <v>刘琴英</v>
      </c>
      <c r="D62" s="12" t="s">
        <v>203</v>
      </c>
      <c r="E62" s="12">
        <v>3</v>
      </c>
      <c r="F62" s="66">
        <v>120</v>
      </c>
      <c r="G62" s="67">
        <v>122</v>
      </c>
      <c r="H62" s="68">
        <f t="shared" si="3"/>
        <v>1.01666666666667</v>
      </c>
      <c r="I62" s="72">
        <v>0.8748</v>
      </c>
      <c r="J62" s="73" t="s">
        <v>204</v>
      </c>
      <c r="K62" s="73">
        <f t="shared" si="4"/>
        <v>-0.1355</v>
      </c>
      <c r="L62" s="72">
        <v>0.661286971283881</v>
      </c>
      <c r="M62" s="73" t="s">
        <v>205</v>
      </c>
      <c r="N62" s="73">
        <f t="shared" si="5"/>
        <v>-0.052886971283881</v>
      </c>
    </row>
    <row r="63" customHeight="1" spans="1:14">
      <c r="A63" s="12">
        <v>2451</v>
      </c>
      <c r="B63" s="12" t="s">
        <v>187</v>
      </c>
      <c r="C63" s="12" t="str">
        <f>VLOOKUP(A63,'[1]7.26系统后门店ID'!$D:$L,9,0)</f>
        <v>刘琴英</v>
      </c>
      <c r="D63" s="12" t="s">
        <v>206</v>
      </c>
      <c r="E63" s="12">
        <v>2</v>
      </c>
      <c r="F63" s="66">
        <v>90</v>
      </c>
      <c r="G63" s="67">
        <v>36</v>
      </c>
      <c r="H63" s="68">
        <f t="shared" si="3"/>
        <v>0.4</v>
      </c>
      <c r="I63" s="72">
        <v>0.8544</v>
      </c>
      <c r="J63" s="73" t="s">
        <v>207</v>
      </c>
      <c r="K63" s="73">
        <f t="shared" si="4"/>
        <v>-0.0668</v>
      </c>
      <c r="L63" s="72">
        <v>0.666544354605833</v>
      </c>
      <c r="M63" s="73" t="s">
        <v>208</v>
      </c>
      <c r="N63" s="73">
        <f t="shared" si="5"/>
        <v>-0.040444354605833</v>
      </c>
    </row>
    <row r="64" customHeight="1" spans="1:14">
      <c r="A64" s="12">
        <v>2802</v>
      </c>
      <c r="B64" s="12" t="s">
        <v>187</v>
      </c>
      <c r="C64" s="12" t="str">
        <f>VLOOKUP(A64,'[1]7.26系统后门店ID'!$D:$L,9,0)</f>
        <v>刘琴英</v>
      </c>
      <c r="D64" s="12" t="s">
        <v>209</v>
      </c>
      <c r="E64" s="12">
        <v>2</v>
      </c>
      <c r="F64" s="66">
        <v>150</v>
      </c>
      <c r="G64" s="67">
        <v>124</v>
      </c>
      <c r="H64" s="68">
        <f t="shared" si="3"/>
        <v>0.826666666666667</v>
      </c>
      <c r="I64" s="72">
        <v>0.8</v>
      </c>
      <c r="J64" s="73" t="s">
        <v>210</v>
      </c>
      <c r="K64" s="73">
        <f t="shared" si="4"/>
        <v>-0.2519</v>
      </c>
      <c r="L64" s="72">
        <v>0.55</v>
      </c>
      <c r="M64" s="73" t="s">
        <v>211</v>
      </c>
      <c r="N64" s="73">
        <f t="shared" si="5"/>
        <v>-0.1829</v>
      </c>
    </row>
    <row r="65" customHeight="1" spans="1:14">
      <c r="A65" s="12">
        <v>2479</v>
      </c>
      <c r="B65" s="12" t="s">
        <v>187</v>
      </c>
      <c r="C65" s="12" t="str">
        <f>VLOOKUP(A65,'[1]7.26系统后门店ID'!$D:$L,9,0)</f>
        <v>刘琴英</v>
      </c>
      <c r="D65" s="12" t="s">
        <v>212</v>
      </c>
      <c r="E65" s="12">
        <v>1</v>
      </c>
      <c r="F65" s="66">
        <v>93</v>
      </c>
      <c r="G65" s="67">
        <v>88</v>
      </c>
      <c r="H65" s="68">
        <f t="shared" si="3"/>
        <v>0.946236559139785</v>
      </c>
      <c r="I65" s="72">
        <v>0.8671</v>
      </c>
      <c r="J65" s="73" t="s">
        <v>213</v>
      </c>
      <c r="K65" s="73">
        <f t="shared" si="4"/>
        <v>0.0244000000000001</v>
      </c>
      <c r="L65" s="72">
        <v>0.78</v>
      </c>
      <c r="M65" s="73" t="s">
        <v>214</v>
      </c>
      <c r="N65" s="73">
        <f t="shared" si="5"/>
        <v>0.0301999999999999</v>
      </c>
    </row>
    <row r="66" customHeight="1" spans="1:14">
      <c r="A66" s="12">
        <v>2826</v>
      </c>
      <c r="B66" s="12" t="s">
        <v>187</v>
      </c>
      <c r="C66" s="12" t="str">
        <f>VLOOKUP(A66,'[1]7.26系统后门店ID'!$D:$L,9,0)</f>
        <v>刘琴英</v>
      </c>
      <c r="D66" s="12" t="s">
        <v>215</v>
      </c>
      <c r="E66" s="12">
        <v>2</v>
      </c>
      <c r="F66" s="66">
        <v>124</v>
      </c>
      <c r="G66" s="67">
        <v>99</v>
      </c>
      <c r="H66" s="68">
        <f t="shared" si="3"/>
        <v>0.798387096774194</v>
      </c>
      <c r="I66" s="72">
        <v>0.8</v>
      </c>
      <c r="J66" s="73" t="s">
        <v>216</v>
      </c>
      <c r="K66" s="73">
        <f t="shared" si="4"/>
        <v>-0.1158</v>
      </c>
      <c r="L66" s="72">
        <v>0.62</v>
      </c>
      <c r="M66" s="73" t="s">
        <v>217</v>
      </c>
      <c r="N66" s="73">
        <f t="shared" si="5"/>
        <v>-0.0352</v>
      </c>
    </row>
    <row r="67" customHeight="1" spans="1:14">
      <c r="A67" s="12">
        <v>2778</v>
      </c>
      <c r="B67" s="12" t="s">
        <v>187</v>
      </c>
      <c r="C67" s="12" t="str">
        <f>VLOOKUP(A67,'[1]7.26系统后门店ID'!$D:$L,9,0)</f>
        <v>刘琴英</v>
      </c>
      <c r="D67" s="12" t="s">
        <v>218</v>
      </c>
      <c r="E67" s="12">
        <v>2</v>
      </c>
      <c r="F67" s="66">
        <v>124</v>
      </c>
      <c r="G67" s="67">
        <v>57</v>
      </c>
      <c r="H67" s="68">
        <f t="shared" ref="H67:H98" si="6">G67/F67</f>
        <v>0.459677419354839</v>
      </c>
      <c r="I67" s="72">
        <v>0.8628</v>
      </c>
      <c r="J67" s="73" t="s">
        <v>219</v>
      </c>
      <c r="K67" s="73">
        <f t="shared" ref="K67:K98" si="7">J67-I67</f>
        <v>-0.00930000000000009</v>
      </c>
      <c r="L67" s="72">
        <v>0.685188083675756</v>
      </c>
      <c r="M67" s="73" t="s">
        <v>220</v>
      </c>
      <c r="N67" s="73">
        <f t="shared" ref="N67:N98" si="8">M67-L67</f>
        <v>-0.0099880836757561</v>
      </c>
    </row>
    <row r="68" customHeight="1" spans="1:14">
      <c r="A68" s="12">
        <v>2573</v>
      </c>
      <c r="B68" s="12" t="s">
        <v>187</v>
      </c>
      <c r="C68" s="12" t="str">
        <f>VLOOKUP(A68,'[1]7.26系统后门店ID'!$D:$L,9,0)</f>
        <v>刘琴英</v>
      </c>
      <c r="D68" s="12" t="s">
        <v>221</v>
      </c>
      <c r="E68" s="12">
        <v>4</v>
      </c>
      <c r="F68" s="66">
        <v>268</v>
      </c>
      <c r="G68" s="67">
        <v>183</v>
      </c>
      <c r="H68" s="68">
        <f t="shared" si="6"/>
        <v>0.682835820895522</v>
      </c>
      <c r="I68" s="72">
        <v>0.8</v>
      </c>
      <c r="J68" s="73" t="s">
        <v>222</v>
      </c>
      <c r="K68" s="73">
        <f t="shared" si="7"/>
        <v>-0.193</v>
      </c>
      <c r="L68" s="72">
        <v>0.55</v>
      </c>
      <c r="M68" s="73" t="s">
        <v>223</v>
      </c>
      <c r="N68" s="73">
        <f t="shared" si="8"/>
        <v>-0.2538</v>
      </c>
    </row>
    <row r="69" customHeight="1" spans="1:14">
      <c r="A69" s="12">
        <v>2466</v>
      </c>
      <c r="B69" s="12" t="s">
        <v>187</v>
      </c>
      <c r="C69" s="12" t="str">
        <f>VLOOKUP(A69,'[1]7.26系统后门店ID'!$D:$L,9,0)</f>
        <v>刘琴英</v>
      </c>
      <c r="D69" s="12" t="s">
        <v>224</v>
      </c>
      <c r="E69" s="12">
        <v>3</v>
      </c>
      <c r="F69" s="66">
        <v>150</v>
      </c>
      <c r="G69" s="67">
        <v>112</v>
      </c>
      <c r="H69" s="68">
        <f t="shared" si="6"/>
        <v>0.746666666666667</v>
      </c>
      <c r="I69" s="72">
        <v>0.8</v>
      </c>
      <c r="J69" s="73" t="s">
        <v>225</v>
      </c>
      <c r="K69" s="73">
        <f t="shared" si="7"/>
        <v>0.0658</v>
      </c>
      <c r="L69" s="72">
        <v>0.6</v>
      </c>
      <c r="M69" s="73" t="s">
        <v>226</v>
      </c>
      <c r="N69" s="73">
        <f t="shared" si="8"/>
        <v>0.0454000000000001</v>
      </c>
    </row>
    <row r="70" customHeight="1" spans="1:14">
      <c r="A70" s="12">
        <v>2409</v>
      </c>
      <c r="B70" s="12" t="s">
        <v>187</v>
      </c>
      <c r="C70" s="12" t="str">
        <f>VLOOKUP(A70,'[1]7.26系统后门店ID'!$D:$L,9,0)</f>
        <v>刘琴英</v>
      </c>
      <c r="D70" s="12" t="s">
        <v>227</v>
      </c>
      <c r="E70" s="12">
        <v>2</v>
      </c>
      <c r="F70" s="66">
        <v>62</v>
      </c>
      <c r="G70" s="67">
        <v>52</v>
      </c>
      <c r="H70" s="68">
        <f t="shared" si="6"/>
        <v>0.838709677419355</v>
      </c>
      <c r="I70" s="72">
        <v>0.82</v>
      </c>
      <c r="J70" s="73" t="s">
        <v>228</v>
      </c>
      <c r="K70" s="73">
        <f t="shared" si="7"/>
        <v>-0.0802999999999999</v>
      </c>
      <c r="L70" s="72">
        <v>0.72</v>
      </c>
      <c r="M70" s="73" t="s">
        <v>229</v>
      </c>
      <c r="N70" s="73">
        <f t="shared" si="8"/>
        <v>-0.0756999999999999</v>
      </c>
    </row>
    <row r="71" customHeight="1" spans="1:14">
      <c r="A71" s="12">
        <v>2422</v>
      </c>
      <c r="B71" s="12" t="s">
        <v>187</v>
      </c>
      <c r="C71" s="12" t="str">
        <f>VLOOKUP(A71,'[1]7.26系统后门店ID'!$D:$L,9,0)</f>
        <v>刘琴英</v>
      </c>
      <c r="D71" s="12" t="s">
        <v>230</v>
      </c>
      <c r="E71" s="12">
        <v>2</v>
      </c>
      <c r="F71" s="66">
        <v>60</v>
      </c>
      <c r="G71" s="67">
        <v>38</v>
      </c>
      <c r="H71" s="68">
        <f t="shared" si="6"/>
        <v>0.633333333333333</v>
      </c>
      <c r="I71" s="72">
        <v>0.85</v>
      </c>
      <c r="J71" s="73" t="s">
        <v>231</v>
      </c>
      <c r="K71" s="73">
        <f t="shared" si="7"/>
        <v>-0.0394</v>
      </c>
      <c r="L71" s="72">
        <v>0.684563512862511</v>
      </c>
      <c r="M71" s="73" t="s">
        <v>232</v>
      </c>
      <c r="N71" s="73">
        <f t="shared" si="8"/>
        <v>0.023536487137489</v>
      </c>
    </row>
    <row r="72" customHeight="1" spans="1:14">
      <c r="A72" s="12">
        <v>2804</v>
      </c>
      <c r="B72" s="12" t="s">
        <v>187</v>
      </c>
      <c r="C72" s="12" t="str">
        <f>VLOOKUP(A72,'[1]7.26系统后门店ID'!$D:$L,9,0)</f>
        <v>刘琴英</v>
      </c>
      <c r="D72" s="12" t="s">
        <v>233</v>
      </c>
      <c r="E72" s="12">
        <v>2</v>
      </c>
      <c r="F72" s="66">
        <v>90</v>
      </c>
      <c r="G72" s="67">
        <v>59</v>
      </c>
      <c r="H72" s="68">
        <f t="shared" si="6"/>
        <v>0.655555555555556</v>
      </c>
      <c r="I72" s="72">
        <v>0.82</v>
      </c>
      <c r="J72" s="73" t="s">
        <v>234</v>
      </c>
      <c r="K72" s="73">
        <f t="shared" si="7"/>
        <v>-0.0595999999999999</v>
      </c>
      <c r="L72" s="72">
        <v>0.626277734375</v>
      </c>
      <c r="M72" s="73" t="s">
        <v>235</v>
      </c>
      <c r="N72" s="73">
        <f t="shared" si="8"/>
        <v>-0.0643777343750001</v>
      </c>
    </row>
    <row r="73" customHeight="1" spans="1:14">
      <c r="A73" s="12">
        <v>102565</v>
      </c>
      <c r="B73" s="12" t="s">
        <v>187</v>
      </c>
      <c r="C73" s="12" t="str">
        <f>VLOOKUP(A73,'[1]7.26系统后门店ID'!$D:$L,9,0)</f>
        <v>刘琴英</v>
      </c>
      <c r="D73" s="12" t="s">
        <v>236</v>
      </c>
      <c r="E73" s="12">
        <v>2</v>
      </c>
      <c r="F73" s="66">
        <v>120</v>
      </c>
      <c r="G73" s="67">
        <v>66</v>
      </c>
      <c r="H73" s="68">
        <f t="shared" si="6"/>
        <v>0.55</v>
      </c>
      <c r="I73" s="72">
        <v>0.8</v>
      </c>
      <c r="J73" s="73" t="s">
        <v>237</v>
      </c>
      <c r="K73" s="73">
        <f t="shared" si="7"/>
        <v>-0.3337</v>
      </c>
      <c r="L73" s="72">
        <v>0.55</v>
      </c>
      <c r="M73" s="73" t="s">
        <v>238</v>
      </c>
      <c r="N73" s="73">
        <f t="shared" si="8"/>
        <v>-0.2682</v>
      </c>
    </row>
    <row r="74" customHeight="1" spans="1:14">
      <c r="A74" s="12">
        <v>102934</v>
      </c>
      <c r="B74" s="12" t="s">
        <v>187</v>
      </c>
      <c r="C74" s="12" t="str">
        <f>VLOOKUP(A74,'[1]7.26系统后门店ID'!$D:$L,9,0)</f>
        <v>刘琴英</v>
      </c>
      <c r="D74" s="12" t="s">
        <v>239</v>
      </c>
      <c r="E74" s="12">
        <v>3</v>
      </c>
      <c r="F74" s="66">
        <v>60</v>
      </c>
      <c r="G74" s="67">
        <v>82</v>
      </c>
      <c r="H74" s="68">
        <f t="shared" si="6"/>
        <v>1.36666666666667</v>
      </c>
      <c r="I74" s="72">
        <v>0.8512</v>
      </c>
      <c r="J74" s="73" t="s">
        <v>240</v>
      </c>
      <c r="K74" s="73">
        <f t="shared" si="7"/>
        <v>0.0819000000000001</v>
      </c>
      <c r="L74" s="72">
        <v>0.78</v>
      </c>
      <c r="M74" s="73" t="s">
        <v>241</v>
      </c>
      <c r="N74" s="73">
        <f t="shared" si="8"/>
        <v>0.0510999999999999</v>
      </c>
    </row>
    <row r="75" customHeight="1" spans="1:14">
      <c r="A75" s="12">
        <v>103198</v>
      </c>
      <c r="B75" s="12" t="s">
        <v>187</v>
      </c>
      <c r="C75" s="12" t="str">
        <f>VLOOKUP(A75,'[1]7.26系统后门店ID'!$D:$L,9,0)</f>
        <v>刘琴英</v>
      </c>
      <c r="D75" s="12" t="s">
        <v>242</v>
      </c>
      <c r="E75" s="12">
        <v>3</v>
      </c>
      <c r="F75" s="66">
        <v>150</v>
      </c>
      <c r="G75" s="67">
        <v>68</v>
      </c>
      <c r="H75" s="68">
        <f t="shared" si="6"/>
        <v>0.453333333333333</v>
      </c>
      <c r="I75" s="72">
        <v>0.8</v>
      </c>
      <c r="J75" s="73" t="s">
        <v>243</v>
      </c>
      <c r="K75" s="73">
        <f t="shared" si="7"/>
        <v>-0.1143</v>
      </c>
      <c r="L75" s="72">
        <v>0.6</v>
      </c>
      <c r="M75" s="73" t="s">
        <v>244</v>
      </c>
      <c r="N75" s="73">
        <f t="shared" si="8"/>
        <v>-0.1477</v>
      </c>
    </row>
    <row r="76" customHeight="1" spans="1:14">
      <c r="A76" s="12">
        <v>105267</v>
      </c>
      <c r="B76" s="12" t="s">
        <v>187</v>
      </c>
      <c r="C76" s="12" t="str">
        <f>VLOOKUP(A76,'[1]7.26系统后门店ID'!$D:$L,9,0)</f>
        <v>刘琴英</v>
      </c>
      <c r="D76" s="12" t="s">
        <v>245</v>
      </c>
      <c r="E76" s="12">
        <v>3</v>
      </c>
      <c r="F76" s="66">
        <v>135</v>
      </c>
      <c r="G76" s="67">
        <v>59</v>
      </c>
      <c r="H76" s="68">
        <f t="shared" si="6"/>
        <v>0.437037037037037</v>
      </c>
      <c r="I76" s="72">
        <v>0.8</v>
      </c>
      <c r="J76" s="73" t="s">
        <v>246</v>
      </c>
      <c r="K76" s="73">
        <f t="shared" si="7"/>
        <v>-0.1945</v>
      </c>
      <c r="L76" s="72">
        <v>0.55</v>
      </c>
      <c r="M76" s="73" t="s">
        <v>247</v>
      </c>
      <c r="N76" s="73">
        <f t="shared" si="8"/>
        <v>-0.1424</v>
      </c>
    </row>
    <row r="77" customHeight="1" spans="1:14">
      <c r="A77" s="12">
        <v>106569</v>
      </c>
      <c r="B77" s="12" t="s">
        <v>187</v>
      </c>
      <c r="C77" s="12" t="str">
        <f>VLOOKUP(A77,'[1]7.26系统后门店ID'!$D:$L,9,0)</f>
        <v>刘琴英</v>
      </c>
      <c r="D77" s="12" t="s">
        <v>248</v>
      </c>
      <c r="E77" s="12">
        <v>1</v>
      </c>
      <c r="F77" s="66">
        <v>90</v>
      </c>
      <c r="G77" s="67">
        <v>58</v>
      </c>
      <c r="H77" s="68">
        <f t="shared" si="6"/>
        <v>0.644444444444444</v>
      </c>
      <c r="I77" s="72">
        <v>0.8</v>
      </c>
      <c r="J77" s="73" t="s">
        <v>249</v>
      </c>
      <c r="K77" s="73">
        <f t="shared" si="7"/>
        <v>-0.0826000000000001</v>
      </c>
      <c r="L77" s="72">
        <v>0.55</v>
      </c>
      <c r="M77" s="73" t="s">
        <v>250</v>
      </c>
      <c r="N77" s="73">
        <f t="shared" si="8"/>
        <v>0.00849999999999995</v>
      </c>
    </row>
    <row r="78" customHeight="1" spans="1:14">
      <c r="A78" s="12">
        <v>108277</v>
      </c>
      <c r="B78" s="12" t="s">
        <v>187</v>
      </c>
      <c r="C78" s="12" t="str">
        <f>VLOOKUP(A78,'[1]7.26系统后门店ID'!$D:$L,9,0)</f>
        <v>刘琴英</v>
      </c>
      <c r="D78" s="12" t="s">
        <v>251</v>
      </c>
      <c r="E78" s="12">
        <v>2</v>
      </c>
      <c r="F78" s="66">
        <v>90</v>
      </c>
      <c r="G78" s="67">
        <v>139</v>
      </c>
      <c r="H78" s="68">
        <f t="shared" si="6"/>
        <v>1.54444444444444</v>
      </c>
      <c r="I78" s="72">
        <v>0.88</v>
      </c>
      <c r="J78" s="73" t="s">
        <v>252</v>
      </c>
      <c r="K78" s="73">
        <f t="shared" si="7"/>
        <v>0.0324</v>
      </c>
      <c r="L78" s="72">
        <v>0.78</v>
      </c>
      <c r="M78" s="73" t="s">
        <v>253</v>
      </c>
      <c r="N78" s="73">
        <f t="shared" si="8"/>
        <v>0.0629999999999999</v>
      </c>
    </row>
    <row r="79" customHeight="1" spans="1:14">
      <c r="A79" s="12">
        <v>111219</v>
      </c>
      <c r="B79" s="12" t="s">
        <v>187</v>
      </c>
      <c r="C79" s="12" t="str">
        <f>VLOOKUP(A79,'[1]7.26系统后门店ID'!$D:$L,9,0)</f>
        <v>刘琴英</v>
      </c>
      <c r="D79" s="12" t="s">
        <v>254</v>
      </c>
      <c r="E79" s="12">
        <v>2</v>
      </c>
      <c r="F79" s="66">
        <v>150</v>
      </c>
      <c r="G79" s="67">
        <v>56</v>
      </c>
      <c r="H79" s="68">
        <f t="shared" si="6"/>
        <v>0.373333333333333</v>
      </c>
      <c r="I79" s="72">
        <v>0.8</v>
      </c>
      <c r="J79" s="73" t="s">
        <v>255</v>
      </c>
      <c r="K79" s="73">
        <f t="shared" si="7"/>
        <v>-0.3272</v>
      </c>
      <c r="L79" s="72">
        <v>0.55</v>
      </c>
      <c r="M79" s="73" t="s">
        <v>256</v>
      </c>
      <c r="N79" s="73">
        <f t="shared" si="8"/>
        <v>-0.3106</v>
      </c>
    </row>
    <row r="80" customHeight="1" spans="1:14">
      <c r="A80" s="12">
        <v>112415</v>
      </c>
      <c r="B80" s="12" t="s">
        <v>187</v>
      </c>
      <c r="C80" s="12" t="str">
        <f>VLOOKUP(A80,'[1]7.26系统后门店ID'!$D:$L,9,0)</f>
        <v>刘琴英</v>
      </c>
      <c r="D80" s="12" t="s">
        <v>257</v>
      </c>
      <c r="E80" s="12">
        <v>2</v>
      </c>
      <c r="F80" s="66">
        <v>90</v>
      </c>
      <c r="G80" s="67">
        <v>43</v>
      </c>
      <c r="H80" s="68">
        <f t="shared" si="6"/>
        <v>0.477777777777778</v>
      </c>
      <c r="I80" s="72">
        <v>0.82</v>
      </c>
      <c r="J80" s="73" t="s">
        <v>258</v>
      </c>
      <c r="K80" s="73">
        <f t="shared" si="7"/>
        <v>-0.0648</v>
      </c>
      <c r="L80" s="72">
        <v>0.641316010776484</v>
      </c>
      <c r="M80" s="73" t="s">
        <v>259</v>
      </c>
      <c r="N80" s="73">
        <f t="shared" si="8"/>
        <v>-0.028316010776484</v>
      </c>
    </row>
    <row r="81" customHeight="1" spans="1:14">
      <c r="A81" s="12">
        <v>113008</v>
      </c>
      <c r="B81" s="12" t="s">
        <v>187</v>
      </c>
      <c r="C81" s="12" t="str">
        <f>VLOOKUP(A81,'[1]7.26系统后门店ID'!$D:$L,9,0)</f>
        <v>刘琴英</v>
      </c>
      <c r="D81" s="12" t="s">
        <v>260</v>
      </c>
      <c r="E81" s="12">
        <v>2</v>
      </c>
      <c r="F81" s="66">
        <v>120</v>
      </c>
      <c r="G81" s="67">
        <v>56</v>
      </c>
      <c r="H81" s="68">
        <f t="shared" si="6"/>
        <v>0.466666666666667</v>
      </c>
      <c r="I81" s="72">
        <v>0.78</v>
      </c>
      <c r="J81" s="73" t="s">
        <v>261</v>
      </c>
      <c r="K81" s="73">
        <f t="shared" si="7"/>
        <v>-0.4354</v>
      </c>
      <c r="L81" s="72">
        <v>0.55</v>
      </c>
      <c r="M81" s="73" t="s">
        <v>262</v>
      </c>
      <c r="N81" s="73">
        <f t="shared" si="8"/>
        <v>-0.311</v>
      </c>
    </row>
    <row r="82" customHeight="1" spans="1:14">
      <c r="A82" s="12">
        <v>117491</v>
      </c>
      <c r="B82" s="12" t="s">
        <v>187</v>
      </c>
      <c r="C82" s="12" t="str">
        <f>VLOOKUP(A82,'[1]7.26系统后门店ID'!$D:$L,9,0)</f>
        <v>刘琴英</v>
      </c>
      <c r="D82" s="12" t="s">
        <v>263</v>
      </c>
      <c r="E82" s="12">
        <v>2</v>
      </c>
      <c r="F82" s="66">
        <v>180</v>
      </c>
      <c r="G82" s="67">
        <v>134</v>
      </c>
      <c r="H82" s="68">
        <f t="shared" si="6"/>
        <v>0.744444444444444</v>
      </c>
      <c r="I82" s="72">
        <v>0.85</v>
      </c>
      <c r="J82" s="73" t="s">
        <v>264</v>
      </c>
      <c r="K82" s="73">
        <f t="shared" si="7"/>
        <v>-0.1173</v>
      </c>
      <c r="L82" s="72">
        <v>0.55</v>
      </c>
      <c r="M82" s="73" t="s">
        <v>265</v>
      </c>
      <c r="N82" s="73">
        <f t="shared" si="8"/>
        <v>-0.1179</v>
      </c>
    </row>
    <row r="83" customHeight="1" spans="1:14">
      <c r="A83" s="12">
        <v>118151</v>
      </c>
      <c r="B83" s="12" t="s">
        <v>187</v>
      </c>
      <c r="C83" s="12" t="str">
        <f>VLOOKUP(A83,'[1]7.26系统后门店ID'!$D:$L,9,0)</f>
        <v>刘琴英</v>
      </c>
      <c r="D83" s="12" t="s">
        <v>266</v>
      </c>
      <c r="E83" s="12">
        <v>2</v>
      </c>
      <c r="F83" s="66">
        <v>120</v>
      </c>
      <c r="G83" s="67">
        <v>108</v>
      </c>
      <c r="H83" s="68">
        <f t="shared" si="6"/>
        <v>0.9</v>
      </c>
      <c r="I83" s="72">
        <v>0.8</v>
      </c>
      <c r="J83" s="73" t="s">
        <v>267</v>
      </c>
      <c r="K83" s="73">
        <f t="shared" si="7"/>
        <v>-0.0502</v>
      </c>
      <c r="L83" s="72">
        <v>0.62</v>
      </c>
      <c r="M83" s="73" t="s">
        <v>268</v>
      </c>
      <c r="N83" s="73">
        <f t="shared" si="8"/>
        <v>0.0125</v>
      </c>
    </row>
    <row r="84" customHeight="1" spans="1:14">
      <c r="A84" s="12">
        <v>298747</v>
      </c>
      <c r="B84" s="12" t="s">
        <v>187</v>
      </c>
      <c r="C84" s="12" t="str">
        <f>VLOOKUP(A84,'[1]7.26系统后门店ID'!$D:$L,9,0)</f>
        <v>刘琴英</v>
      </c>
      <c r="D84" s="12" t="s">
        <v>269</v>
      </c>
      <c r="E84" s="12">
        <v>2</v>
      </c>
      <c r="F84" s="66">
        <v>90</v>
      </c>
      <c r="G84" s="67">
        <v>36</v>
      </c>
      <c r="H84" s="68">
        <f t="shared" si="6"/>
        <v>0.4</v>
      </c>
      <c r="I84" s="72">
        <v>0.8</v>
      </c>
      <c r="J84" s="73" t="s">
        <v>270</v>
      </c>
      <c r="K84" s="73">
        <f t="shared" si="7"/>
        <v>-0.0186000000000001</v>
      </c>
      <c r="L84" s="72">
        <v>0.6</v>
      </c>
      <c r="M84" s="73" t="s">
        <v>271</v>
      </c>
      <c r="N84" s="73">
        <f t="shared" si="8"/>
        <v>-0.0664</v>
      </c>
    </row>
    <row r="85" customHeight="1" spans="1:14">
      <c r="A85" s="12">
        <v>2816</v>
      </c>
      <c r="B85" s="12" t="s">
        <v>272</v>
      </c>
      <c r="C85" s="12" t="str">
        <f>VLOOKUP(A85,'[1]7.26系统后门店ID'!$D:$L,9,0)</f>
        <v>毛静静</v>
      </c>
      <c r="D85" s="12" t="s">
        <v>273</v>
      </c>
      <c r="E85" s="12">
        <v>2</v>
      </c>
      <c r="F85" s="66">
        <v>90</v>
      </c>
      <c r="G85" s="67">
        <v>67</v>
      </c>
      <c r="H85" s="68">
        <f t="shared" si="6"/>
        <v>0.744444444444444</v>
      </c>
      <c r="I85" s="72">
        <v>0.7</v>
      </c>
      <c r="J85" s="73" t="s">
        <v>274</v>
      </c>
      <c r="K85" s="73">
        <f t="shared" si="7"/>
        <v>0.0432</v>
      </c>
      <c r="L85" s="72">
        <v>0.6</v>
      </c>
      <c r="M85" s="73" t="s">
        <v>275</v>
      </c>
      <c r="N85" s="73">
        <f t="shared" si="8"/>
        <v>-0.0396</v>
      </c>
    </row>
    <row r="86" customHeight="1" spans="1:14">
      <c r="A86" s="12">
        <v>2817</v>
      </c>
      <c r="B86" s="12" t="s">
        <v>272</v>
      </c>
      <c r="C86" s="12" t="str">
        <f>VLOOKUP(A86,'[1]7.26系统后门店ID'!$D:$L,9,0)</f>
        <v>毛静静</v>
      </c>
      <c r="D86" s="12" t="s">
        <v>276</v>
      </c>
      <c r="E86" s="12">
        <v>3</v>
      </c>
      <c r="F86" s="66">
        <v>120</v>
      </c>
      <c r="G86" s="67">
        <v>69</v>
      </c>
      <c r="H86" s="68">
        <f t="shared" si="6"/>
        <v>0.575</v>
      </c>
      <c r="I86" s="72">
        <v>0.8672</v>
      </c>
      <c r="J86" s="73" t="s">
        <v>277</v>
      </c>
      <c r="K86" s="73">
        <f t="shared" si="7"/>
        <v>0.0135</v>
      </c>
      <c r="L86" s="72">
        <v>0.756732394366197</v>
      </c>
      <c r="M86" s="73" t="s">
        <v>278</v>
      </c>
      <c r="N86" s="73">
        <f t="shared" si="8"/>
        <v>-0.0338323943661969</v>
      </c>
    </row>
    <row r="87" customHeight="1" spans="1:14">
      <c r="A87" s="12">
        <v>2797</v>
      </c>
      <c r="B87" s="12" t="s">
        <v>272</v>
      </c>
      <c r="C87" s="12" t="str">
        <f>VLOOKUP(A87,'[1]7.26系统后门店ID'!$D:$L,9,0)</f>
        <v>毛静静</v>
      </c>
      <c r="D87" s="12" t="s">
        <v>279</v>
      </c>
      <c r="E87" s="12">
        <v>2</v>
      </c>
      <c r="F87" s="66">
        <v>90</v>
      </c>
      <c r="G87" s="67">
        <v>44</v>
      </c>
      <c r="H87" s="68">
        <f t="shared" si="6"/>
        <v>0.488888888888889</v>
      </c>
      <c r="I87" s="72">
        <v>0.8</v>
      </c>
      <c r="J87" s="73" t="s">
        <v>280</v>
      </c>
      <c r="K87" s="73">
        <f t="shared" si="7"/>
        <v>0.0503</v>
      </c>
      <c r="L87" s="72">
        <v>0.648802657431621</v>
      </c>
      <c r="M87" s="73" t="s">
        <v>281</v>
      </c>
      <c r="N87" s="73">
        <f t="shared" si="8"/>
        <v>0.0951973425683791</v>
      </c>
    </row>
    <row r="88" customHeight="1" spans="1:14">
      <c r="A88" s="12">
        <v>2808</v>
      </c>
      <c r="B88" s="12" t="s">
        <v>272</v>
      </c>
      <c r="C88" s="12" t="str">
        <f>VLOOKUP(A88,'[1]7.26系统后门店ID'!$D:$L,9,0)</f>
        <v>毛静静</v>
      </c>
      <c r="D88" s="12" t="s">
        <v>282</v>
      </c>
      <c r="E88" s="12">
        <v>2</v>
      </c>
      <c r="F88" s="66">
        <v>120</v>
      </c>
      <c r="G88" s="67">
        <v>65</v>
      </c>
      <c r="H88" s="68">
        <f t="shared" si="6"/>
        <v>0.541666666666667</v>
      </c>
      <c r="I88" s="72">
        <v>0.8717</v>
      </c>
      <c r="J88" s="73" t="s">
        <v>283</v>
      </c>
      <c r="K88" s="73">
        <f t="shared" si="7"/>
        <v>-0.1148</v>
      </c>
      <c r="L88" s="72">
        <v>0.72318210180624</v>
      </c>
      <c r="M88" s="73" t="s">
        <v>284</v>
      </c>
      <c r="N88" s="73">
        <f t="shared" si="8"/>
        <v>-0.10478210180624</v>
      </c>
    </row>
    <row r="89" customHeight="1" spans="1:14">
      <c r="A89" s="12">
        <v>2819</v>
      </c>
      <c r="B89" s="12" t="s">
        <v>272</v>
      </c>
      <c r="C89" s="12" t="str">
        <f>VLOOKUP(A89,'[1]7.26系统后门店ID'!$D:$L,9,0)</f>
        <v>毛静静</v>
      </c>
      <c r="D89" s="12" t="s">
        <v>285</v>
      </c>
      <c r="E89" s="12">
        <v>2</v>
      </c>
      <c r="F89" s="66">
        <v>90</v>
      </c>
      <c r="G89" s="67">
        <v>52</v>
      </c>
      <c r="H89" s="68">
        <f t="shared" si="6"/>
        <v>0.577777777777778</v>
      </c>
      <c r="I89" s="72">
        <v>0.8678</v>
      </c>
      <c r="J89" s="73" t="s">
        <v>286</v>
      </c>
      <c r="K89" s="73">
        <f t="shared" si="7"/>
        <v>-0.0464</v>
      </c>
      <c r="L89" s="72">
        <v>0.750114310645724</v>
      </c>
      <c r="M89" s="73" t="s">
        <v>287</v>
      </c>
      <c r="N89" s="73">
        <f t="shared" si="8"/>
        <v>-0.0590143106457239</v>
      </c>
    </row>
    <row r="90" customHeight="1" spans="1:14">
      <c r="A90" s="12">
        <v>2520</v>
      </c>
      <c r="B90" s="12" t="s">
        <v>272</v>
      </c>
      <c r="C90" s="12" t="str">
        <f>VLOOKUP(A90,'[1]7.26系统后门店ID'!$D:$L,9,0)</f>
        <v>毛静静</v>
      </c>
      <c r="D90" s="12" t="s">
        <v>288</v>
      </c>
      <c r="E90" s="12">
        <v>3</v>
      </c>
      <c r="F90" s="66">
        <v>120</v>
      </c>
      <c r="G90" s="67">
        <v>75</v>
      </c>
      <c r="H90" s="68">
        <f t="shared" si="6"/>
        <v>0.625</v>
      </c>
      <c r="I90" s="72">
        <v>0.8645</v>
      </c>
      <c r="J90" s="73" t="s">
        <v>289</v>
      </c>
      <c r="K90" s="73">
        <f t="shared" si="7"/>
        <v>-0.0529000000000001</v>
      </c>
      <c r="L90" s="72">
        <v>0.723391276524082</v>
      </c>
      <c r="M90" s="73" t="s">
        <v>290</v>
      </c>
      <c r="N90" s="73">
        <f t="shared" si="8"/>
        <v>-0.070691276524082</v>
      </c>
    </row>
    <row r="91" customHeight="1" spans="1:14">
      <c r="A91" s="12">
        <v>2512</v>
      </c>
      <c r="B91" s="12" t="s">
        <v>272</v>
      </c>
      <c r="C91" s="12" t="str">
        <f>VLOOKUP(A91,'[1]7.26系统后门店ID'!$D:$L,9,0)</f>
        <v>毛静静</v>
      </c>
      <c r="D91" s="12" t="s">
        <v>291</v>
      </c>
      <c r="E91" s="12">
        <v>3</v>
      </c>
      <c r="F91" s="66">
        <v>150</v>
      </c>
      <c r="G91" s="67">
        <v>128</v>
      </c>
      <c r="H91" s="68">
        <f t="shared" si="6"/>
        <v>0.853333333333333</v>
      </c>
      <c r="I91" s="72">
        <v>0.8464</v>
      </c>
      <c r="J91" s="73" t="s">
        <v>292</v>
      </c>
      <c r="K91" s="73">
        <f t="shared" si="7"/>
        <v>0.00339999999999996</v>
      </c>
      <c r="L91" s="72">
        <v>0.71301949937693</v>
      </c>
      <c r="M91" s="73" t="s">
        <v>293</v>
      </c>
      <c r="N91" s="73">
        <f t="shared" si="8"/>
        <v>-0.02461949937693</v>
      </c>
    </row>
    <row r="92" customHeight="1" spans="1:14">
      <c r="A92" s="12">
        <v>2730</v>
      </c>
      <c r="B92" s="12" t="s">
        <v>272</v>
      </c>
      <c r="C92" s="12" t="str">
        <f>VLOOKUP(A92,'[1]7.26系统后门店ID'!$D:$L,9,0)</f>
        <v>毛静静</v>
      </c>
      <c r="D92" s="12" t="s">
        <v>294</v>
      </c>
      <c r="E92" s="12">
        <v>2</v>
      </c>
      <c r="F92" s="66">
        <v>136</v>
      </c>
      <c r="G92" s="67">
        <v>102</v>
      </c>
      <c r="H92" s="68">
        <f t="shared" si="6"/>
        <v>0.75</v>
      </c>
      <c r="I92" s="72">
        <v>0.78</v>
      </c>
      <c r="J92" s="73" t="s">
        <v>295</v>
      </c>
      <c r="K92" s="73">
        <f t="shared" si="7"/>
        <v>-0.0309999999999999</v>
      </c>
      <c r="L92" s="72">
        <v>0.598460612043435</v>
      </c>
      <c r="M92" s="73" t="s">
        <v>296</v>
      </c>
      <c r="N92" s="73">
        <f t="shared" si="8"/>
        <v>0.00933938795656497</v>
      </c>
    </row>
    <row r="93" customHeight="1" spans="1:14">
      <c r="A93" s="12">
        <v>2497</v>
      </c>
      <c r="B93" s="12" t="s">
        <v>272</v>
      </c>
      <c r="C93" s="12" t="str">
        <f>VLOOKUP(A93,'[1]7.26系统后门店ID'!$D:$L,9,0)</f>
        <v>毛静静</v>
      </c>
      <c r="D93" s="12" t="s">
        <v>297</v>
      </c>
      <c r="E93" s="12">
        <v>3</v>
      </c>
      <c r="F93" s="66">
        <v>60</v>
      </c>
      <c r="G93" s="67">
        <v>58</v>
      </c>
      <c r="H93" s="68">
        <f t="shared" si="6"/>
        <v>0.966666666666667</v>
      </c>
      <c r="I93" s="72">
        <v>0.8783</v>
      </c>
      <c r="J93" s="73" t="s">
        <v>298</v>
      </c>
      <c r="K93" s="73">
        <f t="shared" si="7"/>
        <v>0.0136000000000001</v>
      </c>
      <c r="L93" s="72">
        <v>0.754805132285657</v>
      </c>
      <c r="M93" s="73" t="s">
        <v>299</v>
      </c>
      <c r="N93" s="73">
        <f t="shared" si="8"/>
        <v>-0.00600513228565713</v>
      </c>
    </row>
    <row r="94" customHeight="1" spans="1:14">
      <c r="A94" s="12">
        <v>2757</v>
      </c>
      <c r="B94" s="12" t="s">
        <v>272</v>
      </c>
      <c r="C94" s="12" t="str">
        <f>VLOOKUP(A94,'[1]7.26系统后门店ID'!$D:$L,9,0)</f>
        <v>毛静静</v>
      </c>
      <c r="D94" s="12" t="s">
        <v>300</v>
      </c>
      <c r="E94" s="12">
        <v>3</v>
      </c>
      <c r="F94" s="66">
        <v>180</v>
      </c>
      <c r="G94" s="67">
        <v>138</v>
      </c>
      <c r="H94" s="68">
        <f t="shared" si="6"/>
        <v>0.766666666666667</v>
      </c>
      <c r="I94" s="72">
        <v>0.7889</v>
      </c>
      <c r="J94" s="73" t="s">
        <v>301</v>
      </c>
      <c r="K94" s="73">
        <f t="shared" si="7"/>
        <v>-0.0212000000000001</v>
      </c>
      <c r="L94" s="72">
        <v>0.640404078131187</v>
      </c>
      <c r="M94" s="73" t="s">
        <v>302</v>
      </c>
      <c r="N94" s="73">
        <f t="shared" si="8"/>
        <v>-0.015404078131187</v>
      </c>
    </row>
    <row r="95" customHeight="1" spans="1:14">
      <c r="A95" s="12">
        <v>2735</v>
      </c>
      <c r="B95" s="12" t="s">
        <v>272</v>
      </c>
      <c r="C95" s="12" t="str">
        <f>VLOOKUP(A95,'[1]7.26系统后门店ID'!$D:$L,9,0)</f>
        <v>毛静静</v>
      </c>
      <c r="D95" s="12" t="s">
        <v>303</v>
      </c>
      <c r="E95" s="12">
        <v>3</v>
      </c>
      <c r="F95" s="66">
        <v>90</v>
      </c>
      <c r="G95" s="67">
        <v>77</v>
      </c>
      <c r="H95" s="68">
        <f t="shared" si="6"/>
        <v>0.855555555555556</v>
      </c>
      <c r="I95" s="72">
        <v>0.88</v>
      </c>
      <c r="J95" s="73" t="s">
        <v>304</v>
      </c>
      <c r="K95" s="73">
        <f t="shared" si="7"/>
        <v>0.00580000000000003</v>
      </c>
      <c r="L95" s="72">
        <v>0.78</v>
      </c>
      <c r="M95" s="73" t="s">
        <v>305</v>
      </c>
      <c r="N95" s="73">
        <f t="shared" si="8"/>
        <v>0.0168</v>
      </c>
    </row>
    <row r="96" customHeight="1" spans="1:14">
      <c r="A96" s="12">
        <v>2526</v>
      </c>
      <c r="B96" s="12" t="s">
        <v>272</v>
      </c>
      <c r="C96" s="12" t="str">
        <f>VLOOKUP(A96,'[1]7.26系统后门店ID'!$D:$L,9,0)</f>
        <v>毛静静</v>
      </c>
      <c r="D96" s="12" t="s">
        <v>306</v>
      </c>
      <c r="E96" s="12">
        <v>3</v>
      </c>
      <c r="F96" s="66">
        <v>141</v>
      </c>
      <c r="G96" s="67">
        <v>88</v>
      </c>
      <c r="H96" s="68">
        <f t="shared" si="6"/>
        <v>0.624113475177305</v>
      </c>
      <c r="I96" s="72">
        <v>0.8049</v>
      </c>
      <c r="J96" s="73" t="s">
        <v>307</v>
      </c>
      <c r="K96" s="73">
        <f t="shared" si="7"/>
        <v>0.0112000000000001</v>
      </c>
      <c r="L96" s="72">
        <v>0.614739703153989</v>
      </c>
      <c r="M96" s="73" t="s">
        <v>308</v>
      </c>
      <c r="N96" s="73">
        <f t="shared" si="8"/>
        <v>-0.000239703153988913</v>
      </c>
    </row>
    <row r="97" customHeight="1" spans="1:14">
      <c r="A97" s="12">
        <v>2714</v>
      </c>
      <c r="B97" s="12" t="s">
        <v>272</v>
      </c>
      <c r="C97" s="12" t="str">
        <f>VLOOKUP(A97,'[1]7.26系统后门店ID'!$D:$L,9,0)</f>
        <v>毛静静</v>
      </c>
      <c r="D97" s="12" t="s">
        <v>309</v>
      </c>
      <c r="E97" s="12">
        <v>2</v>
      </c>
      <c r="F97" s="66">
        <v>90</v>
      </c>
      <c r="G97" s="67">
        <v>51</v>
      </c>
      <c r="H97" s="68">
        <f t="shared" si="6"/>
        <v>0.566666666666667</v>
      </c>
      <c r="I97" s="72">
        <v>0.8</v>
      </c>
      <c r="J97" s="73" t="s">
        <v>310</v>
      </c>
      <c r="K97" s="73">
        <f t="shared" si="7"/>
        <v>-0.0764</v>
      </c>
      <c r="L97" s="72">
        <v>0.65</v>
      </c>
      <c r="M97" s="73" t="s">
        <v>208</v>
      </c>
      <c r="N97" s="73">
        <f t="shared" si="8"/>
        <v>-0.0239</v>
      </c>
    </row>
    <row r="98" customHeight="1" spans="1:14">
      <c r="A98" s="12">
        <v>102479</v>
      </c>
      <c r="B98" s="12" t="s">
        <v>272</v>
      </c>
      <c r="C98" s="12" t="str">
        <f>VLOOKUP(A98,'[1]7.26系统后门店ID'!$D:$L,9,0)</f>
        <v>毛静静</v>
      </c>
      <c r="D98" s="12" t="s">
        <v>311</v>
      </c>
      <c r="E98" s="12">
        <v>2</v>
      </c>
      <c r="F98" s="66">
        <v>136</v>
      </c>
      <c r="G98" s="67">
        <v>95</v>
      </c>
      <c r="H98" s="68">
        <f t="shared" si="6"/>
        <v>0.698529411764706</v>
      </c>
      <c r="I98" s="72">
        <v>0.8</v>
      </c>
      <c r="J98" s="73" t="s">
        <v>312</v>
      </c>
      <c r="K98" s="73">
        <f t="shared" si="7"/>
        <v>-0.2448</v>
      </c>
      <c r="L98" s="72">
        <v>0.6</v>
      </c>
      <c r="M98" s="73" t="s">
        <v>313</v>
      </c>
      <c r="N98" s="73">
        <f t="shared" si="8"/>
        <v>-0.1532</v>
      </c>
    </row>
    <row r="99" customHeight="1" spans="1:14">
      <c r="A99" s="12">
        <v>103199</v>
      </c>
      <c r="B99" s="12" t="s">
        <v>272</v>
      </c>
      <c r="C99" s="12" t="str">
        <f>VLOOKUP(A99,'[1]7.26系统后门店ID'!$D:$L,9,0)</f>
        <v>毛静静</v>
      </c>
      <c r="D99" s="12" t="s">
        <v>314</v>
      </c>
      <c r="E99" s="12">
        <v>2</v>
      </c>
      <c r="F99" s="66">
        <v>120</v>
      </c>
      <c r="G99" s="67">
        <v>76</v>
      </c>
      <c r="H99" s="68">
        <f t="shared" ref="H99:H130" si="9">G99/F99</f>
        <v>0.633333333333333</v>
      </c>
      <c r="I99" s="72">
        <v>0.7</v>
      </c>
      <c r="J99" s="73" t="s">
        <v>315</v>
      </c>
      <c r="K99" s="73">
        <f t="shared" ref="K99:K130" si="10">J99-I99</f>
        <v>-0.0670999999999999</v>
      </c>
      <c r="L99" s="72">
        <v>0.6</v>
      </c>
      <c r="M99" s="73" t="s">
        <v>316</v>
      </c>
      <c r="N99" s="73">
        <f t="shared" ref="N99:N130" si="11">M99-L99</f>
        <v>-0.1962</v>
      </c>
    </row>
    <row r="100" customHeight="1" spans="1:14">
      <c r="A100" s="12">
        <v>107658</v>
      </c>
      <c r="B100" s="12" t="s">
        <v>272</v>
      </c>
      <c r="C100" s="12" t="str">
        <f>VLOOKUP(A100,'[1]7.26系统后门店ID'!$D:$L,9,0)</f>
        <v>毛静静</v>
      </c>
      <c r="D100" s="12" t="s">
        <v>317</v>
      </c>
      <c r="E100" s="12">
        <v>3</v>
      </c>
      <c r="F100" s="66">
        <v>120</v>
      </c>
      <c r="G100" s="67">
        <v>83</v>
      </c>
      <c r="H100" s="68">
        <f t="shared" si="9"/>
        <v>0.691666666666667</v>
      </c>
      <c r="I100" s="72">
        <v>0.8681</v>
      </c>
      <c r="J100" s="73" t="s">
        <v>318</v>
      </c>
      <c r="K100" s="73">
        <f t="shared" si="10"/>
        <v>-0.0596</v>
      </c>
      <c r="L100" s="72">
        <v>0.782066801619433</v>
      </c>
      <c r="M100" s="73" t="s">
        <v>319</v>
      </c>
      <c r="N100" s="73">
        <f t="shared" si="11"/>
        <v>-0.0689668016194329</v>
      </c>
    </row>
    <row r="101" customHeight="1" spans="1:14">
      <c r="A101" s="12">
        <v>114622</v>
      </c>
      <c r="B101" s="12" t="s">
        <v>272</v>
      </c>
      <c r="C101" s="12" t="str">
        <f>VLOOKUP(A101,'[1]7.26系统后门店ID'!$D:$L,9,0)</f>
        <v>毛静静</v>
      </c>
      <c r="D101" s="12" t="s">
        <v>320</v>
      </c>
      <c r="E101" s="12">
        <v>3</v>
      </c>
      <c r="F101" s="66">
        <v>180</v>
      </c>
      <c r="G101" s="67">
        <v>172</v>
      </c>
      <c r="H101" s="68">
        <f t="shared" si="9"/>
        <v>0.955555555555556</v>
      </c>
      <c r="I101" s="72">
        <v>0.7</v>
      </c>
      <c r="J101" s="73" t="s">
        <v>321</v>
      </c>
      <c r="K101" s="73">
        <f t="shared" si="10"/>
        <v>0.0318000000000002</v>
      </c>
      <c r="L101" s="72">
        <v>0.6</v>
      </c>
      <c r="M101" s="73" t="s">
        <v>133</v>
      </c>
      <c r="N101" s="73">
        <f t="shared" si="11"/>
        <v>-0.0261</v>
      </c>
    </row>
    <row r="102" customHeight="1" spans="1:14">
      <c r="A102" s="12">
        <v>114844</v>
      </c>
      <c r="B102" s="12" t="s">
        <v>272</v>
      </c>
      <c r="C102" s="12" t="str">
        <f>VLOOKUP(A102,'[1]7.26系统后门店ID'!$D:$L,9,0)</f>
        <v>毛静静</v>
      </c>
      <c r="D102" s="12" t="s">
        <v>322</v>
      </c>
      <c r="E102" s="12">
        <v>2</v>
      </c>
      <c r="F102" s="66">
        <v>120</v>
      </c>
      <c r="G102" s="67">
        <v>113</v>
      </c>
      <c r="H102" s="68">
        <f t="shared" si="9"/>
        <v>0.941666666666667</v>
      </c>
      <c r="I102" s="72">
        <v>0.8689</v>
      </c>
      <c r="J102" s="73" t="s">
        <v>323</v>
      </c>
      <c r="K102" s="73">
        <f t="shared" si="10"/>
        <v>-0.0834</v>
      </c>
      <c r="L102" s="72">
        <v>0.591175156890637</v>
      </c>
      <c r="M102" s="73" t="s">
        <v>324</v>
      </c>
      <c r="N102" s="73">
        <f t="shared" si="11"/>
        <v>-0.079375156890637</v>
      </c>
    </row>
    <row r="103" customHeight="1" spans="1:14">
      <c r="A103" s="12">
        <v>117184</v>
      </c>
      <c r="B103" s="12" t="s">
        <v>272</v>
      </c>
      <c r="C103" s="12" t="str">
        <f>VLOOKUP(A103,'[1]7.26系统后门店ID'!$D:$L,9,0)</f>
        <v>毛静静</v>
      </c>
      <c r="D103" s="12" t="s">
        <v>325</v>
      </c>
      <c r="E103" s="12">
        <v>2</v>
      </c>
      <c r="F103" s="66">
        <v>120</v>
      </c>
      <c r="G103" s="67">
        <v>57</v>
      </c>
      <c r="H103" s="68">
        <f t="shared" si="9"/>
        <v>0.475</v>
      </c>
      <c r="I103" s="72">
        <v>0.7817</v>
      </c>
      <c r="J103" s="73" t="s">
        <v>326</v>
      </c>
      <c r="K103" s="73">
        <f t="shared" si="10"/>
        <v>0.00330000000000008</v>
      </c>
      <c r="L103" s="72">
        <v>0.562796139449131</v>
      </c>
      <c r="M103" s="73" t="s">
        <v>327</v>
      </c>
      <c r="N103" s="73">
        <f t="shared" si="11"/>
        <v>0.054403860550869</v>
      </c>
    </row>
    <row r="104" customHeight="1" spans="1:14">
      <c r="A104" s="12">
        <v>118758</v>
      </c>
      <c r="B104" s="12" t="s">
        <v>272</v>
      </c>
      <c r="C104" s="12" t="str">
        <f>VLOOKUP(A104,'[1]7.26系统后门店ID'!$D:$L,9,0)</f>
        <v>毛静静</v>
      </c>
      <c r="D104" s="12" t="s">
        <v>328</v>
      </c>
      <c r="E104" s="12">
        <v>2</v>
      </c>
      <c r="F104" s="66">
        <v>90</v>
      </c>
      <c r="G104" s="67">
        <v>81</v>
      </c>
      <c r="H104" s="68">
        <f t="shared" si="9"/>
        <v>0.9</v>
      </c>
      <c r="I104" s="72">
        <v>0.6</v>
      </c>
      <c r="J104" s="73" t="s">
        <v>329</v>
      </c>
      <c r="K104" s="73">
        <f t="shared" si="10"/>
        <v>-0.0202</v>
      </c>
      <c r="L104" s="72">
        <v>0.55</v>
      </c>
      <c r="M104" s="73" t="s">
        <v>330</v>
      </c>
      <c r="N104" s="73">
        <f t="shared" si="11"/>
        <v>0.0107999999999999</v>
      </c>
    </row>
    <row r="105" customHeight="1" spans="1:14">
      <c r="A105" s="12">
        <v>119262</v>
      </c>
      <c r="B105" s="12" t="s">
        <v>272</v>
      </c>
      <c r="C105" s="12" t="str">
        <f>VLOOKUP(A105,'[1]7.26系统后门店ID'!$D:$L,9,0)</f>
        <v>毛静静</v>
      </c>
      <c r="D105" s="12" t="s">
        <v>331</v>
      </c>
      <c r="E105" s="12">
        <v>2</v>
      </c>
      <c r="F105" s="66">
        <v>90</v>
      </c>
      <c r="G105" s="67">
        <v>50</v>
      </c>
      <c r="H105" s="68">
        <f t="shared" si="9"/>
        <v>0.555555555555556</v>
      </c>
      <c r="I105" s="72">
        <v>0.78</v>
      </c>
      <c r="J105" s="73" t="s">
        <v>332</v>
      </c>
      <c r="K105" s="73">
        <f t="shared" si="10"/>
        <v>-0.1111</v>
      </c>
      <c r="L105" s="72">
        <v>0.572793095445315</v>
      </c>
      <c r="M105" s="73" t="s">
        <v>333</v>
      </c>
      <c r="N105" s="73">
        <f t="shared" si="11"/>
        <v>0.0131069045546851</v>
      </c>
    </row>
    <row r="106" customHeight="1" spans="1:14">
      <c r="A106" s="12">
        <v>120844</v>
      </c>
      <c r="B106" s="12" t="s">
        <v>272</v>
      </c>
      <c r="C106" s="12" t="str">
        <f>VLOOKUP(A106,'[1]7.26系统后门店ID'!$D:$L,9,0)</f>
        <v>毛静静</v>
      </c>
      <c r="D106" s="12" t="s">
        <v>334</v>
      </c>
      <c r="E106" s="12">
        <v>3</v>
      </c>
      <c r="F106" s="66">
        <v>180</v>
      </c>
      <c r="G106" s="67">
        <v>129</v>
      </c>
      <c r="H106" s="68">
        <f t="shared" si="9"/>
        <v>0.716666666666667</v>
      </c>
      <c r="I106" s="72">
        <v>0.6</v>
      </c>
      <c r="J106" s="73" t="s">
        <v>335</v>
      </c>
      <c r="K106" s="73">
        <f t="shared" si="10"/>
        <v>-0.1098</v>
      </c>
      <c r="L106" s="72">
        <v>0.55</v>
      </c>
      <c r="M106" s="73" t="s">
        <v>336</v>
      </c>
      <c r="N106" s="73">
        <f t="shared" si="11"/>
        <v>-0.3109</v>
      </c>
    </row>
    <row r="107" customHeight="1" spans="1:14">
      <c r="A107" s="12">
        <v>122198</v>
      </c>
      <c r="B107" s="12" t="s">
        <v>272</v>
      </c>
      <c r="C107" s="12" t="str">
        <f>VLOOKUP(A107,'[1]7.26系统后门店ID'!$D:$L,9,0)</f>
        <v>毛静静</v>
      </c>
      <c r="D107" s="12" t="s">
        <v>337</v>
      </c>
      <c r="E107" s="12">
        <v>1</v>
      </c>
      <c r="F107" s="66">
        <v>90</v>
      </c>
      <c r="G107" s="67">
        <v>48</v>
      </c>
      <c r="H107" s="68">
        <f t="shared" si="9"/>
        <v>0.533333333333333</v>
      </c>
      <c r="I107" s="72">
        <v>0.7</v>
      </c>
      <c r="J107" s="73" t="s">
        <v>338</v>
      </c>
      <c r="K107" s="73">
        <f t="shared" si="10"/>
        <v>-0.0168999999999999</v>
      </c>
      <c r="L107" s="72">
        <v>0.55</v>
      </c>
      <c r="M107" s="73" t="s">
        <v>339</v>
      </c>
      <c r="N107" s="73">
        <f t="shared" si="11"/>
        <v>-0.0763000000000001</v>
      </c>
    </row>
    <row r="108" customHeight="1" spans="1:14">
      <c r="A108" s="12">
        <v>122906</v>
      </c>
      <c r="B108" s="12" t="s">
        <v>272</v>
      </c>
      <c r="C108" s="12" t="str">
        <f>VLOOKUP(A108,'[1]7.26系统后门店ID'!$D:$L,9,0)</f>
        <v>毛静静</v>
      </c>
      <c r="D108" s="12" t="s">
        <v>340</v>
      </c>
      <c r="E108" s="12">
        <v>2</v>
      </c>
      <c r="F108" s="66">
        <v>120</v>
      </c>
      <c r="G108" s="67">
        <v>96</v>
      </c>
      <c r="H108" s="68">
        <f t="shared" si="9"/>
        <v>0.8</v>
      </c>
      <c r="I108" s="72">
        <v>0.8426</v>
      </c>
      <c r="J108" s="73" t="s">
        <v>341</v>
      </c>
      <c r="K108" s="73">
        <f t="shared" si="10"/>
        <v>-0.0417</v>
      </c>
      <c r="L108" s="72">
        <v>0.656305824550281</v>
      </c>
      <c r="M108" s="73" t="s">
        <v>342</v>
      </c>
      <c r="N108" s="73">
        <f t="shared" si="11"/>
        <v>0.042794175449719</v>
      </c>
    </row>
    <row r="109" customHeight="1" spans="1:14">
      <c r="A109" s="12">
        <v>297863</v>
      </c>
      <c r="B109" s="12" t="s">
        <v>272</v>
      </c>
      <c r="C109" s="12" t="str">
        <f>VLOOKUP(A109,'[1]7.26系统后门店ID'!$D:$L,9,0)</f>
        <v>毛静静</v>
      </c>
      <c r="D109" s="12" t="s">
        <v>343</v>
      </c>
      <c r="E109" s="12">
        <v>3</v>
      </c>
      <c r="F109" s="66">
        <v>120</v>
      </c>
      <c r="G109" s="67">
        <v>81</v>
      </c>
      <c r="H109" s="68">
        <f t="shared" si="9"/>
        <v>0.675</v>
      </c>
      <c r="I109" s="72">
        <v>0.8412</v>
      </c>
      <c r="J109" s="73" t="s">
        <v>344</v>
      </c>
      <c r="K109" s="73">
        <f t="shared" si="10"/>
        <v>-0.1071</v>
      </c>
      <c r="L109" s="72">
        <v>0.72843175861018</v>
      </c>
      <c r="M109" s="73" t="s">
        <v>345</v>
      </c>
      <c r="N109" s="73">
        <f t="shared" si="11"/>
        <v>-0.13483175861018</v>
      </c>
    </row>
    <row r="110" customHeight="1" spans="1:14">
      <c r="A110" s="12">
        <v>302867</v>
      </c>
      <c r="B110" s="12" t="s">
        <v>272</v>
      </c>
      <c r="C110" s="12" t="str">
        <f>VLOOKUP(A110,'[1]7.26系统后门店ID'!$D:$L,9,0)</f>
        <v>毛静静</v>
      </c>
      <c r="D110" s="12" t="s">
        <v>346</v>
      </c>
      <c r="E110" s="12">
        <v>2</v>
      </c>
      <c r="F110" s="66">
        <v>120</v>
      </c>
      <c r="G110" s="67">
        <v>100</v>
      </c>
      <c r="H110" s="68">
        <f t="shared" si="9"/>
        <v>0.833333333333333</v>
      </c>
      <c r="I110" s="72">
        <v>0.7</v>
      </c>
      <c r="J110" s="73" t="s">
        <v>347</v>
      </c>
      <c r="K110" s="73">
        <f t="shared" si="10"/>
        <v>-0.2151</v>
      </c>
      <c r="L110" s="72">
        <v>0.55</v>
      </c>
      <c r="M110" s="73" t="s">
        <v>348</v>
      </c>
      <c r="N110" s="73">
        <f t="shared" si="11"/>
        <v>-0.1952</v>
      </c>
    </row>
    <row r="111" customHeight="1" spans="1:14">
      <c r="A111" s="12">
        <v>2595</v>
      </c>
      <c r="B111" s="12" t="s">
        <v>16</v>
      </c>
      <c r="C111" s="12" t="str">
        <f>VLOOKUP(A111,'[1]7.26系统后门店ID'!$D:$L,9,0)</f>
        <v>谭庆娟</v>
      </c>
      <c r="D111" s="12" t="s">
        <v>349</v>
      </c>
      <c r="E111" s="12">
        <v>8</v>
      </c>
      <c r="F111" s="66">
        <v>360</v>
      </c>
      <c r="G111" s="67">
        <v>147</v>
      </c>
      <c r="H111" s="68">
        <f t="shared" si="9"/>
        <v>0.408333333333333</v>
      </c>
      <c r="I111" s="72">
        <v>0.9</v>
      </c>
      <c r="J111" s="73" t="s">
        <v>350</v>
      </c>
      <c r="K111" s="73">
        <f t="shared" si="10"/>
        <v>-0.0494</v>
      </c>
      <c r="L111" s="72">
        <v>0.55</v>
      </c>
      <c r="M111" s="73" t="s">
        <v>351</v>
      </c>
      <c r="N111" s="73">
        <f t="shared" si="11"/>
        <v>-0.2676</v>
      </c>
    </row>
    <row r="112" customHeight="1" spans="1:14">
      <c r="A112" s="12">
        <v>2813</v>
      </c>
      <c r="B112" s="12" t="s">
        <v>16</v>
      </c>
      <c r="C112" s="12" t="str">
        <f>VLOOKUP(A112,'[1]7.26系统后门店ID'!$D:$L,9,0)</f>
        <v>谭庆娟</v>
      </c>
      <c r="D112" s="12" t="s">
        <v>352</v>
      </c>
      <c r="E112" s="12">
        <v>1</v>
      </c>
      <c r="F112" s="66">
        <v>90</v>
      </c>
      <c r="G112" s="67">
        <v>42</v>
      </c>
      <c r="H112" s="68">
        <f t="shared" si="9"/>
        <v>0.466666666666667</v>
      </c>
      <c r="I112" s="72">
        <v>0.78</v>
      </c>
      <c r="J112" s="73" t="s">
        <v>353</v>
      </c>
      <c r="K112" s="73">
        <f t="shared" si="10"/>
        <v>-0.0285</v>
      </c>
      <c r="L112" s="72">
        <v>0.561142931937173</v>
      </c>
      <c r="M112" s="73" t="s">
        <v>354</v>
      </c>
      <c r="N112" s="73">
        <f t="shared" si="11"/>
        <v>0.00815706806282701</v>
      </c>
    </row>
    <row r="113" customHeight="1" spans="1:14">
      <c r="A113" s="12">
        <v>2834</v>
      </c>
      <c r="B113" s="12" t="s">
        <v>16</v>
      </c>
      <c r="C113" s="12" t="str">
        <f>VLOOKUP(A113,'[1]7.26系统后门店ID'!$D:$L,9,0)</f>
        <v>谭庆娟</v>
      </c>
      <c r="D113" s="12" t="s">
        <v>355</v>
      </c>
      <c r="E113" s="12">
        <v>4</v>
      </c>
      <c r="F113" s="66">
        <v>220</v>
      </c>
      <c r="G113" s="67">
        <v>110</v>
      </c>
      <c r="H113" s="68">
        <f t="shared" si="9"/>
        <v>0.5</v>
      </c>
      <c r="I113" s="72">
        <v>0.8</v>
      </c>
      <c r="J113" s="73" t="s">
        <v>356</v>
      </c>
      <c r="K113" s="73">
        <f t="shared" si="10"/>
        <v>-0.1369</v>
      </c>
      <c r="L113" s="72">
        <v>0.62</v>
      </c>
      <c r="M113" s="73" t="s">
        <v>357</v>
      </c>
      <c r="N113" s="73">
        <f t="shared" si="11"/>
        <v>-0.3079</v>
      </c>
    </row>
    <row r="114" customHeight="1" spans="1:14">
      <c r="A114" s="12">
        <v>2791</v>
      </c>
      <c r="B114" s="12" t="s">
        <v>16</v>
      </c>
      <c r="C114" s="12" t="str">
        <f>VLOOKUP(A114,'[1]7.26系统后门店ID'!$D:$L,9,0)</f>
        <v>谭庆娟</v>
      </c>
      <c r="D114" s="12" t="s">
        <v>358</v>
      </c>
      <c r="E114" s="12">
        <v>1</v>
      </c>
      <c r="F114" s="66">
        <v>150</v>
      </c>
      <c r="G114" s="67">
        <v>156</v>
      </c>
      <c r="H114" s="68">
        <f t="shared" si="9"/>
        <v>1.04</v>
      </c>
      <c r="I114" s="72">
        <v>0.7</v>
      </c>
      <c r="J114" s="73" t="s">
        <v>359</v>
      </c>
      <c r="K114" s="73">
        <f t="shared" si="10"/>
        <v>-0.0575</v>
      </c>
      <c r="L114" s="72">
        <v>0.55</v>
      </c>
      <c r="M114" s="73" t="s">
        <v>360</v>
      </c>
      <c r="N114" s="73">
        <f t="shared" si="11"/>
        <v>-0.2196</v>
      </c>
    </row>
    <row r="115" customHeight="1" spans="1:14">
      <c r="A115" s="12">
        <v>2820</v>
      </c>
      <c r="B115" s="12" t="s">
        <v>16</v>
      </c>
      <c r="C115" s="12" t="str">
        <f>VLOOKUP(A115,'[1]7.26系统后门店ID'!$D:$L,9,0)</f>
        <v>谭庆娟</v>
      </c>
      <c r="D115" s="12" t="s">
        <v>361</v>
      </c>
      <c r="E115" s="12">
        <v>2</v>
      </c>
      <c r="F115" s="66">
        <v>90</v>
      </c>
      <c r="G115" s="67">
        <v>55</v>
      </c>
      <c r="H115" s="68">
        <f t="shared" si="9"/>
        <v>0.611111111111111</v>
      </c>
      <c r="I115" s="72">
        <v>0.75</v>
      </c>
      <c r="J115" s="73" t="s">
        <v>362</v>
      </c>
      <c r="K115" s="73">
        <f t="shared" si="10"/>
        <v>0.0609000000000001</v>
      </c>
      <c r="L115" s="72">
        <v>0.7</v>
      </c>
      <c r="M115" s="73" t="s">
        <v>73</v>
      </c>
      <c r="N115" s="73">
        <f t="shared" si="11"/>
        <v>-0.0190999999999999</v>
      </c>
    </row>
    <row r="116" customHeight="1" spans="1:14">
      <c r="A116" s="12">
        <v>102935</v>
      </c>
      <c r="B116" s="12" t="s">
        <v>16</v>
      </c>
      <c r="C116" s="12" t="str">
        <f>VLOOKUP(A116,'[1]7.26系统后门店ID'!$D:$L,9,0)</f>
        <v>谭庆娟</v>
      </c>
      <c r="D116" s="12" t="s">
        <v>363</v>
      </c>
      <c r="E116" s="12">
        <v>1</v>
      </c>
      <c r="F116" s="66">
        <v>90</v>
      </c>
      <c r="G116" s="67">
        <v>66</v>
      </c>
      <c r="H116" s="68">
        <f t="shared" si="9"/>
        <v>0.733333333333333</v>
      </c>
      <c r="I116" s="72">
        <v>0.78</v>
      </c>
      <c r="J116" s="73" t="s">
        <v>364</v>
      </c>
      <c r="K116" s="73">
        <f t="shared" si="10"/>
        <v>0.0599999999999999</v>
      </c>
      <c r="L116" s="72">
        <v>0.582127272727273</v>
      </c>
      <c r="M116" s="73" t="s">
        <v>365</v>
      </c>
      <c r="N116" s="73">
        <f t="shared" si="11"/>
        <v>0.0771727272727271</v>
      </c>
    </row>
    <row r="117" customHeight="1" spans="1:14">
      <c r="A117" s="12">
        <v>105910</v>
      </c>
      <c r="B117" s="12" t="s">
        <v>16</v>
      </c>
      <c r="C117" s="12" t="str">
        <f>VLOOKUP(A117,'[1]7.26系统后门店ID'!$D:$L,9,0)</f>
        <v>谭庆娟</v>
      </c>
      <c r="D117" s="12" t="s">
        <v>366</v>
      </c>
      <c r="E117" s="12">
        <v>2</v>
      </c>
      <c r="F117" s="66">
        <v>120</v>
      </c>
      <c r="G117" s="67">
        <v>84</v>
      </c>
      <c r="H117" s="68">
        <f t="shared" si="9"/>
        <v>0.7</v>
      </c>
      <c r="I117" s="72">
        <v>0.816</v>
      </c>
      <c r="J117" s="73" t="s">
        <v>367</v>
      </c>
      <c r="K117" s="73">
        <f t="shared" si="10"/>
        <v>-0.0516999999999999</v>
      </c>
      <c r="L117" s="72">
        <v>0.669026757704373</v>
      </c>
      <c r="M117" s="73" t="s">
        <v>368</v>
      </c>
      <c r="N117" s="73">
        <f t="shared" si="11"/>
        <v>-0.109326757704373</v>
      </c>
    </row>
    <row r="118" customHeight="1" spans="1:14">
      <c r="A118" s="12">
        <v>106066</v>
      </c>
      <c r="B118" s="12" t="s">
        <v>16</v>
      </c>
      <c r="C118" s="12" t="str">
        <f>VLOOKUP(A118,'[1]7.26系统后门店ID'!$D:$L,9,0)</f>
        <v>谭庆娟</v>
      </c>
      <c r="D118" s="12" t="s">
        <v>369</v>
      </c>
      <c r="E118" s="12">
        <v>2</v>
      </c>
      <c r="F118" s="66">
        <v>90</v>
      </c>
      <c r="G118" s="67">
        <v>38</v>
      </c>
      <c r="H118" s="68">
        <f t="shared" si="9"/>
        <v>0.422222222222222</v>
      </c>
      <c r="I118" s="72">
        <v>0.6</v>
      </c>
      <c r="J118" s="73" t="s">
        <v>370</v>
      </c>
      <c r="K118" s="73">
        <f t="shared" si="10"/>
        <v>-0.1579</v>
      </c>
      <c r="L118" s="72">
        <v>0.55</v>
      </c>
      <c r="M118" s="73" t="s">
        <v>371</v>
      </c>
      <c r="N118" s="73">
        <f t="shared" si="11"/>
        <v>-0.2633</v>
      </c>
    </row>
    <row r="119" customHeight="1" spans="1:14">
      <c r="A119" s="12">
        <v>106485</v>
      </c>
      <c r="B119" s="12" t="s">
        <v>16</v>
      </c>
      <c r="C119" s="12" t="str">
        <f>VLOOKUP(A119,'[1]7.26系统后门店ID'!$D:$L,9,0)</f>
        <v>谭庆娟</v>
      </c>
      <c r="D119" s="12" t="s">
        <v>372</v>
      </c>
      <c r="E119" s="12">
        <v>1</v>
      </c>
      <c r="F119" s="66">
        <v>90</v>
      </c>
      <c r="G119" s="67">
        <v>66</v>
      </c>
      <c r="H119" s="68">
        <f t="shared" si="9"/>
        <v>0.733333333333333</v>
      </c>
      <c r="I119" s="72">
        <v>0.8</v>
      </c>
      <c r="J119" s="73" t="s">
        <v>373</v>
      </c>
      <c r="K119" s="73">
        <f t="shared" si="10"/>
        <v>-0.0365000000000001</v>
      </c>
      <c r="L119" s="72">
        <v>0.62</v>
      </c>
      <c r="M119" s="73" t="s">
        <v>374</v>
      </c>
      <c r="N119" s="73">
        <f t="shared" si="11"/>
        <v>-0.0521</v>
      </c>
    </row>
    <row r="120" customHeight="1" spans="1:14">
      <c r="A120" s="12">
        <v>106865</v>
      </c>
      <c r="B120" s="12" t="s">
        <v>16</v>
      </c>
      <c r="C120" s="12" t="str">
        <f>VLOOKUP(A120,'[1]7.26系统后门店ID'!$D:$L,9,0)</f>
        <v>谭庆娟</v>
      </c>
      <c r="D120" s="12" t="s">
        <v>375</v>
      </c>
      <c r="E120" s="12">
        <v>2</v>
      </c>
      <c r="F120" s="66">
        <v>60</v>
      </c>
      <c r="G120" s="67">
        <v>64</v>
      </c>
      <c r="H120" s="68">
        <f t="shared" si="9"/>
        <v>1.06666666666667</v>
      </c>
      <c r="I120" s="72">
        <v>0.8</v>
      </c>
      <c r="J120" s="73" t="s">
        <v>376</v>
      </c>
      <c r="K120" s="73">
        <f t="shared" si="10"/>
        <v>-0.0256000000000001</v>
      </c>
      <c r="L120" s="72">
        <v>0.7</v>
      </c>
      <c r="M120" s="73" t="s">
        <v>377</v>
      </c>
      <c r="N120" s="73">
        <f t="shared" si="11"/>
        <v>-0.0456</v>
      </c>
    </row>
    <row r="121" customHeight="1" spans="1:14">
      <c r="A121" s="12">
        <v>114685</v>
      </c>
      <c r="B121" s="12" t="s">
        <v>16</v>
      </c>
      <c r="C121" s="12" t="str">
        <f>VLOOKUP(A121,'[1]7.26系统后门店ID'!$D:$L,9,0)</f>
        <v>谭庆娟</v>
      </c>
      <c r="D121" s="12" t="s">
        <v>378</v>
      </c>
      <c r="E121" s="12">
        <v>3</v>
      </c>
      <c r="F121" s="66">
        <v>270</v>
      </c>
      <c r="G121" s="67">
        <v>262</v>
      </c>
      <c r="H121" s="68">
        <f t="shared" si="9"/>
        <v>0.97037037037037</v>
      </c>
      <c r="I121" s="72">
        <v>0.6</v>
      </c>
      <c r="J121" s="73" t="s">
        <v>379</v>
      </c>
      <c r="K121" s="73">
        <f t="shared" si="10"/>
        <v>0.005</v>
      </c>
      <c r="L121" s="72">
        <v>0.55</v>
      </c>
      <c r="M121" s="73" t="s">
        <v>380</v>
      </c>
      <c r="N121" s="73">
        <f t="shared" si="11"/>
        <v>-0.2674</v>
      </c>
    </row>
    <row r="122" customHeight="1" spans="1:14">
      <c r="A122" s="12">
        <v>116482</v>
      </c>
      <c r="B122" s="12" t="s">
        <v>16</v>
      </c>
      <c r="C122" s="12" t="str">
        <f>VLOOKUP(A122,'[1]7.26系统后门店ID'!$D:$L,9,0)</f>
        <v>谭庆娟</v>
      </c>
      <c r="D122" s="12" t="s">
        <v>381</v>
      </c>
      <c r="E122" s="12">
        <v>2</v>
      </c>
      <c r="F122" s="66">
        <v>136</v>
      </c>
      <c r="G122" s="67">
        <v>21</v>
      </c>
      <c r="H122" s="68">
        <f t="shared" si="9"/>
        <v>0.154411764705882</v>
      </c>
      <c r="I122" s="72">
        <v>0.7</v>
      </c>
      <c r="J122" s="73" t="s">
        <v>382</v>
      </c>
      <c r="K122" s="73">
        <f t="shared" si="10"/>
        <v>-0.0649</v>
      </c>
      <c r="L122" s="72">
        <v>0.55</v>
      </c>
      <c r="M122" s="73" t="s">
        <v>383</v>
      </c>
      <c r="N122" s="73">
        <f t="shared" si="11"/>
        <v>-0.159</v>
      </c>
    </row>
    <row r="123" customHeight="1" spans="1:14">
      <c r="A123" s="12">
        <v>2274</v>
      </c>
      <c r="B123" s="12" t="s">
        <v>16</v>
      </c>
      <c r="C123" s="12" t="str">
        <f>VLOOKUP(A123,'[1]7.26系统后门店ID'!$D:$L,9,0)</f>
        <v>谭庆娟</v>
      </c>
      <c r="D123" s="12" t="s">
        <v>384</v>
      </c>
      <c r="E123" s="12">
        <v>2</v>
      </c>
      <c r="F123" s="66">
        <v>90</v>
      </c>
      <c r="G123" s="67">
        <v>74</v>
      </c>
      <c r="H123" s="68">
        <f t="shared" si="9"/>
        <v>0.822222222222222</v>
      </c>
      <c r="I123" s="72">
        <v>0.7</v>
      </c>
      <c r="J123" s="73" t="s">
        <v>385</v>
      </c>
      <c r="K123" s="73">
        <f t="shared" si="10"/>
        <v>-0.0636</v>
      </c>
      <c r="L123" s="72">
        <v>0.6</v>
      </c>
      <c r="M123" s="73" t="s">
        <v>386</v>
      </c>
      <c r="N123" s="73">
        <f t="shared" si="11"/>
        <v>-0.1902</v>
      </c>
    </row>
    <row r="124" customHeight="1" spans="1:14">
      <c r="A124" s="12">
        <v>116919</v>
      </c>
      <c r="B124" s="12" t="s">
        <v>16</v>
      </c>
      <c r="C124" s="12" t="str">
        <f>VLOOKUP(A124,'[1]7.26系统后门店ID'!$D:$L,9,0)</f>
        <v>谭庆娟</v>
      </c>
      <c r="D124" s="12" t="s">
        <v>387</v>
      </c>
      <c r="E124" s="12">
        <v>1</v>
      </c>
      <c r="F124" s="66">
        <v>136</v>
      </c>
      <c r="G124" s="67">
        <v>138</v>
      </c>
      <c r="H124" s="68">
        <f t="shared" si="9"/>
        <v>1.01470588235294</v>
      </c>
      <c r="I124" s="72">
        <v>0.6</v>
      </c>
      <c r="J124" s="73" t="s">
        <v>388</v>
      </c>
      <c r="K124" s="73">
        <f t="shared" si="10"/>
        <v>0.000400000000000067</v>
      </c>
      <c r="L124" s="72">
        <v>0.55</v>
      </c>
      <c r="M124" s="73" t="s">
        <v>389</v>
      </c>
      <c r="N124" s="73">
        <f t="shared" si="11"/>
        <v>-0.1175</v>
      </c>
    </row>
    <row r="125" customHeight="1" spans="1:14">
      <c r="A125" s="12">
        <v>117310</v>
      </c>
      <c r="B125" s="12" t="s">
        <v>16</v>
      </c>
      <c r="C125" s="12" t="str">
        <f>VLOOKUP(A125,'[1]7.26系统后门店ID'!$D:$L,9,0)</f>
        <v>谭庆娟</v>
      </c>
      <c r="D125" s="12" t="s">
        <v>390</v>
      </c>
      <c r="E125" s="12">
        <v>3</v>
      </c>
      <c r="F125" s="66">
        <v>60</v>
      </c>
      <c r="G125" s="67">
        <v>119</v>
      </c>
      <c r="H125" s="68">
        <f t="shared" si="9"/>
        <v>1.98333333333333</v>
      </c>
      <c r="I125" s="72">
        <v>0.8</v>
      </c>
      <c r="J125" s="73" t="s">
        <v>391</v>
      </c>
      <c r="K125" s="73">
        <f t="shared" si="10"/>
        <v>-0.0318000000000002</v>
      </c>
      <c r="L125" s="72">
        <v>0.65</v>
      </c>
      <c r="M125" s="73" t="s">
        <v>392</v>
      </c>
      <c r="N125" s="73">
        <f t="shared" si="11"/>
        <v>-0.0269</v>
      </c>
    </row>
    <row r="126" customHeight="1" spans="1:14">
      <c r="A126" s="12">
        <v>119622</v>
      </c>
      <c r="B126" s="12" t="s">
        <v>16</v>
      </c>
      <c r="C126" s="12" t="str">
        <f>VLOOKUP(A126,'[1]7.26系统后门店ID'!$D:$L,9,0)</f>
        <v>谭庆娟</v>
      </c>
      <c r="D126" s="12" t="s">
        <v>393</v>
      </c>
      <c r="E126" s="12">
        <v>2</v>
      </c>
      <c r="F126" s="66">
        <v>60</v>
      </c>
      <c r="G126" s="67">
        <v>46</v>
      </c>
      <c r="H126" s="68">
        <f t="shared" si="9"/>
        <v>0.766666666666667</v>
      </c>
      <c r="I126" s="72">
        <v>0.7</v>
      </c>
      <c r="J126" s="73" t="s">
        <v>394</v>
      </c>
      <c r="K126" s="73">
        <f t="shared" si="10"/>
        <v>0.125</v>
      </c>
      <c r="L126" s="72">
        <v>0.7</v>
      </c>
      <c r="M126" s="73" t="s">
        <v>395</v>
      </c>
      <c r="N126" s="73">
        <f t="shared" si="11"/>
        <v>-0.0257999999999999</v>
      </c>
    </row>
    <row r="127" customHeight="1" spans="1:14">
      <c r="A127" s="12">
        <v>2326</v>
      </c>
      <c r="B127" s="12" t="s">
        <v>16</v>
      </c>
      <c r="C127" s="12" t="str">
        <f>VLOOKUP(A127,'[1]7.26系统后门店ID'!$D:$L,9,0)</f>
        <v>谭庆娟</v>
      </c>
      <c r="D127" s="12" t="s">
        <v>396</v>
      </c>
      <c r="E127" s="12">
        <v>1</v>
      </c>
      <c r="F127" s="66">
        <v>120</v>
      </c>
      <c r="G127" s="67">
        <v>79</v>
      </c>
      <c r="H127" s="68">
        <f t="shared" si="9"/>
        <v>0.658333333333333</v>
      </c>
      <c r="I127" s="72">
        <v>0.7866</v>
      </c>
      <c r="J127" s="73" t="s">
        <v>397</v>
      </c>
      <c r="K127" s="73">
        <f t="shared" si="10"/>
        <v>-0.1727</v>
      </c>
      <c r="L127" s="72">
        <v>0.604193157482371</v>
      </c>
      <c r="M127" s="73" t="s">
        <v>398</v>
      </c>
      <c r="N127" s="73">
        <f t="shared" si="11"/>
        <v>-0.142193157482371</v>
      </c>
    </row>
    <row r="128" customHeight="1" spans="1:14">
      <c r="A128" s="12">
        <v>2839</v>
      </c>
      <c r="B128" s="12" t="s">
        <v>20</v>
      </c>
      <c r="C128" s="12" t="str">
        <f>VLOOKUP(A128,'[1]7.26系统后门店ID'!$D:$L,9,0)</f>
        <v>王燕丽</v>
      </c>
      <c r="D128" s="12" t="s">
        <v>399</v>
      </c>
      <c r="E128" s="12">
        <v>2</v>
      </c>
      <c r="F128" s="66">
        <v>44</v>
      </c>
      <c r="G128" s="67">
        <v>41</v>
      </c>
      <c r="H128" s="68">
        <f t="shared" si="9"/>
        <v>0.931818181818182</v>
      </c>
      <c r="I128" s="72">
        <v>0.8653</v>
      </c>
      <c r="J128" s="73" t="s">
        <v>400</v>
      </c>
      <c r="K128" s="73">
        <f t="shared" si="10"/>
        <v>-0.0778</v>
      </c>
      <c r="L128" s="72">
        <v>0.727972482372085</v>
      </c>
      <c r="M128" s="73" t="s">
        <v>401</v>
      </c>
      <c r="N128" s="73">
        <f t="shared" si="11"/>
        <v>-0.0863724823720851</v>
      </c>
    </row>
    <row r="129" customHeight="1" spans="1:14">
      <c r="A129" s="12">
        <v>2877</v>
      </c>
      <c r="B129" s="12" t="s">
        <v>20</v>
      </c>
      <c r="C129" s="12" t="str">
        <f>VLOOKUP(A129,'[1]7.26系统后门店ID'!$D:$L,9,0)</f>
        <v>王燕丽</v>
      </c>
      <c r="D129" s="12" t="s">
        <v>402</v>
      </c>
      <c r="E129" s="12">
        <v>3</v>
      </c>
      <c r="F129" s="66">
        <v>90</v>
      </c>
      <c r="G129" s="67">
        <v>84</v>
      </c>
      <c r="H129" s="68">
        <f t="shared" si="9"/>
        <v>0.933333333333333</v>
      </c>
      <c r="I129" s="72">
        <v>0.8381</v>
      </c>
      <c r="J129" s="73" t="s">
        <v>403</v>
      </c>
      <c r="K129" s="73">
        <f t="shared" si="10"/>
        <v>0.0971</v>
      </c>
      <c r="L129" s="72">
        <v>0.7</v>
      </c>
      <c r="M129" s="73" t="s">
        <v>404</v>
      </c>
      <c r="N129" s="73">
        <f t="shared" si="11"/>
        <v>0.038</v>
      </c>
    </row>
    <row r="130" customHeight="1" spans="1:14">
      <c r="A130" s="12">
        <v>2876</v>
      </c>
      <c r="B130" s="12" t="s">
        <v>20</v>
      </c>
      <c r="C130" s="12" t="str">
        <f>VLOOKUP(A130,'[1]7.26系统后门店ID'!$D:$L,9,0)</f>
        <v>王燕丽</v>
      </c>
      <c r="D130" s="12" t="s">
        <v>405</v>
      </c>
      <c r="E130" s="12">
        <v>2</v>
      </c>
      <c r="F130" s="66">
        <v>30</v>
      </c>
      <c r="G130" s="67">
        <v>67</v>
      </c>
      <c r="H130" s="68">
        <f t="shared" si="9"/>
        <v>2.23333333333333</v>
      </c>
      <c r="I130" s="72">
        <v>0.93</v>
      </c>
      <c r="J130" s="73" t="s">
        <v>406</v>
      </c>
      <c r="K130" s="73">
        <f t="shared" si="10"/>
        <v>0.0484999999999999</v>
      </c>
      <c r="L130" s="72">
        <v>0.92</v>
      </c>
      <c r="M130" s="73" t="s">
        <v>407</v>
      </c>
      <c r="N130" s="73">
        <f t="shared" si="11"/>
        <v>0.0306999999999998</v>
      </c>
    </row>
    <row r="131" customHeight="1" spans="1:14">
      <c r="A131" s="12">
        <v>2713</v>
      </c>
      <c r="B131" s="12" t="s">
        <v>20</v>
      </c>
      <c r="C131" s="12" t="str">
        <f>VLOOKUP(A131,'[1]7.26系统后门店ID'!$D:$L,9,0)</f>
        <v>王燕丽</v>
      </c>
      <c r="D131" s="12" t="s">
        <v>408</v>
      </c>
      <c r="E131" s="12">
        <v>2</v>
      </c>
      <c r="F131" s="66">
        <v>120</v>
      </c>
      <c r="G131" s="67">
        <v>67</v>
      </c>
      <c r="H131" s="68">
        <f t="shared" ref="H131:H158" si="12">G131/F131</f>
        <v>0.558333333333333</v>
      </c>
      <c r="I131" s="72">
        <v>0.6</v>
      </c>
      <c r="J131" s="73" t="s">
        <v>409</v>
      </c>
      <c r="K131" s="73">
        <f t="shared" ref="K131:K158" si="13">J131-I131</f>
        <v>-0.0101</v>
      </c>
      <c r="L131" s="72">
        <v>0.55</v>
      </c>
      <c r="M131" s="73" t="s">
        <v>410</v>
      </c>
      <c r="N131" s="73">
        <f t="shared" ref="N131:N158" si="14">M131-L131</f>
        <v>-0.1403</v>
      </c>
    </row>
    <row r="132" customHeight="1" spans="1:14">
      <c r="A132" s="12">
        <v>102567</v>
      </c>
      <c r="B132" s="12" t="s">
        <v>20</v>
      </c>
      <c r="C132" s="12" t="str">
        <f>VLOOKUP(A132,'[1]7.26系统后门店ID'!$D:$L,9,0)</f>
        <v>王燕丽</v>
      </c>
      <c r="D132" s="12" t="s">
        <v>411</v>
      </c>
      <c r="E132" s="12">
        <v>2</v>
      </c>
      <c r="F132" s="66">
        <v>60</v>
      </c>
      <c r="G132" s="67">
        <v>48</v>
      </c>
      <c r="H132" s="68">
        <f t="shared" si="12"/>
        <v>0.8</v>
      </c>
      <c r="I132" s="72">
        <v>0.8</v>
      </c>
      <c r="J132" s="73" t="s">
        <v>412</v>
      </c>
      <c r="K132" s="73">
        <f t="shared" si="13"/>
        <v>-0.021</v>
      </c>
      <c r="L132" s="72">
        <v>0.634414480991029</v>
      </c>
      <c r="M132" s="73" t="s">
        <v>413</v>
      </c>
      <c r="N132" s="73">
        <f t="shared" si="14"/>
        <v>0.00138551900897099</v>
      </c>
    </row>
    <row r="133" customHeight="1" spans="1:14">
      <c r="A133" s="12">
        <v>108656</v>
      </c>
      <c r="B133" s="12" t="s">
        <v>20</v>
      </c>
      <c r="C133" s="12" t="str">
        <f>VLOOKUP(A133,'[1]7.26系统后门店ID'!$D:$L,9,0)</f>
        <v>王燕丽</v>
      </c>
      <c r="D133" s="12" t="s">
        <v>414</v>
      </c>
      <c r="E133" s="12">
        <v>2</v>
      </c>
      <c r="F133" s="66">
        <v>120</v>
      </c>
      <c r="G133" s="67">
        <v>104</v>
      </c>
      <c r="H133" s="68">
        <f t="shared" si="12"/>
        <v>0.866666666666667</v>
      </c>
      <c r="I133" s="72">
        <v>0.75</v>
      </c>
      <c r="J133" s="73" t="s">
        <v>415</v>
      </c>
      <c r="K133" s="73">
        <f t="shared" si="13"/>
        <v>0.0455</v>
      </c>
      <c r="L133" s="72">
        <v>0.65</v>
      </c>
      <c r="M133" s="73" t="s">
        <v>416</v>
      </c>
      <c r="N133" s="73">
        <f t="shared" si="14"/>
        <v>-0.0798</v>
      </c>
    </row>
    <row r="134" customHeight="1" spans="1:14">
      <c r="A134" s="12">
        <v>2904</v>
      </c>
      <c r="B134" s="12" t="s">
        <v>417</v>
      </c>
      <c r="C134" s="12" t="s">
        <v>418</v>
      </c>
      <c r="D134" s="12" t="s">
        <v>419</v>
      </c>
      <c r="E134" s="12">
        <v>2</v>
      </c>
      <c r="F134" s="66">
        <v>90</v>
      </c>
      <c r="G134" s="67">
        <v>46</v>
      </c>
      <c r="H134" s="68">
        <f t="shared" si="12"/>
        <v>0.511111111111111</v>
      </c>
      <c r="I134" s="72">
        <v>0.9</v>
      </c>
      <c r="J134" s="73" t="s">
        <v>420</v>
      </c>
      <c r="K134" s="73">
        <f t="shared" si="13"/>
        <v>-0.0266</v>
      </c>
      <c r="L134" s="72">
        <v>0.8</v>
      </c>
      <c r="M134" s="73" t="s">
        <v>421</v>
      </c>
      <c r="N134" s="73">
        <f t="shared" si="14"/>
        <v>-0.1706</v>
      </c>
    </row>
    <row r="135" customHeight="1" spans="1:14">
      <c r="A135" s="12">
        <v>2901</v>
      </c>
      <c r="B135" s="12" t="s">
        <v>417</v>
      </c>
      <c r="C135" s="12" t="s">
        <v>418</v>
      </c>
      <c r="D135" s="12" t="s">
        <v>422</v>
      </c>
      <c r="E135" s="12">
        <v>2</v>
      </c>
      <c r="F135" s="66">
        <v>60</v>
      </c>
      <c r="G135" s="67">
        <v>40</v>
      </c>
      <c r="H135" s="68">
        <f t="shared" si="12"/>
        <v>0.666666666666667</v>
      </c>
      <c r="I135" s="72">
        <v>0.8</v>
      </c>
      <c r="J135" s="73" t="s">
        <v>423</v>
      </c>
      <c r="K135" s="73">
        <f t="shared" si="13"/>
        <v>0.0256999999999998</v>
      </c>
      <c r="L135" s="72">
        <v>0.634715395381386</v>
      </c>
      <c r="M135" s="73" t="s">
        <v>424</v>
      </c>
      <c r="N135" s="73">
        <f t="shared" si="14"/>
        <v>-0.036115395381386</v>
      </c>
    </row>
    <row r="136" customHeight="1" spans="1:14">
      <c r="A136" s="12">
        <v>2886</v>
      </c>
      <c r="B136" s="12" t="s">
        <v>417</v>
      </c>
      <c r="C136" s="12" t="s">
        <v>418</v>
      </c>
      <c r="D136" s="12" t="s">
        <v>425</v>
      </c>
      <c r="E136" s="12">
        <v>2</v>
      </c>
      <c r="F136" s="66">
        <v>60</v>
      </c>
      <c r="G136" s="67">
        <v>52</v>
      </c>
      <c r="H136" s="68">
        <f t="shared" si="12"/>
        <v>0.866666666666667</v>
      </c>
      <c r="I136" s="72">
        <v>0.8061</v>
      </c>
      <c r="J136" s="73" t="s">
        <v>426</v>
      </c>
      <c r="K136" s="73">
        <f t="shared" si="13"/>
        <v>0.0671999999999999</v>
      </c>
      <c r="L136" s="72">
        <v>0.597067434831885</v>
      </c>
      <c r="M136" s="73" t="s">
        <v>427</v>
      </c>
      <c r="N136" s="73">
        <f t="shared" si="14"/>
        <v>0.060332565168115</v>
      </c>
    </row>
    <row r="137" customHeight="1" spans="1:14">
      <c r="A137" s="12">
        <v>2888</v>
      </c>
      <c r="B137" s="12" t="s">
        <v>417</v>
      </c>
      <c r="C137" s="12" t="s">
        <v>418</v>
      </c>
      <c r="D137" s="12" t="s">
        <v>428</v>
      </c>
      <c r="E137" s="12">
        <v>2</v>
      </c>
      <c r="F137" s="66">
        <v>60</v>
      </c>
      <c r="G137" s="67">
        <v>54</v>
      </c>
      <c r="H137" s="68">
        <f t="shared" si="12"/>
        <v>0.9</v>
      </c>
      <c r="I137" s="72">
        <v>0.8123</v>
      </c>
      <c r="J137" s="73" t="s">
        <v>429</v>
      </c>
      <c r="K137" s="73">
        <f t="shared" si="13"/>
        <v>0.0298999999999999</v>
      </c>
      <c r="L137" s="72">
        <v>0.8</v>
      </c>
      <c r="M137" s="73" t="s">
        <v>430</v>
      </c>
      <c r="N137" s="73">
        <f t="shared" si="14"/>
        <v>-0.1367</v>
      </c>
    </row>
    <row r="138" customHeight="1" spans="1:14">
      <c r="A138" s="12">
        <v>2883</v>
      </c>
      <c r="B138" s="12" t="s">
        <v>417</v>
      </c>
      <c r="C138" s="12" t="s">
        <v>418</v>
      </c>
      <c r="D138" s="12" t="s">
        <v>431</v>
      </c>
      <c r="E138" s="12">
        <v>2</v>
      </c>
      <c r="F138" s="66">
        <v>30</v>
      </c>
      <c r="G138" s="67">
        <v>29</v>
      </c>
      <c r="H138" s="68">
        <f t="shared" si="12"/>
        <v>0.966666666666667</v>
      </c>
      <c r="I138" s="72">
        <v>0.92</v>
      </c>
      <c r="J138" s="73" t="s">
        <v>432</v>
      </c>
      <c r="K138" s="73">
        <f t="shared" si="13"/>
        <v>-0.0503</v>
      </c>
      <c r="L138" s="72">
        <v>0.82</v>
      </c>
      <c r="M138" s="73" t="s">
        <v>433</v>
      </c>
      <c r="N138" s="73">
        <f t="shared" si="14"/>
        <v>-0.0759</v>
      </c>
    </row>
    <row r="139" customHeight="1" spans="1:14">
      <c r="A139" s="12">
        <v>2893</v>
      </c>
      <c r="B139" s="12" t="s">
        <v>417</v>
      </c>
      <c r="C139" s="12" t="s">
        <v>418</v>
      </c>
      <c r="D139" s="12" t="s">
        <v>434</v>
      </c>
      <c r="E139" s="12">
        <v>2</v>
      </c>
      <c r="F139" s="66">
        <v>60</v>
      </c>
      <c r="G139" s="67">
        <v>51</v>
      </c>
      <c r="H139" s="68">
        <f t="shared" si="12"/>
        <v>0.85</v>
      </c>
      <c r="I139" s="72">
        <v>0.6</v>
      </c>
      <c r="J139" s="73" t="s">
        <v>435</v>
      </c>
      <c r="K139" s="73">
        <f t="shared" si="13"/>
        <v>-0.2395</v>
      </c>
      <c r="L139" s="72">
        <v>0.55</v>
      </c>
      <c r="M139" s="73" t="s">
        <v>436</v>
      </c>
      <c r="N139" s="73">
        <f t="shared" si="14"/>
        <v>-0.4194</v>
      </c>
    </row>
    <row r="140" customHeight="1" spans="1:14">
      <c r="A140" s="12">
        <v>110378</v>
      </c>
      <c r="B140" s="12" t="s">
        <v>417</v>
      </c>
      <c r="C140" s="12" t="s">
        <v>418</v>
      </c>
      <c r="D140" s="12" t="s">
        <v>437</v>
      </c>
      <c r="E140" s="12">
        <v>2</v>
      </c>
      <c r="F140" s="66">
        <v>60</v>
      </c>
      <c r="G140" s="67">
        <v>73</v>
      </c>
      <c r="H140" s="68">
        <f t="shared" si="12"/>
        <v>1.21666666666667</v>
      </c>
      <c r="I140" s="72">
        <v>0.8</v>
      </c>
      <c r="J140" s="73" t="s">
        <v>438</v>
      </c>
      <c r="K140" s="73">
        <f t="shared" si="13"/>
        <v>-0.0644</v>
      </c>
      <c r="L140" s="72">
        <v>0.626633890214797</v>
      </c>
      <c r="M140" s="73" t="s">
        <v>439</v>
      </c>
      <c r="N140" s="73">
        <f t="shared" si="14"/>
        <v>-0.017033890214797</v>
      </c>
    </row>
    <row r="141" customHeight="1" spans="1:14">
      <c r="A141" s="15">
        <v>17948</v>
      </c>
      <c r="B141" s="15" t="s">
        <v>440</v>
      </c>
      <c r="C141" s="15" t="s">
        <v>441</v>
      </c>
      <c r="D141" s="69" t="s">
        <v>442</v>
      </c>
      <c r="E141" s="15">
        <v>2</v>
      </c>
      <c r="F141" s="66">
        <v>30</v>
      </c>
      <c r="G141" s="67">
        <v>11</v>
      </c>
      <c r="H141" s="68">
        <f t="shared" si="12"/>
        <v>0.366666666666667</v>
      </c>
      <c r="I141" s="72">
        <v>0.8</v>
      </c>
      <c r="J141" s="73" t="s">
        <v>443</v>
      </c>
      <c r="K141" s="73">
        <f t="shared" si="13"/>
        <v>-0.0461</v>
      </c>
      <c r="L141" s="72">
        <v>0.650401482396541</v>
      </c>
      <c r="M141" s="73" t="s">
        <v>444</v>
      </c>
      <c r="N141" s="73">
        <f t="shared" si="14"/>
        <v>-0.0828014823965411</v>
      </c>
    </row>
    <row r="142" customHeight="1" spans="1:14">
      <c r="A142" s="15">
        <v>110896</v>
      </c>
      <c r="B142" s="15" t="s">
        <v>440</v>
      </c>
      <c r="C142" s="15" t="s">
        <v>441</v>
      </c>
      <c r="D142" s="69" t="s">
        <v>445</v>
      </c>
      <c r="E142" s="15">
        <v>2</v>
      </c>
      <c r="F142" s="66">
        <v>90</v>
      </c>
      <c r="G142" s="67">
        <v>54</v>
      </c>
      <c r="H142" s="68">
        <f t="shared" si="12"/>
        <v>0.6</v>
      </c>
      <c r="I142" s="72">
        <v>0.65</v>
      </c>
      <c r="J142" s="73" t="s">
        <v>446</v>
      </c>
      <c r="K142" s="73">
        <f t="shared" si="13"/>
        <v>-0.1633</v>
      </c>
      <c r="L142" s="72">
        <v>0.431603773584906</v>
      </c>
      <c r="M142" s="73" t="s">
        <v>447</v>
      </c>
      <c r="N142" s="73">
        <f t="shared" si="14"/>
        <v>-0.083403773584906</v>
      </c>
    </row>
    <row r="143" customHeight="1" spans="1:14">
      <c r="A143" s="15">
        <v>110900</v>
      </c>
      <c r="B143" s="15" t="s">
        <v>440</v>
      </c>
      <c r="C143" s="15" t="s">
        <v>441</v>
      </c>
      <c r="D143" s="69" t="s">
        <v>448</v>
      </c>
      <c r="E143" s="15">
        <v>2</v>
      </c>
      <c r="F143" s="66">
        <v>60</v>
      </c>
      <c r="G143" s="67">
        <v>23</v>
      </c>
      <c r="H143" s="68">
        <f t="shared" si="12"/>
        <v>0.383333333333333</v>
      </c>
      <c r="I143" s="72">
        <v>0.7</v>
      </c>
      <c r="J143" s="73" t="s">
        <v>382</v>
      </c>
      <c r="K143" s="73">
        <f t="shared" si="13"/>
        <v>-0.0649</v>
      </c>
      <c r="L143" s="72">
        <v>0.604983510443386</v>
      </c>
      <c r="M143" s="73" t="s">
        <v>449</v>
      </c>
      <c r="N143" s="73">
        <f t="shared" si="14"/>
        <v>-0.059883510443386</v>
      </c>
    </row>
    <row r="144" customHeight="1" spans="1:14">
      <c r="A144" s="15">
        <v>110905</v>
      </c>
      <c r="B144" s="15" t="s">
        <v>440</v>
      </c>
      <c r="C144" s="15" t="s">
        <v>441</v>
      </c>
      <c r="D144" s="69" t="s">
        <v>450</v>
      </c>
      <c r="E144" s="15">
        <v>2</v>
      </c>
      <c r="F144" s="66">
        <v>60</v>
      </c>
      <c r="G144" s="67">
        <v>58</v>
      </c>
      <c r="H144" s="68">
        <f t="shared" si="12"/>
        <v>0.966666666666667</v>
      </c>
      <c r="I144" s="72">
        <v>0.8</v>
      </c>
      <c r="J144" s="73" t="s">
        <v>451</v>
      </c>
      <c r="K144" s="73">
        <f t="shared" si="13"/>
        <v>-0.2807</v>
      </c>
      <c r="L144" s="72">
        <v>0.680399878824599</v>
      </c>
      <c r="M144" s="73" t="s">
        <v>452</v>
      </c>
      <c r="N144" s="73">
        <f t="shared" si="14"/>
        <v>-0.113099878824599</v>
      </c>
    </row>
    <row r="145" customHeight="1" spans="1:14">
      <c r="A145" s="15">
        <v>110906</v>
      </c>
      <c r="B145" s="15" t="s">
        <v>440</v>
      </c>
      <c r="C145" s="15" t="s">
        <v>441</v>
      </c>
      <c r="D145" s="69" t="s">
        <v>453</v>
      </c>
      <c r="E145" s="15">
        <v>2</v>
      </c>
      <c r="F145" s="66">
        <v>90</v>
      </c>
      <c r="G145" s="67">
        <v>19</v>
      </c>
      <c r="H145" s="68">
        <f t="shared" si="12"/>
        <v>0.211111111111111</v>
      </c>
      <c r="I145" s="72">
        <v>0.65</v>
      </c>
      <c r="J145" s="73" t="s">
        <v>454</v>
      </c>
      <c r="K145" s="73">
        <f t="shared" si="13"/>
        <v>-0.2053</v>
      </c>
      <c r="L145" s="72">
        <v>0.551113649343232</v>
      </c>
      <c r="M145" s="73" t="s">
        <v>455</v>
      </c>
      <c r="N145" s="73">
        <f t="shared" si="14"/>
        <v>-0.165613649343232</v>
      </c>
    </row>
    <row r="146" customHeight="1" spans="1:14">
      <c r="A146" s="15">
        <v>110907</v>
      </c>
      <c r="B146" s="15" t="s">
        <v>440</v>
      </c>
      <c r="C146" s="15" t="s">
        <v>441</v>
      </c>
      <c r="D146" s="69" t="s">
        <v>456</v>
      </c>
      <c r="E146" s="15">
        <v>2</v>
      </c>
      <c r="F146" s="66">
        <v>60</v>
      </c>
      <c r="G146" s="67">
        <v>16</v>
      </c>
      <c r="H146" s="68">
        <f t="shared" si="12"/>
        <v>0.266666666666667</v>
      </c>
      <c r="I146" s="72">
        <v>0.52</v>
      </c>
      <c r="J146" s="73" t="s">
        <v>457</v>
      </c>
      <c r="K146" s="73">
        <f t="shared" si="13"/>
        <v>-0.1051</v>
      </c>
      <c r="L146" s="72">
        <v>0.425934065934066</v>
      </c>
      <c r="M146" s="73" t="s">
        <v>458</v>
      </c>
      <c r="N146" s="73">
        <f t="shared" si="14"/>
        <v>-0.105134065934066</v>
      </c>
    </row>
    <row r="147" customHeight="1" spans="1:14">
      <c r="A147" s="15">
        <v>111119</v>
      </c>
      <c r="B147" s="15" t="s">
        <v>459</v>
      </c>
      <c r="C147" s="15" t="s">
        <v>460</v>
      </c>
      <c r="D147" s="69" t="s">
        <v>461</v>
      </c>
      <c r="E147" s="15">
        <v>2</v>
      </c>
      <c r="F147" s="66">
        <v>120</v>
      </c>
      <c r="G147" s="67">
        <v>9</v>
      </c>
      <c r="H147" s="68">
        <f t="shared" si="12"/>
        <v>0.075</v>
      </c>
      <c r="I147" s="72">
        <v>0.5</v>
      </c>
      <c r="J147" s="73" t="s">
        <v>462</v>
      </c>
      <c r="K147" s="73">
        <f t="shared" si="13"/>
        <v>-0.1385</v>
      </c>
      <c r="L147" s="72">
        <v>0.424810530514559</v>
      </c>
      <c r="M147" s="73" t="s">
        <v>463</v>
      </c>
      <c r="N147" s="73">
        <f t="shared" si="14"/>
        <v>-0.194710530514559</v>
      </c>
    </row>
    <row r="148" customHeight="1" spans="1:14">
      <c r="A148" s="15">
        <v>111121</v>
      </c>
      <c r="B148" s="15" t="s">
        <v>459</v>
      </c>
      <c r="C148" s="15" t="s">
        <v>460</v>
      </c>
      <c r="D148" s="69" t="s">
        <v>464</v>
      </c>
      <c r="E148" s="15">
        <v>1</v>
      </c>
      <c r="F148" s="66">
        <v>60</v>
      </c>
      <c r="G148" s="67">
        <v>6</v>
      </c>
      <c r="H148" s="68">
        <f t="shared" si="12"/>
        <v>0.1</v>
      </c>
      <c r="I148" s="72">
        <v>0.55</v>
      </c>
      <c r="J148" s="73" t="s">
        <v>465</v>
      </c>
      <c r="K148" s="73">
        <f t="shared" si="13"/>
        <v>-0.1847</v>
      </c>
      <c r="L148" s="72">
        <v>0.404905335628227</v>
      </c>
      <c r="M148" s="73" t="s">
        <v>466</v>
      </c>
      <c r="N148" s="73">
        <f t="shared" si="14"/>
        <v>-0.107005335628227</v>
      </c>
    </row>
    <row r="149" customHeight="1" spans="1:14">
      <c r="A149" s="15">
        <v>111124</v>
      </c>
      <c r="B149" s="15" t="s">
        <v>459</v>
      </c>
      <c r="C149" s="15" t="s">
        <v>460</v>
      </c>
      <c r="D149" s="69" t="s">
        <v>467</v>
      </c>
      <c r="E149" s="15">
        <v>3</v>
      </c>
      <c r="F149" s="66">
        <v>60</v>
      </c>
      <c r="G149" s="67">
        <v>12</v>
      </c>
      <c r="H149" s="68">
        <f t="shared" si="12"/>
        <v>0.2</v>
      </c>
      <c r="I149" s="72">
        <v>0.5</v>
      </c>
      <c r="J149" s="73" t="s">
        <v>468</v>
      </c>
      <c r="K149" s="73">
        <f t="shared" si="13"/>
        <v>-0.2903</v>
      </c>
      <c r="L149" s="72">
        <v>0.4</v>
      </c>
      <c r="M149" s="73" t="s">
        <v>469</v>
      </c>
      <c r="N149" s="73">
        <f t="shared" si="14"/>
        <v>-0.2698</v>
      </c>
    </row>
    <row r="150" customHeight="1" spans="1:14">
      <c r="A150" s="15">
        <v>111158</v>
      </c>
      <c r="B150" s="15" t="s">
        <v>459</v>
      </c>
      <c r="C150" s="15" t="s">
        <v>460</v>
      </c>
      <c r="D150" s="69" t="s">
        <v>470</v>
      </c>
      <c r="E150" s="15">
        <v>2</v>
      </c>
      <c r="F150" s="66">
        <v>150</v>
      </c>
      <c r="G150" s="67">
        <v>2</v>
      </c>
      <c r="H150" s="68">
        <f t="shared" si="12"/>
        <v>0.0133333333333333</v>
      </c>
      <c r="I150" s="72">
        <v>0.5</v>
      </c>
      <c r="J150" s="73" t="s">
        <v>471</v>
      </c>
      <c r="K150" s="73">
        <f t="shared" si="13"/>
        <v>-0.2948</v>
      </c>
      <c r="L150" s="72">
        <v>0.4</v>
      </c>
      <c r="M150" s="73" t="s">
        <v>472</v>
      </c>
      <c r="N150" s="73">
        <f t="shared" si="14"/>
        <v>-0.2429</v>
      </c>
    </row>
    <row r="151" customHeight="1" spans="1:14">
      <c r="A151" s="15">
        <v>126918</v>
      </c>
      <c r="B151" s="15" t="s">
        <v>473</v>
      </c>
      <c r="C151" s="15" t="s">
        <v>474</v>
      </c>
      <c r="D151" s="69" t="s">
        <v>475</v>
      </c>
      <c r="E151" s="15">
        <v>2</v>
      </c>
      <c r="F151" s="66">
        <v>30</v>
      </c>
      <c r="G151" s="67">
        <v>17</v>
      </c>
      <c r="H151" s="68">
        <f t="shared" si="12"/>
        <v>0.566666666666667</v>
      </c>
      <c r="I151" s="72">
        <v>0.75</v>
      </c>
      <c r="J151" s="73" t="s">
        <v>476</v>
      </c>
      <c r="K151" s="73">
        <f t="shared" si="13"/>
        <v>0.0231</v>
      </c>
      <c r="L151" s="72">
        <v>0.638573108584869</v>
      </c>
      <c r="M151" s="73" t="s">
        <v>477</v>
      </c>
      <c r="N151" s="73">
        <f t="shared" si="14"/>
        <v>-0.0435731085848691</v>
      </c>
    </row>
    <row r="152" customHeight="1" spans="1:14">
      <c r="A152" s="15">
        <v>126920</v>
      </c>
      <c r="B152" s="15" t="s">
        <v>473</v>
      </c>
      <c r="C152" s="15" t="s">
        <v>474</v>
      </c>
      <c r="D152" s="69" t="s">
        <v>478</v>
      </c>
      <c r="E152" s="15">
        <v>2</v>
      </c>
      <c r="F152" s="66">
        <v>120</v>
      </c>
      <c r="G152" s="67">
        <v>49</v>
      </c>
      <c r="H152" s="68">
        <f t="shared" si="12"/>
        <v>0.408333333333333</v>
      </c>
      <c r="I152" s="72">
        <v>0.55</v>
      </c>
      <c r="J152" s="73" t="s">
        <v>479</v>
      </c>
      <c r="K152" s="73">
        <f t="shared" si="13"/>
        <v>-0.0885000000000001</v>
      </c>
      <c r="L152" s="72">
        <v>0.3695</v>
      </c>
      <c r="M152" s="73" t="s">
        <v>480</v>
      </c>
      <c r="N152" s="73">
        <f t="shared" si="14"/>
        <v>-0.0849</v>
      </c>
    </row>
    <row r="153" customHeight="1" spans="1:14">
      <c r="A153" s="15">
        <v>126923</v>
      </c>
      <c r="B153" s="15" t="s">
        <v>473</v>
      </c>
      <c r="C153" s="15" t="s">
        <v>474</v>
      </c>
      <c r="D153" s="69" t="s">
        <v>481</v>
      </c>
      <c r="E153" s="15">
        <v>2</v>
      </c>
      <c r="F153" s="66">
        <v>90</v>
      </c>
      <c r="G153" s="67">
        <v>32</v>
      </c>
      <c r="H153" s="68">
        <f t="shared" si="12"/>
        <v>0.355555555555556</v>
      </c>
      <c r="I153" s="72">
        <v>0.5</v>
      </c>
      <c r="J153" s="73" t="s">
        <v>482</v>
      </c>
      <c r="K153" s="73">
        <f t="shared" si="13"/>
        <v>-0.302</v>
      </c>
      <c r="L153" s="72">
        <v>0.4</v>
      </c>
      <c r="M153" s="73" t="s">
        <v>483</v>
      </c>
      <c r="N153" s="73">
        <f t="shared" si="14"/>
        <v>-0.247</v>
      </c>
    </row>
    <row r="154" customHeight="1" spans="1:14">
      <c r="A154" s="15">
        <v>126924</v>
      </c>
      <c r="B154" s="15" t="s">
        <v>473</v>
      </c>
      <c r="C154" s="15" t="s">
        <v>474</v>
      </c>
      <c r="D154" s="69" t="s">
        <v>484</v>
      </c>
      <c r="E154" s="15">
        <v>3</v>
      </c>
      <c r="F154" s="66">
        <v>90</v>
      </c>
      <c r="G154" s="67">
        <v>24</v>
      </c>
      <c r="H154" s="68">
        <f t="shared" si="12"/>
        <v>0.266666666666667</v>
      </c>
      <c r="I154" s="72">
        <v>0.55</v>
      </c>
      <c r="J154" s="73" t="s">
        <v>485</v>
      </c>
      <c r="K154" s="73">
        <f t="shared" si="13"/>
        <v>-0.2819</v>
      </c>
      <c r="L154" s="72">
        <v>0.4</v>
      </c>
      <c r="M154" s="73" t="s">
        <v>486</v>
      </c>
      <c r="N154" s="73">
        <f t="shared" si="14"/>
        <v>-0.1798</v>
      </c>
    </row>
    <row r="155" customHeight="1" spans="1:14">
      <c r="A155" s="15">
        <v>126925</v>
      </c>
      <c r="B155" s="15" t="s">
        <v>473</v>
      </c>
      <c r="C155" s="15" t="s">
        <v>474</v>
      </c>
      <c r="D155" s="69" t="s">
        <v>487</v>
      </c>
      <c r="E155" s="15">
        <v>2</v>
      </c>
      <c r="F155" s="66">
        <v>90</v>
      </c>
      <c r="G155" s="67">
        <v>30</v>
      </c>
      <c r="H155" s="68">
        <f t="shared" si="12"/>
        <v>0.333333333333333</v>
      </c>
      <c r="I155" s="72">
        <v>0.55</v>
      </c>
      <c r="J155" s="73" t="s">
        <v>488</v>
      </c>
      <c r="K155" s="73">
        <f t="shared" si="13"/>
        <v>-0.1477</v>
      </c>
      <c r="L155" s="72">
        <v>0.426118391323995</v>
      </c>
      <c r="M155" s="73" t="s">
        <v>489</v>
      </c>
      <c r="N155" s="73">
        <f t="shared" si="14"/>
        <v>-0.072318391323995</v>
      </c>
    </row>
    <row r="156" customHeight="1" spans="1:14">
      <c r="A156" s="15">
        <v>126926</v>
      </c>
      <c r="B156" s="15" t="s">
        <v>473</v>
      </c>
      <c r="C156" s="15" t="s">
        <v>474</v>
      </c>
      <c r="D156" s="69" t="s">
        <v>490</v>
      </c>
      <c r="E156" s="15">
        <v>3</v>
      </c>
      <c r="F156" s="66">
        <v>60</v>
      </c>
      <c r="G156" s="67">
        <v>35</v>
      </c>
      <c r="H156" s="68">
        <f t="shared" si="12"/>
        <v>0.583333333333333</v>
      </c>
      <c r="I156" s="72">
        <v>0.6</v>
      </c>
      <c r="J156" s="73" t="s">
        <v>491</v>
      </c>
      <c r="K156" s="73">
        <f t="shared" si="13"/>
        <v>0.00130000000000008</v>
      </c>
      <c r="L156" s="72">
        <v>0.44938704028021</v>
      </c>
      <c r="M156" s="73" t="s">
        <v>492</v>
      </c>
      <c r="N156" s="73">
        <f t="shared" si="14"/>
        <v>0.00591295971979006</v>
      </c>
    </row>
    <row r="157" ht="26" customHeight="1" spans="1:14">
      <c r="A157" s="15">
        <v>303881</v>
      </c>
      <c r="B157" s="15" t="s">
        <v>440</v>
      </c>
      <c r="C157" s="15" t="s">
        <v>441</v>
      </c>
      <c r="D157" s="69" t="s">
        <v>493</v>
      </c>
      <c r="E157" s="15">
        <v>2</v>
      </c>
      <c r="F157" s="66">
        <v>30</v>
      </c>
      <c r="G157" s="67">
        <v>35</v>
      </c>
      <c r="H157" s="68">
        <f t="shared" si="12"/>
        <v>1.16666666666667</v>
      </c>
      <c r="I157" s="72">
        <v>0.8</v>
      </c>
      <c r="J157" s="73" t="s">
        <v>494</v>
      </c>
      <c r="K157" s="73">
        <f t="shared" si="13"/>
        <v>-0.0246</v>
      </c>
      <c r="L157" s="72">
        <v>0.665135699373695</v>
      </c>
      <c r="M157" s="73" t="s">
        <v>495</v>
      </c>
      <c r="N157" s="73">
        <f t="shared" si="14"/>
        <v>-0.0355356993736949</v>
      </c>
    </row>
    <row r="158" ht="24" customHeight="1" spans="1:14">
      <c r="A158" s="15">
        <v>303882</v>
      </c>
      <c r="B158" s="15" t="s">
        <v>440</v>
      </c>
      <c r="C158" s="15" t="s">
        <v>441</v>
      </c>
      <c r="D158" s="69" t="s">
        <v>496</v>
      </c>
      <c r="E158" s="15">
        <v>2</v>
      </c>
      <c r="F158" s="66">
        <v>120</v>
      </c>
      <c r="G158" s="67">
        <v>24</v>
      </c>
      <c r="H158" s="68">
        <f t="shared" si="12"/>
        <v>0.2</v>
      </c>
      <c r="I158" s="72">
        <v>0.55</v>
      </c>
      <c r="J158" s="73" t="s">
        <v>497</v>
      </c>
      <c r="K158" s="73">
        <f t="shared" si="13"/>
        <v>-0.1353</v>
      </c>
      <c r="L158" s="72">
        <v>0.475192725835145</v>
      </c>
      <c r="M158" s="73" t="s">
        <v>498</v>
      </c>
      <c r="N158" s="73">
        <f t="shared" si="14"/>
        <v>-0.148392725835145</v>
      </c>
    </row>
  </sheetData>
  <autoFilter xmlns:etc="http://www.wps.cn/officeDocument/2017/etCustomData" ref="A1:O158" etc:filterBottomFollowUsedRange="0">
    <extLst/>
  </autoFilter>
  <sortState ref="A2:AJ141">
    <sortCondition ref="C2:C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7"/>
  <sheetViews>
    <sheetView workbookViewId="0">
      <pane ySplit="1" topLeftCell="A2" activePane="bottomLeft" state="frozen"/>
      <selection/>
      <selection pane="bottomLeft" activeCell="S12" sqref="S12"/>
    </sheetView>
  </sheetViews>
  <sheetFormatPr defaultColWidth="9" defaultRowHeight="13.5"/>
  <cols>
    <col min="1" max="1" width="4.625" style="36" customWidth="1"/>
    <col min="2" max="2" width="9.375" style="36" customWidth="1"/>
    <col min="3" max="3" width="12.75" style="36" customWidth="1"/>
    <col min="4" max="4" width="24.25" style="36" customWidth="1"/>
    <col min="5" max="5" width="10" style="36" customWidth="1"/>
    <col min="6" max="6" width="12.625" style="36" customWidth="1"/>
    <col min="7" max="7" width="17.875" style="36" customWidth="1"/>
    <col min="8" max="8" width="9" style="36"/>
    <col min="9" max="9" width="12.625" style="36"/>
    <col min="10" max="16384" width="9" style="36"/>
  </cols>
  <sheetData>
    <row r="1" s="35" customFormat="1" ht="45" customHeight="1" spans="1:10">
      <c r="A1" s="38" t="s">
        <v>499</v>
      </c>
      <c r="B1" s="38" t="s">
        <v>0</v>
      </c>
      <c r="C1" s="38" t="s">
        <v>1</v>
      </c>
      <c r="D1" s="38" t="s">
        <v>3</v>
      </c>
      <c r="E1" s="38" t="s">
        <v>500</v>
      </c>
      <c r="F1" s="38" t="s">
        <v>501</v>
      </c>
      <c r="G1" s="38" t="s">
        <v>502</v>
      </c>
      <c r="H1" s="39" t="s">
        <v>6</v>
      </c>
      <c r="I1" s="39" t="s">
        <v>503</v>
      </c>
      <c r="J1" s="39" t="s">
        <v>504</v>
      </c>
    </row>
    <row r="2" ht="18" customHeight="1" spans="1:10">
      <c r="A2" s="40">
        <f t="shared" ref="A2:A9" si="0">ROW()-1</f>
        <v>1</v>
      </c>
      <c r="B2" s="40">
        <v>2914</v>
      </c>
      <c r="C2" s="40" t="s">
        <v>123</v>
      </c>
      <c r="D2" s="40" t="s">
        <v>128</v>
      </c>
      <c r="E2" s="40">
        <v>6301</v>
      </c>
      <c r="F2" s="40" t="s">
        <v>505</v>
      </c>
      <c r="G2" s="41">
        <v>31</v>
      </c>
      <c r="H2" s="14">
        <v>20</v>
      </c>
      <c r="I2" s="48">
        <f>H2/G2</f>
        <v>0.645161290322581</v>
      </c>
      <c r="J2" s="14">
        <f>H2-G2</f>
        <v>-11</v>
      </c>
    </row>
    <row r="3" ht="18" customHeight="1" spans="1:10">
      <c r="A3" s="40">
        <f t="shared" si="0"/>
        <v>2</v>
      </c>
      <c r="B3" s="40">
        <v>2914</v>
      </c>
      <c r="C3" s="40" t="s">
        <v>123</v>
      </c>
      <c r="D3" s="40" t="s">
        <v>128</v>
      </c>
      <c r="E3" s="40">
        <v>7379</v>
      </c>
      <c r="F3" s="40" t="s">
        <v>506</v>
      </c>
      <c r="G3" s="41">
        <v>31</v>
      </c>
      <c r="H3" s="14">
        <v>21</v>
      </c>
      <c r="I3" s="48">
        <f t="shared" ref="I3:I66" si="1">H3/G3</f>
        <v>0.67741935483871</v>
      </c>
      <c r="J3" s="14">
        <f t="shared" ref="J3:J66" si="2">H3-G3</f>
        <v>-10</v>
      </c>
    </row>
    <row r="4" ht="18" customHeight="1" spans="1:10">
      <c r="A4" s="40">
        <f t="shared" si="0"/>
        <v>3</v>
      </c>
      <c r="B4" s="40">
        <v>2914</v>
      </c>
      <c r="C4" s="40" t="s">
        <v>123</v>
      </c>
      <c r="D4" s="40" t="s">
        <v>128</v>
      </c>
      <c r="E4" s="40">
        <v>27809</v>
      </c>
      <c r="F4" s="42" t="s">
        <v>507</v>
      </c>
      <c r="G4" s="41">
        <v>31</v>
      </c>
      <c r="H4" s="14">
        <v>26</v>
      </c>
      <c r="I4" s="48">
        <f t="shared" si="1"/>
        <v>0.838709677419355</v>
      </c>
      <c r="J4" s="14">
        <f t="shared" si="2"/>
        <v>-5</v>
      </c>
    </row>
    <row r="5" ht="18" customHeight="1" spans="1:10">
      <c r="A5" s="40">
        <f t="shared" si="0"/>
        <v>4</v>
      </c>
      <c r="B5" s="40">
        <v>2910</v>
      </c>
      <c r="C5" s="40" t="s">
        <v>123</v>
      </c>
      <c r="D5" s="40" t="s">
        <v>134</v>
      </c>
      <c r="E5" s="40">
        <v>10043</v>
      </c>
      <c r="F5" s="40" t="s">
        <v>508</v>
      </c>
      <c r="G5" s="41">
        <v>45</v>
      </c>
      <c r="H5" s="14">
        <v>23</v>
      </c>
      <c r="I5" s="48">
        <f t="shared" si="1"/>
        <v>0.511111111111111</v>
      </c>
      <c r="J5" s="14">
        <f t="shared" si="2"/>
        <v>-22</v>
      </c>
    </row>
    <row r="6" ht="18" customHeight="1" spans="1:10">
      <c r="A6" s="40">
        <f t="shared" si="0"/>
        <v>5</v>
      </c>
      <c r="B6" s="43">
        <v>2910</v>
      </c>
      <c r="C6" s="40" t="s">
        <v>123</v>
      </c>
      <c r="D6" s="40" t="s">
        <v>134</v>
      </c>
      <c r="E6" s="43">
        <v>29181</v>
      </c>
      <c r="F6" s="43" t="s">
        <v>509</v>
      </c>
      <c r="G6" s="41">
        <v>45</v>
      </c>
      <c r="H6" s="14">
        <v>47</v>
      </c>
      <c r="I6" s="48">
        <f t="shared" si="1"/>
        <v>1.04444444444444</v>
      </c>
      <c r="J6" s="14">
        <f t="shared" si="2"/>
        <v>2</v>
      </c>
    </row>
    <row r="7" ht="18" customHeight="1" spans="1:10">
      <c r="A7" s="40">
        <f t="shared" si="0"/>
        <v>6</v>
      </c>
      <c r="B7" s="40">
        <v>2894</v>
      </c>
      <c r="C7" s="40" t="s">
        <v>123</v>
      </c>
      <c r="D7" s="40" t="s">
        <v>131</v>
      </c>
      <c r="E7" s="40">
        <v>7948</v>
      </c>
      <c r="F7" s="40" t="s">
        <v>510</v>
      </c>
      <c r="G7" s="41">
        <v>60</v>
      </c>
      <c r="H7" s="14">
        <v>27</v>
      </c>
      <c r="I7" s="48">
        <f t="shared" si="1"/>
        <v>0.45</v>
      </c>
      <c r="J7" s="14">
        <f t="shared" si="2"/>
        <v>-33</v>
      </c>
    </row>
    <row r="8" ht="18" customHeight="1" spans="1:10">
      <c r="A8" s="40">
        <f t="shared" si="0"/>
        <v>7</v>
      </c>
      <c r="B8" s="40">
        <v>2916</v>
      </c>
      <c r="C8" s="40" t="s">
        <v>123</v>
      </c>
      <c r="D8" s="40" t="s">
        <v>137</v>
      </c>
      <c r="E8" s="40">
        <v>12377</v>
      </c>
      <c r="F8" s="40" t="s">
        <v>511</v>
      </c>
      <c r="G8" s="41">
        <v>45</v>
      </c>
      <c r="H8" s="14">
        <v>25</v>
      </c>
      <c r="I8" s="48">
        <f t="shared" si="1"/>
        <v>0.555555555555556</v>
      </c>
      <c r="J8" s="14">
        <f t="shared" si="2"/>
        <v>-20</v>
      </c>
    </row>
    <row r="9" ht="18" customHeight="1" spans="1:10">
      <c r="A9" s="40">
        <f t="shared" si="0"/>
        <v>8</v>
      </c>
      <c r="B9" s="40">
        <v>2916</v>
      </c>
      <c r="C9" s="40" t="s">
        <v>123</v>
      </c>
      <c r="D9" s="40" t="s">
        <v>137</v>
      </c>
      <c r="E9" s="40">
        <v>15079</v>
      </c>
      <c r="F9" s="40" t="s">
        <v>512</v>
      </c>
      <c r="G9" s="41">
        <v>45</v>
      </c>
      <c r="H9" s="14">
        <v>10</v>
      </c>
      <c r="I9" s="48">
        <f t="shared" si="1"/>
        <v>0.222222222222222</v>
      </c>
      <c r="J9" s="14">
        <f t="shared" si="2"/>
        <v>-35</v>
      </c>
    </row>
    <row r="10" ht="18" customHeight="1" spans="1:10">
      <c r="A10" s="40">
        <f t="shared" ref="A10:A60" si="3">ROW()-1</f>
        <v>9</v>
      </c>
      <c r="B10" s="40">
        <v>104838</v>
      </c>
      <c r="C10" s="40" t="s">
        <v>123</v>
      </c>
      <c r="D10" s="40" t="s">
        <v>143</v>
      </c>
      <c r="E10" s="40">
        <v>10955</v>
      </c>
      <c r="F10" s="40" t="s">
        <v>513</v>
      </c>
      <c r="G10" s="41">
        <v>21</v>
      </c>
      <c r="H10" s="14">
        <v>16</v>
      </c>
      <c r="I10" s="48">
        <f t="shared" si="1"/>
        <v>0.761904761904762</v>
      </c>
      <c r="J10" s="14">
        <f t="shared" si="2"/>
        <v>-5</v>
      </c>
    </row>
    <row r="11" ht="18" customHeight="1" spans="1:10">
      <c r="A11" s="40">
        <f t="shared" si="3"/>
        <v>10</v>
      </c>
      <c r="B11" s="43">
        <v>104838</v>
      </c>
      <c r="C11" s="40" t="s">
        <v>123</v>
      </c>
      <c r="D11" s="40" t="s">
        <v>143</v>
      </c>
      <c r="E11" s="42">
        <v>28505</v>
      </c>
      <c r="F11" s="40" t="s">
        <v>514</v>
      </c>
      <c r="G11" s="41">
        <v>21</v>
      </c>
      <c r="H11" s="14">
        <v>12</v>
      </c>
      <c r="I11" s="48">
        <f t="shared" si="1"/>
        <v>0.571428571428571</v>
      </c>
      <c r="J11" s="14">
        <f t="shared" si="2"/>
        <v>-9</v>
      </c>
    </row>
    <row r="12" ht="18" customHeight="1" spans="1:10">
      <c r="A12" s="40">
        <f t="shared" si="3"/>
        <v>11</v>
      </c>
      <c r="B12" s="40">
        <v>104428</v>
      </c>
      <c r="C12" s="40" t="s">
        <v>123</v>
      </c>
      <c r="D12" s="40" t="s">
        <v>140</v>
      </c>
      <c r="E12" s="40">
        <v>6472</v>
      </c>
      <c r="F12" s="40" t="s">
        <v>515</v>
      </c>
      <c r="G12" s="41">
        <v>60</v>
      </c>
      <c r="H12" s="14">
        <v>15</v>
      </c>
      <c r="I12" s="48">
        <f t="shared" si="1"/>
        <v>0.25</v>
      </c>
      <c r="J12" s="14">
        <f t="shared" si="2"/>
        <v>-45</v>
      </c>
    </row>
    <row r="13" ht="18" customHeight="1" spans="1:10">
      <c r="A13" s="40">
        <f t="shared" si="3"/>
        <v>12</v>
      </c>
      <c r="B13" s="40">
        <v>104428</v>
      </c>
      <c r="C13" s="40" t="s">
        <v>123</v>
      </c>
      <c r="D13" s="40" t="s">
        <v>140</v>
      </c>
      <c r="E13" s="40">
        <v>15599</v>
      </c>
      <c r="F13" s="40" t="s">
        <v>516</v>
      </c>
      <c r="G13" s="41">
        <v>60</v>
      </c>
      <c r="H13" s="14">
        <v>44</v>
      </c>
      <c r="I13" s="48">
        <f t="shared" si="1"/>
        <v>0.733333333333333</v>
      </c>
      <c r="J13" s="14">
        <f t="shared" si="2"/>
        <v>-16</v>
      </c>
    </row>
    <row r="14" ht="18" customHeight="1" spans="1:10">
      <c r="A14" s="40">
        <f t="shared" si="3"/>
        <v>13</v>
      </c>
      <c r="B14" s="40">
        <v>2905</v>
      </c>
      <c r="C14" s="40" t="s">
        <v>123</v>
      </c>
      <c r="D14" s="40" t="s">
        <v>125</v>
      </c>
      <c r="E14" s="40">
        <v>16264</v>
      </c>
      <c r="F14" s="40" t="s">
        <v>517</v>
      </c>
      <c r="G14" s="41">
        <v>40</v>
      </c>
      <c r="H14" s="14">
        <v>22</v>
      </c>
      <c r="I14" s="48">
        <f t="shared" si="1"/>
        <v>0.55</v>
      </c>
      <c r="J14" s="14">
        <f t="shared" si="2"/>
        <v>-18</v>
      </c>
    </row>
    <row r="15" ht="18" customHeight="1" spans="1:10">
      <c r="A15" s="40">
        <f t="shared" si="3"/>
        <v>14</v>
      </c>
      <c r="B15" s="40">
        <v>2905</v>
      </c>
      <c r="C15" s="40" t="s">
        <v>123</v>
      </c>
      <c r="D15" s="40" t="s">
        <v>125</v>
      </c>
      <c r="E15" s="40">
        <v>16301</v>
      </c>
      <c r="F15" s="40" t="s">
        <v>518</v>
      </c>
      <c r="G15" s="41">
        <v>40</v>
      </c>
      <c r="H15" s="14">
        <v>16</v>
      </c>
      <c r="I15" s="48">
        <f t="shared" si="1"/>
        <v>0.4</v>
      </c>
      <c r="J15" s="14">
        <f t="shared" si="2"/>
        <v>-24</v>
      </c>
    </row>
    <row r="16" ht="18" customHeight="1" spans="1:10">
      <c r="A16" s="40">
        <f t="shared" si="3"/>
        <v>15</v>
      </c>
      <c r="B16" s="40">
        <v>2839</v>
      </c>
      <c r="C16" s="40" t="s">
        <v>123</v>
      </c>
      <c r="D16" s="40" t="s">
        <v>519</v>
      </c>
      <c r="E16" s="40">
        <v>15232</v>
      </c>
      <c r="F16" s="40" t="s">
        <v>520</v>
      </c>
      <c r="G16" s="41">
        <v>22</v>
      </c>
      <c r="H16" s="14">
        <v>25</v>
      </c>
      <c r="I16" s="48">
        <f t="shared" si="1"/>
        <v>1.13636363636364</v>
      </c>
      <c r="J16" s="14">
        <f t="shared" si="2"/>
        <v>3</v>
      </c>
    </row>
    <row r="17" ht="18" customHeight="1" spans="1:10">
      <c r="A17" s="40">
        <f t="shared" si="3"/>
        <v>16</v>
      </c>
      <c r="B17" s="44">
        <v>111119</v>
      </c>
      <c r="C17" s="44" t="s">
        <v>459</v>
      </c>
      <c r="D17" s="44" t="s">
        <v>461</v>
      </c>
      <c r="E17" s="41">
        <v>12553</v>
      </c>
      <c r="F17" s="44" t="s">
        <v>521</v>
      </c>
      <c r="G17" s="41">
        <v>60</v>
      </c>
      <c r="H17" s="14">
        <v>9</v>
      </c>
      <c r="I17" s="48">
        <f t="shared" si="1"/>
        <v>0.15</v>
      </c>
      <c r="J17" s="14">
        <f t="shared" si="2"/>
        <v>-51</v>
      </c>
    </row>
    <row r="18" ht="18" customHeight="1" spans="1:10">
      <c r="A18" s="40">
        <f t="shared" si="3"/>
        <v>17</v>
      </c>
      <c r="B18" s="44">
        <v>111119</v>
      </c>
      <c r="C18" s="44" t="s">
        <v>459</v>
      </c>
      <c r="D18" s="44" t="s">
        <v>461</v>
      </c>
      <c r="E18" s="41">
        <v>14490</v>
      </c>
      <c r="F18" s="44" t="s">
        <v>522</v>
      </c>
      <c r="G18" s="41">
        <v>60</v>
      </c>
      <c r="H18" s="14"/>
      <c r="I18" s="48">
        <f t="shared" si="1"/>
        <v>0</v>
      </c>
      <c r="J18" s="14">
        <f t="shared" si="2"/>
        <v>-60</v>
      </c>
    </row>
    <row r="19" ht="18" customHeight="1" spans="1:10">
      <c r="A19" s="40">
        <f t="shared" si="3"/>
        <v>18</v>
      </c>
      <c r="B19" s="44">
        <v>111121</v>
      </c>
      <c r="C19" s="44" t="s">
        <v>459</v>
      </c>
      <c r="D19" s="44" t="s">
        <v>464</v>
      </c>
      <c r="E19" s="41">
        <v>12545</v>
      </c>
      <c r="F19" s="44" t="s">
        <v>523</v>
      </c>
      <c r="G19" s="41">
        <v>60</v>
      </c>
      <c r="H19" s="14">
        <v>4</v>
      </c>
      <c r="I19" s="48">
        <f t="shared" si="1"/>
        <v>0.0666666666666667</v>
      </c>
      <c r="J19" s="14">
        <f t="shared" si="2"/>
        <v>-56</v>
      </c>
    </row>
    <row r="20" ht="18" customHeight="1" spans="1:10">
      <c r="A20" s="40">
        <f t="shared" si="3"/>
        <v>19</v>
      </c>
      <c r="B20" s="44">
        <v>111158</v>
      </c>
      <c r="C20" s="44" t="s">
        <v>459</v>
      </c>
      <c r="D20" s="44" t="s">
        <v>470</v>
      </c>
      <c r="E20" s="41">
        <v>5784</v>
      </c>
      <c r="F20" s="44" t="s">
        <v>524</v>
      </c>
      <c r="G20" s="41">
        <v>75</v>
      </c>
      <c r="H20" s="14"/>
      <c r="I20" s="48">
        <f t="shared" si="1"/>
        <v>0</v>
      </c>
      <c r="J20" s="14">
        <f t="shared" si="2"/>
        <v>-75</v>
      </c>
    </row>
    <row r="21" ht="18" customHeight="1" spans="1:10">
      <c r="A21" s="40">
        <f t="shared" si="3"/>
        <v>20</v>
      </c>
      <c r="B21" s="44">
        <v>111158</v>
      </c>
      <c r="C21" s="44" t="s">
        <v>459</v>
      </c>
      <c r="D21" s="44" t="s">
        <v>470</v>
      </c>
      <c r="E21" s="41">
        <v>12820</v>
      </c>
      <c r="F21" s="45" t="s">
        <v>525</v>
      </c>
      <c r="G21" s="41">
        <v>75</v>
      </c>
      <c r="H21" s="14">
        <v>2</v>
      </c>
      <c r="I21" s="48">
        <f t="shared" si="1"/>
        <v>0.0266666666666667</v>
      </c>
      <c r="J21" s="14">
        <f t="shared" si="2"/>
        <v>-73</v>
      </c>
    </row>
    <row r="22" ht="18" customHeight="1" spans="1:10">
      <c r="A22" s="40">
        <f t="shared" si="3"/>
        <v>21</v>
      </c>
      <c r="B22" s="44">
        <v>111124</v>
      </c>
      <c r="C22" s="44" t="s">
        <v>459</v>
      </c>
      <c r="D22" s="44" t="s">
        <v>467</v>
      </c>
      <c r="E22" s="41">
        <v>9609</v>
      </c>
      <c r="F22" s="44" t="s">
        <v>526</v>
      </c>
      <c r="G22" s="41">
        <v>20</v>
      </c>
      <c r="H22" s="14">
        <v>8</v>
      </c>
      <c r="I22" s="48">
        <f t="shared" si="1"/>
        <v>0.4</v>
      </c>
      <c r="J22" s="14">
        <f t="shared" si="2"/>
        <v>-12</v>
      </c>
    </row>
    <row r="23" ht="18" customHeight="1" spans="1:10">
      <c r="A23" s="40">
        <f t="shared" si="3"/>
        <v>22</v>
      </c>
      <c r="B23" s="44">
        <v>111124</v>
      </c>
      <c r="C23" s="44" t="s">
        <v>459</v>
      </c>
      <c r="D23" s="44" t="s">
        <v>467</v>
      </c>
      <c r="E23" s="41">
        <v>14991</v>
      </c>
      <c r="F23" s="44" t="s">
        <v>527</v>
      </c>
      <c r="G23" s="41">
        <v>20</v>
      </c>
      <c r="H23" s="14"/>
      <c r="I23" s="48">
        <f t="shared" si="1"/>
        <v>0</v>
      </c>
      <c r="J23" s="14">
        <f t="shared" si="2"/>
        <v>-20</v>
      </c>
    </row>
    <row r="24" ht="18" customHeight="1" spans="1:10">
      <c r="A24" s="40">
        <f t="shared" si="3"/>
        <v>23</v>
      </c>
      <c r="B24" s="44">
        <v>111124</v>
      </c>
      <c r="C24" s="44" t="s">
        <v>459</v>
      </c>
      <c r="D24" s="44" t="s">
        <v>467</v>
      </c>
      <c r="E24" s="41">
        <v>14273</v>
      </c>
      <c r="F24" s="44" t="s">
        <v>528</v>
      </c>
      <c r="G24" s="41">
        <v>20</v>
      </c>
      <c r="H24" s="14">
        <v>4</v>
      </c>
      <c r="I24" s="48">
        <f t="shared" si="1"/>
        <v>0.2</v>
      </c>
      <c r="J24" s="14">
        <f t="shared" si="2"/>
        <v>-16</v>
      </c>
    </row>
    <row r="25" ht="18" customHeight="1" spans="1:10">
      <c r="A25" s="40">
        <f t="shared" si="3"/>
        <v>24</v>
      </c>
      <c r="B25" s="40">
        <v>2851</v>
      </c>
      <c r="C25" s="40" t="s">
        <v>146</v>
      </c>
      <c r="D25" s="40" t="s">
        <v>154</v>
      </c>
      <c r="E25" s="40">
        <v>6148</v>
      </c>
      <c r="F25" s="40" t="s">
        <v>529</v>
      </c>
      <c r="G25" s="41">
        <v>60</v>
      </c>
      <c r="H25" s="14">
        <v>28</v>
      </c>
      <c r="I25" s="48">
        <f t="shared" si="1"/>
        <v>0.466666666666667</v>
      </c>
      <c r="J25" s="14">
        <f t="shared" si="2"/>
        <v>-32</v>
      </c>
    </row>
    <row r="26" ht="18" customHeight="1" spans="1:10">
      <c r="A26" s="40">
        <f t="shared" si="3"/>
        <v>25</v>
      </c>
      <c r="B26" s="40">
        <v>2851</v>
      </c>
      <c r="C26" s="40" t="s">
        <v>146</v>
      </c>
      <c r="D26" s="40" t="s">
        <v>154</v>
      </c>
      <c r="E26" s="40">
        <v>6232</v>
      </c>
      <c r="F26" s="40" t="s">
        <v>530</v>
      </c>
      <c r="G26" s="41">
        <v>60</v>
      </c>
      <c r="H26" s="14">
        <v>20</v>
      </c>
      <c r="I26" s="48">
        <f t="shared" si="1"/>
        <v>0.333333333333333</v>
      </c>
      <c r="J26" s="14">
        <f t="shared" si="2"/>
        <v>-40</v>
      </c>
    </row>
    <row r="27" ht="18" customHeight="1" spans="1:10">
      <c r="A27" s="40">
        <f t="shared" si="3"/>
        <v>26</v>
      </c>
      <c r="B27" s="40">
        <v>107728</v>
      </c>
      <c r="C27" s="40" t="s">
        <v>146</v>
      </c>
      <c r="D27" s="40" t="s">
        <v>175</v>
      </c>
      <c r="E27" s="40">
        <v>13397</v>
      </c>
      <c r="F27" s="40" t="s">
        <v>531</v>
      </c>
      <c r="G27" s="41">
        <v>31</v>
      </c>
      <c r="H27" s="14">
        <v>19</v>
      </c>
      <c r="I27" s="48">
        <f t="shared" si="1"/>
        <v>0.612903225806452</v>
      </c>
      <c r="J27" s="14">
        <f t="shared" si="2"/>
        <v>-12</v>
      </c>
    </row>
    <row r="28" ht="18" customHeight="1" spans="1:10">
      <c r="A28" s="40">
        <f t="shared" si="3"/>
        <v>27</v>
      </c>
      <c r="B28" s="40">
        <v>107728</v>
      </c>
      <c r="C28" s="40" t="s">
        <v>146</v>
      </c>
      <c r="D28" s="40" t="s">
        <v>175</v>
      </c>
      <c r="E28" s="40">
        <v>6731</v>
      </c>
      <c r="F28" s="40" t="s">
        <v>532</v>
      </c>
      <c r="G28" s="41">
        <v>31</v>
      </c>
      <c r="H28" s="14">
        <v>12</v>
      </c>
      <c r="I28" s="48">
        <f t="shared" si="1"/>
        <v>0.387096774193548</v>
      </c>
      <c r="J28" s="14">
        <f t="shared" si="2"/>
        <v>-19</v>
      </c>
    </row>
    <row r="29" ht="18" customHeight="1" spans="1:10">
      <c r="A29" s="40">
        <f t="shared" si="3"/>
        <v>28</v>
      </c>
      <c r="B29" s="40">
        <v>2853</v>
      </c>
      <c r="C29" s="40" t="s">
        <v>146</v>
      </c>
      <c r="D29" s="40" t="s">
        <v>151</v>
      </c>
      <c r="E29" s="40">
        <v>7687</v>
      </c>
      <c r="F29" s="40" t="s">
        <v>533</v>
      </c>
      <c r="G29" s="41">
        <v>21</v>
      </c>
      <c r="H29" s="14">
        <v>2</v>
      </c>
      <c r="I29" s="48">
        <f t="shared" si="1"/>
        <v>0.0952380952380952</v>
      </c>
      <c r="J29" s="14">
        <f t="shared" si="2"/>
        <v>-19</v>
      </c>
    </row>
    <row r="30" ht="18" customHeight="1" spans="1:10">
      <c r="A30" s="40">
        <f t="shared" si="3"/>
        <v>29</v>
      </c>
      <c r="B30" s="43">
        <v>2853</v>
      </c>
      <c r="C30" s="40" t="s">
        <v>146</v>
      </c>
      <c r="D30" s="40" t="s">
        <v>151</v>
      </c>
      <c r="E30" s="43">
        <v>11977</v>
      </c>
      <c r="F30" s="43" t="s">
        <v>534</v>
      </c>
      <c r="G30" s="41">
        <v>21</v>
      </c>
      <c r="H30" s="14">
        <v>20</v>
      </c>
      <c r="I30" s="48">
        <f t="shared" si="1"/>
        <v>0.952380952380952</v>
      </c>
      <c r="J30" s="14">
        <f t="shared" si="2"/>
        <v>-1</v>
      </c>
    </row>
    <row r="31" ht="18" customHeight="1" spans="1:10">
      <c r="A31" s="40">
        <f t="shared" si="3"/>
        <v>30</v>
      </c>
      <c r="B31" s="40">
        <v>2874</v>
      </c>
      <c r="C31" s="40" t="s">
        <v>146</v>
      </c>
      <c r="D31" s="40" t="s">
        <v>169</v>
      </c>
      <c r="E31" s="40">
        <v>14740</v>
      </c>
      <c r="F31" s="40" t="s">
        <v>535</v>
      </c>
      <c r="G31" s="41">
        <v>31</v>
      </c>
      <c r="H31" s="14">
        <v>24</v>
      </c>
      <c r="I31" s="48">
        <f t="shared" si="1"/>
        <v>0.774193548387097</v>
      </c>
      <c r="J31" s="14">
        <f t="shared" si="2"/>
        <v>-7</v>
      </c>
    </row>
    <row r="32" ht="18" customHeight="1" spans="1:10">
      <c r="A32" s="40">
        <f t="shared" si="3"/>
        <v>31</v>
      </c>
      <c r="B32" s="40">
        <v>2874</v>
      </c>
      <c r="C32" s="40" t="s">
        <v>146</v>
      </c>
      <c r="D32" s="40" t="s">
        <v>169</v>
      </c>
      <c r="E32" s="40">
        <v>11903</v>
      </c>
      <c r="F32" s="40" t="s">
        <v>536</v>
      </c>
      <c r="G32" s="41">
        <v>31</v>
      </c>
      <c r="H32" s="14">
        <v>22</v>
      </c>
      <c r="I32" s="48">
        <f t="shared" si="1"/>
        <v>0.709677419354839</v>
      </c>
      <c r="J32" s="14">
        <f t="shared" si="2"/>
        <v>-9</v>
      </c>
    </row>
    <row r="33" ht="18" customHeight="1" spans="1:10">
      <c r="A33" s="40">
        <f t="shared" si="3"/>
        <v>32</v>
      </c>
      <c r="B33" s="40">
        <v>117923</v>
      </c>
      <c r="C33" s="40" t="s">
        <v>146</v>
      </c>
      <c r="D33" s="40" t="s">
        <v>178</v>
      </c>
      <c r="E33" s="40">
        <v>13969</v>
      </c>
      <c r="F33" s="40" t="s">
        <v>537</v>
      </c>
      <c r="G33" s="41">
        <v>20</v>
      </c>
      <c r="H33" s="14">
        <v>13</v>
      </c>
      <c r="I33" s="48">
        <f t="shared" si="1"/>
        <v>0.65</v>
      </c>
      <c r="J33" s="14">
        <f t="shared" si="2"/>
        <v>-7</v>
      </c>
    </row>
    <row r="34" ht="18" customHeight="1" spans="1:10">
      <c r="A34" s="40">
        <f t="shared" si="3"/>
        <v>33</v>
      </c>
      <c r="B34" s="40">
        <v>117923</v>
      </c>
      <c r="C34" s="40" t="s">
        <v>146</v>
      </c>
      <c r="D34" s="40" t="s">
        <v>178</v>
      </c>
      <c r="E34" s="40">
        <v>13644</v>
      </c>
      <c r="F34" s="40" t="s">
        <v>538</v>
      </c>
      <c r="G34" s="41">
        <v>20</v>
      </c>
      <c r="H34" s="14">
        <v>15</v>
      </c>
      <c r="I34" s="48">
        <f t="shared" si="1"/>
        <v>0.75</v>
      </c>
      <c r="J34" s="14">
        <f t="shared" si="2"/>
        <v>-5</v>
      </c>
    </row>
    <row r="35" ht="18" customHeight="1" spans="1:10">
      <c r="A35" s="40">
        <f t="shared" si="3"/>
        <v>34</v>
      </c>
      <c r="B35" s="40">
        <v>104533</v>
      </c>
      <c r="C35" s="40" t="s">
        <v>146</v>
      </c>
      <c r="D35" s="40" t="s">
        <v>172</v>
      </c>
      <c r="E35" s="40">
        <v>6473</v>
      </c>
      <c r="F35" s="40" t="s">
        <v>539</v>
      </c>
      <c r="G35" s="41">
        <v>30</v>
      </c>
      <c r="H35" s="14">
        <v>25</v>
      </c>
      <c r="I35" s="48">
        <f t="shared" si="1"/>
        <v>0.833333333333333</v>
      </c>
      <c r="J35" s="14">
        <f t="shared" si="2"/>
        <v>-5</v>
      </c>
    </row>
    <row r="36" ht="18" customHeight="1" spans="1:10">
      <c r="A36" s="40">
        <f t="shared" si="3"/>
        <v>35</v>
      </c>
      <c r="B36" s="40">
        <v>104533</v>
      </c>
      <c r="C36" s="40" t="s">
        <v>146</v>
      </c>
      <c r="D36" s="40" t="s">
        <v>172</v>
      </c>
      <c r="E36" s="40">
        <v>4081</v>
      </c>
      <c r="F36" s="40" t="s">
        <v>540</v>
      </c>
      <c r="G36" s="41">
        <v>30</v>
      </c>
      <c r="H36" s="14">
        <v>20</v>
      </c>
      <c r="I36" s="48">
        <f t="shared" si="1"/>
        <v>0.666666666666667</v>
      </c>
      <c r="J36" s="14">
        <f t="shared" si="2"/>
        <v>-10</v>
      </c>
    </row>
    <row r="37" ht="18" customHeight="1" spans="1:10">
      <c r="A37" s="40">
        <f t="shared" si="3"/>
        <v>36</v>
      </c>
      <c r="B37" s="40">
        <v>2873</v>
      </c>
      <c r="C37" s="40" t="s">
        <v>146</v>
      </c>
      <c r="D37" s="40" t="s">
        <v>157</v>
      </c>
      <c r="E37" s="40">
        <v>15224</v>
      </c>
      <c r="F37" s="40" t="s">
        <v>541</v>
      </c>
      <c r="G37" s="41">
        <v>30</v>
      </c>
      <c r="H37" s="14">
        <v>14</v>
      </c>
      <c r="I37" s="48">
        <f t="shared" si="1"/>
        <v>0.466666666666667</v>
      </c>
      <c r="J37" s="14">
        <f t="shared" si="2"/>
        <v>-16</v>
      </c>
    </row>
    <row r="38" ht="18" customHeight="1" spans="1:10">
      <c r="A38" s="40">
        <f t="shared" si="3"/>
        <v>37</v>
      </c>
      <c r="B38" s="40">
        <v>2854</v>
      </c>
      <c r="C38" s="40" t="s">
        <v>146</v>
      </c>
      <c r="D38" s="40" t="s">
        <v>160</v>
      </c>
      <c r="E38" s="40">
        <v>6752</v>
      </c>
      <c r="F38" s="40" t="s">
        <v>542</v>
      </c>
      <c r="G38" s="41">
        <v>30</v>
      </c>
      <c r="H38" s="14">
        <v>26</v>
      </c>
      <c r="I38" s="48">
        <f t="shared" si="1"/>
        <v>0.866666666666667</v>
      </c>
      <c r="J38" s="14">
        <f t="shared" si="2"/>
        <v>-4</v>
      </c>
    </row>
    <row r="39" ht="18" customHeight="1" spans="1:10">
      <c r="A39" s="40">
        <f t="shared" si="3"/>
        <v>38</v>
      </c>
      <c r="B39" s="40">
        <v>2854</v>
      </c>
      <c r="C39" s="40" t="s">
        <v>146</v>
      </c>
      <c r="D39" s="40" t="s">
        <v>160</v>
      </c>
      <c r="E39" s="40">
        <v>11627</v>
      </c>
      <c r="F39" s="40" t="s">
        <v>543</v>
      </c>
      <c r="G39" s="41">
        <v>30</v>
      </c>
      <c r="H39" s="14">
        <v>37</v>
      </c>
      <c r="I39" s="48">
        <f t="shared" si="1"/>
        <v>1.23333333333333</v>
      </c>
      <c r="J39" s="14">
        <f t="shared" si="2"/>
        <v>7</v>
      </c>
    </row>
    <row r="40" ht="18" customHeight="1" spans="1:10">
      <c r="A40" s="40">
        <f t="shared" si="3"/>
        <v>39</v>
      </c>
      <c r="B40" s="40">
        <v>2844</v>
      </c>
      <c r="C40" s="40" t="s">
        <v>146</v>
      </c>
      <c r="D40" s="40" t="s">
        <v>163</v>
      </c>
      <c r="E40" s="40">
        <v>15035</v>
      </c>
      <c r="F40" s="40" t="s">
        <v>544</v>
      </c>
      <c r="G40" s="41">
        <v>20</v>
      </c>
      <c r="H40" s="14">
        <v>11</v>
      </c>
      <c r="I40" s="48">
        <f t="shared" si="1"/>
        <v>0.55</v>
      </c>
      <c r="J40" s="14">
        <f t="shared" si="2"/>
        <v>-9</v>
      </c>
    </row>
    <row r="41" ht="18" customHeight="1" spans="1:10">
      <c r="A41" s="40">
        <f t="shared" si="3"/>
        <v>40</v>
      </c>
      <c r="B41" s="40">
        <v>2844</v>
      </c>
      <c r="C41" s="40" t="s">
        <v>146</v>
      </c>
      <c r="D41" s="40" t="s">
        <v>163</v>
      </c>
      <c r="E41" s="40">
        <v>11142</v>
      </c>
      <c r="F41" s="40" t="s">
        <v>545</v>
      </c>
      <c r="G41" s="41">
        <v>20</v>
      </c>
      <c r="H41" s="14">
        <v>17</v>
      </c>
      <c r="I41" s="48">
        <f t="shared" si="1"/>
        <v>0.85</v>
      </c>
      <c r="J41" s="14">
        <f t="shared" si="2"/>
        <v>-3</v>
      </c>
    </row>
    <row r="42" ht="18" customHeight="1" spans="1:10">
      <c r="A42" s="40">
        <f t="shared" si="3"/>
        <v>41</v>
      </c>
      <c r="B42" s="43">
        <v>123007</v>
      </c>
      <c r="C42" s="40" t="s">
        <v>146</v>
      </c>
      <c r="D42" s="40" t="s">
        <v>181</v>
      </c>
      <c r="E42" s="42">
        <v>28504</v>
      </c>
      <c r="F42" s="42" t="s">
        <v>546</v>
      </c>
      <c r="G42" s="41">
        <v>31</v>
      </c>
      <c r="H42" s="14">
        <v>29</v>
      </c>
      <c r="I42" s="48">
        <f t="shared" si="1"/>
        <v>0.935483870967742</v>
      </c>
      <c r="J42" s="14">
        <f t="shared" si="2"/>
        <v>-2</v>
      </c>
    </row>
    <row r="43" ht="18" customHeight="1" spans="1:10">
      <c r="A43" s="40">
        <f t="shared" si="3"/>
        <v>42</v>
      </c>
      <c r="B43" s="40">
        <v>123007</v>
      </c>
      <c r="C43" s="40" t="s">
        <v>146</v>
      </c>
      <c r="D43" s="40" t="s">
        <v>181</v>
      </c>
      <c r="E43" s="40">
        <v>4028</v>
      </c>
      <c r="F43" s="40" t="s">
        <v>547</v>
      </c>
      <c r="G43" s="41">
        <v>31</v>
      </c>
      <c r="H43" s="14">
        <v>22</v>
      </c>
      <c r="I43" s="48">
        <f t="shared" si="1"/>
        <v>0.709677419354839</v>
      </c>
      <c r="J43" s="14">
        <f t="shared" si="2"/>
        <v>-9</v>
      </c>
    </row>
    <row r="44" ht="18" customHeight="1" spans="1:10">
      <c r="A44" s="40">
        <f t="shared" si="3"/>
        <v>43</v>
      </c>
      <c r="B44" s="40">
        <v>2852</v>
      </c>
      <c r="C44" s="40" t="s">
        <v>146</v>
      </c>
      <c r="D44" s="40" t="s">
        <v>148</v>
      </c>
      <c r="E44" s="40">
        <v>9320</v>
      </c>
      <c r="F44" s="40" t="s">
        <v>548</v>
      </c>
      <c r="G44" s="41">
        <v>31</v>
      </c>
      <c r="H44" s="14">
        <v>17</v>
      </c>
      <c r="I44" s="48">
        <f t="shared" si="1"/>
        <v>0.548387096774194</v>
      </c>
      <c r="J44" s="14">
        <f t="shared" si="2"/>
        <v>-14</v>
      </c>
    </row>
    <row r="45" ht="18" customHeight="1" spans="1:10">
      <c r="A45" s="40">
        <f t="shared" si="3"/>
        <v>44</v>
      </c>
      <c r="B45" s="40">
        <v>2852</v>
      </c>
      <c r="C45" s="40" t="s">
        <v>146</v>
      </c>
      <c r="D45" s="40" t="s">
        <v>148</v>
      </c>
      <c r="E45" s="40">
        <v>14840</v>
      </c>
      <c r="F45" s="40" t="s">
        <v>549</v>
      </c>
      <c r="G45" s="41">
        <v>31</v>
      </c>
      <c r="H45" s="14">
        <v>25</v>
      </c>
      <c r="I45" s="48">
        <f t="shared" si="1"/>
        <v>0.806451612903226</v>
      </c>
      <c r="J45" s="14">
        <f t="shared" si="2"/>
        <v>-6</v>
      </c>
    </row>
    <row r="46" ht="18" customHeight="1" spans="1:10">
      <c r="A46" s="40">
        <f t="shared" si="3"/>
        <v>45</v>
      </c>
      <c r="B46" s="40">
        <v>122718</v>
      </c>
      <c r="C46" s="40" t="s">
        <v>146</v>
      </c>
      <c r="D46" s="40" t="s">
        <v>550</v>
      </c>
      <c r="E46" s="40">
        <v>16492</v>
      </c>
      <c r="F46" s="42" t="s">
        <v>551</v>
      </c>
      <c r="G46" s="41">
        <v>30</v>
      </c>
      <c r="H46" s="14">
        <v>28</v>
      </c>
      <c r="I46" s="48">
        <f t="shared" si="1"/>
        <v>0.933333333333333</v>
      </c>
      <c r="J46" s="14">
        <f t="shared" si="2"/>
        <v>-2</v>
      </c>
    </row>
    <row r="47" ht="18" customHeight="1" spans="1:10">
      <c r="A47" s="40">
        <f t="shared" si="3"/>
        <v>46</v>
      </c>
      <c r="B47" s="40">
        <v>2875</v>
      </c>
      <c r="C47" s="40" t="s">
        <v>146</v>
      </c>
      <c r="D47" s="40" t="s">
        <v>552</v>
      </c>
      <c r="E47" s="40">
        <v>6733</v>
      </c>
      <c r="F47" s="40" t="s">
        <v>553</v>
      </c>
      <c r="G47" s="41">
        <v>30</v>
      </c>
      <c r="H47" s="14">
        <v>7</v>
      </c>
      <c r="I47" s="48">
        <f t="shared" si="1"/>
        <v>0.233333333333333</v>
      </c>
      <c r="J47" s="14">
        <f t="shared" si="2"/>
        <v>-23</v>
      </c>
    </row>
    <row r="48" ht="18" customHeight="1" spans="1:10">
      <c r="A48" s="40">
        <f t="shared" si="3"/>
        <v>47</v>
      </c>
      <c r="B48" s="40">
        <v>2875</v>
      </c>
      <c r="C48" s="40" t="s">
        <v>146</v>
      </c>
      <c r="D48" s="40" t="s">
        <v>552</v>
      </c>
      <c r="E48" s="40">
        <v>14106</v>
      </c>
      <c r="F48" s="40" t="s">
        <v>554</v>
      </c>
      <c r="G48" s="41">
        <v>30</v>
      </c>
      <c r="H48" s="14">
        <v>10</v>
      </c>
      <c r="I48" s="48">
        <f t="shared" si="1"/>
        <v>0.333333333333333</v>
      </c>
      <c r="J48" s="14">
        <f t="shared" si="2"/>
        <v>-20</v>
      </c>
    </row>
    <row r="49" ht="18" customHeight="1" spans="1:10">
      <c r="A49" s="40">
        <f t="shared" si="3"/>
        <v>48</v>
      </c>
      <c r="B49" s="40">
        <v>2757</v>
      </c>
      <c r="C49" s="40" t="s">
        <v>272</v>
      </c>
      <c r="D49" s="40" t="s">
        <v>300</v>
      </c>
      <c r="E49" s="40">
        <v>7006</v>
      </c>
      <c r="F49" s="46" t="s">
        <v>555</v>
      </c>
      <c r="G49" s="41">
        <v>60</v>
      </c>
      <c r="H49" s="14">
        <v>46</v>
      </c>
      <c r="I49" s="48">
        <f t="shared" si="1"/>
        <v>0.766666666666667</v>
      </c>
      <c r="J49" s="14">
        <f t="shared" si="2"/>
        <v>-14</v>
      </c>
    </row>
    <row r="50" ht="18" customHeight="1" spans="1:10">
      <c r="A50" s="40">
        <f t="shared" si="3"/>
        <v>49</v>
      </c>
      <c r="B50" s="40">
        <v>2757</v>
      </c>
      <c r="C50" s="40" t="s">
        <v>272</v>
      </c>
      <c r="D50" s="40" t="s">
        <v>300</v>
      </c>
      <c r="E50" s="40">
        <v>27604</v>
      </c>
      <c r="F50" s="42" t="s">
        <v>556</v>
      </c>
      <c r="G50" s="41">
        <v>60</v>
      </c>
      <c r="H50" s="14">
        <v>69</v>
      </c>
      <c r="I50" s="48">
        <f t="shared" si="1"/>
        <v>1.15</v>
      </c>
      <c r="J50" s="14">
        <f t="shared" si="2"/>
        <v>9</v>
      </c>
    </row>
    <row r="51" ht="18" customHeight="1" spans="1:10">
      <c r="A51" s="40">
        <f t="shared" si="3"/>
        <v>50</v>
      </c>
      <c r="B51" s="40">
        <v>2757</v>
      </c>
      <c r="C51" s="40" t="s">
        <v>272</v>
      </c>
      <c r="D51" s="40" t="s">
        <v>300</v>
      </c>
      <c r="E51" s="40">
        <v>16417</v>
      </c>
      <c r="F51" s="40" t="s">
        <v>557</v>
      </c>
      <c r="G51" s="41">
        <v>60</v>
      </c>
      <c r="H51" s="14">
        <v>23</v>
      </c>
      <c r="I51" s="48">
        <f t="shared" si="1"/>
        <v>0.383333333333333</v>
      </c>
      <c r="J51" s="14">
        <f t="shared" si="2"/>
        <v>-37</v>
      </c>
    </row>
    <row r="52" ht="18" customHeight="1" spans="1:10">
      <c r="A52" s="40">
        <f t="shared" si="3"/>
        <v>51</v>
      </c>
      <c r="B52" s="40">
        <v>2808</v>
      </c>
      <c r="C52" s="40" t="s">
        <v>272</v>
      </c>
      <c r="D52" s="40" t="s">
        <v>282</v>
      </c>
      <c r="E52" s="40">
        <v>12454</v>
      </c>
      <c r="F52" s="46" t="s">
        <v>558</v>
      </c>
      <c r="G52" s="41">
        <v>60</v>
      </c>
      <c r="H52" s="14">
        <v>24</v>
      </c>
      <c r="I52" s="48">
        <f t="shared" si="1"/>
        <v>0.4</v>
      </c>
      <c r="J52" s="14">
        <f t="shared" si="2"/>
        <v>-36</v>
      </c>
    </row>
    <row r="53" ht="18" customHeight="1" spans="1:10">
      <c r="A53" s="40">
        <f t="shared" si="3"/>
        <v>52</v>
      </c>
      <c r="B53" s="40">
        <v>2808</v>
      </c>
      <c r="C53" s="40" t="s">
        <v>272</v>
      </c>
      <c r="D53" s="40" t="s">
        <v>282</v>
      </c>
      <c r="E53" s="40">
        <v>12669</v>
      </c>
      <c r="F53" s="46" t="s">
        <v>559</v>
      </c>
      <c r="G53" s="41">
        <v>60</v>
      </c>
      <c r="H53" s="14">
        <v>41</v>
      </c>
      <c r="I53" s="48">
        <f t="shared" si="1"/>
        <v>0.683333333333333</v>
      </c>
      <c r="J53" s="14">
        <f t="shared" si="2"/>
        <v>-19</v>
      </c>
    </row>
    <row r="54" ht="18" customHeight="1" spans="1:10">
      <c r="A54" s="40">
        <f t="shared" si="3"/>
        <v>53</v>
      </c>
      <c r="B54" s="40">
        <v>297863</v>
      </c>
      <c r="C54" s="40" t="s">
        <v>272</v>
      </c>
      <c r="D54" s="40" t="s">
        <v>343</v>
      </c>
      <c r="E54" s="40">
        <v>14388</v>
      </c>
      <c r="F54" s="46" t="s">
        <v>560</v>
      </c>
      <c r="G54" s="41">
        <v>40</v>
      </c>
      <c r="H54" s="14">
        <v>18</v>
      </c>
      <c r="I54" s="48">
        <f t="shared" si="1"/>
        <v>0.45</v>
      </c>
      <c r="J54" s="14">
        <f t="shared" si="2"/>
        <v>-22</v>
      </c>
    </row>
    <row r="55" ht="18" customHeight="1" spans="1:10">
      <c r="A55" s="40">
        <f t="shared" si="3"/>
        <v>54</v>
      </c>
      <c r="B55" s="40">
        <v>297863</v>
      </c>
      <c r="C55" s="40" t="s">
        <v>272</v>
      </c>
      <c r="D55" s="40" t="s">
        <v>343</v>
      </c>
      <c r="E55" s="40">
        <v>27810</v>
      </c>
      <c r="F55" s="42" t="s">
        <v>561</v>
      </c>
      <c r="G55" s="41">
        <v>40</v>
      </c>
      <c r="H55" s="14">
        <v>43</v>
      </c>
      <c r="I55" s="48">
        <f t="shared" si="1"/>
        <v>1.075</v>
      </c>
      <c r="J55" s="14">
        <f t="shared" si="2"/>
        <v>3</v>
      </c>
    </row>
    <row r="56" ht="18" customHeight="1" spans="1:10">
      <c r="A56" s="40">
        <f t="shared" si="3"/>
        <v>55</v>
      </c>
      <c r="B56" s="40">
        <v>297863</v>
      </c>
      <c r="C56" s="40" t="s">
        <v>272</v>
      </c>
      <c r="D56" s="40" t="s">
        <v>343</v>
      </c>
      <c r="E56" s="40">
        <v>28402</v>
      </c>
      <c r="F56" s="47" t="s">
        <v>562</v>
      </c>
      <c r="G56" s="41">
        <v>40</v>
      </c>
      <c r="H56" s="14">
        <v>19</v>
      </c>
      <c r="I56" s="48">
        <f t="shared" si="1"/>
        <v>0.475</v>
      </c>
      <c r="J56" s="14">
        <f t="shared" si="2"/>
        <v>-21</v>
      </c>
    </row>
    <row r="57" ht="18" customHeight="1" spans="1:10">
      <c r="A57" s="40">
        <f t="shared" si="3"/>
        <v>56</v>
      </c>
      <c r="B57" s="40">
        <v>114622</v>
      </c>
      <c r="C57" s="40" t="s">
        <v>272</v>
      </c>
      <c r="D57" s="40" t="s">
        <v>320</v>
      </c>
      <c r="E57" s="40">
        <v>11143</v>
      </c>
      <c r="F57" s="46" t="s">
        <v>563</v>
      </c>
      <c r="G57" s="41">
        <v>60</v>
      </c>
      <c r="H57" s="14">
        <v>49</v>
      </c>
      <c r="I57" s="48">
        <f t="shared" si="1"/>
        <v>0.816666666666667</v>
      </c>
      <c r="J57" s="14">
        <f t="shared" si="2"/>
        <v>-11</v>
      </c>
    </row>
    <row r="58" ht="18" customHeight="1" spans="1:10">
      <c r="A58" s="40">
        <f t="shared" si="3"/>
        <v>57</v>
      </c>
      <c r="B58" s="40">
        <v>114622</v>
      </c>
      <c r="C58" s="40" t="s">
        <v>272</v>
      </c>
      <c r="D58" s="42" t="s">
        <v>320</v>
      </c>
      <c r="E58" s="40">
        <v>13052</v>
      </c>
      <c r="F58" s="46" t="s">
        <v>564</v>
      </c>
      <c r="G58" s="41">
        <v>60</v>
      </c>
      <c r="H58" s="14">
        <v>57</v>
      </c>
      <c r="I58" s="48">
        <f t="shared" si="1"/>
        <v>0.95</v>
      </c>
      <c r="J58" s="14">
        <f t="shared" si="2"/>
        <v>-3</v>
      </c>
    </row>
    <row r="59" ht="18" customHeight="1" spans="1:10">
      <c r="A59" s="40">
        <f t="shared" si="3"/>
        <v>58</v>
      </c>
      <c r="B59" s="40">
        <v>114622</v>
      </c>
      <c r="C59" s="40" t="s">
        <v>272</v>
      </c>
      <c r="D59" s="42" t="s">
        <v>320</v>
      </c>
      <c r="E59" s="42">
        <v>26732</v>
      </c>
      <c r="F59" s="42" t="s">
        <v>565</v>
      </c>
      <c r="G59" s="41">
        <v>60</v>
      </c>
      <c r="H59" s="14">
        <v>66</v>
      </c>
      <c r="I59" s="48">
        <f t="shared" si="1"/>
        <v>1.1</v>
      </c>
      <c r="J59" s="14">
        <f t="shared" si="2"/>
        <v>6</v>
      </c>
    </row>
    <row r="60" ht="18" customHeight="1" spans="1:10">
      <c r="A60" s="40">
        <f t="shared" si="3"/>
        <v>59</v>
      </c>
      <c r="B60" s="40">
        <v>2520</v>
      </c>
      <c r="C60" s="40" t="s">
        <v>272</v>
      </c>
      <c r="D60" s="40" t="s">
        <v>288</v>
      </c>
      <c r="E60" s="40">
        <v>9331</v>
      </c>
      <c r="F60" s="46" t="s">
        <v>566</v>
      </c>
      <c r="G60" s="41">
        <v>40</v>
      </c>
      <c r="H60" s="14">
        <v>20</v>
      </c>
      <c r="I60" s="48">
        <f t="shared" si="1"/>
        <v>0.5</v>
      </c>
      <c r="J60" s="14">
        <f t="shared" si="2"/>
        <v>-20</v>
      </c>
    </row>
    <row r="61" ht="18" customHeight="1" spans="1:10">
      <c r="A61" s="40">
        <f t="shared" ref="A61:A124" si="4">ROW()-1</f>
        <v>60</v>
      </c>
      <c r="B61" s="40">
        <v>2520</v>
      </c>
      <c r="C61" s="40" t="s">
        <v>272</v>
      </c>
      <c r="D61" s="40" t="s">
        <v>288</v>
      </c>
      <c r="E61" s="40">
        <v>13581</v>
      </c>
      <c r="F61" s="46" t="s">
        <v>567</v>
      </c>
      <c r="G61" s="41">
        <v>40</v>
      </c>
      <c r="H61" s="14">
        <v>45</v>
      </c>
      <c r="I61" s="48">
        <f t="shared" si="1"/>
        <v>1.125</v>
      </c>
      <c r="J61" s="14">
        <f t="shared" si="2"/>
        <v>5</v>
      </c>
    </row>
    <row r="62" ht="18" customHeight="1" spans="1:10">
      <c r="A62" s="40">
        <f t="shared" si="4"/>
        <v>61</v>
      </c>
      <c r="B62" s="40">
        <v>2735</v>
      </c>
      <c r="C62" s="40" t="s">
        <v>272</v>
      </c>
      <c r="D62" s="40" t="s">
        <v>303</v>
      </c>
      <c r="E62" s="40">
        <v>10930</v>
      </c>
      <c r="F62" s="46" t="s">
        <v>568</v>
      </c>
      <c r="G62" s="41">
        <v>30</v>
      </c>
      <c r="H62" s="14">
        <v>28</v>
      </c>
      <c r="I62" s="48">
        <f t="shared" si="1"/>
        <v>0.933333333333333</v>
      </c>
      <c r="J62" s="14">
        <f t="shared" si="2"/>
        <v>-2</v>
      </c>
    </row>
    <row r="63" ht="18" customHeight="1" spans="1:10">
      <c r="A63" s="40">
        <f t="shared" si="4"/>
        <v>62</v>
      </c>
      <c r="B63" s="40">
        <v>2735</v>
      </c>
      <c r="C63" s="40" t="s">
        <v>272</v>
      </c>
      <c r="D63" s="40" t="s">
        <v>303</v>
      </c>
      <c r="E63" s="40">
        <v>14444</v>
      </c>
      <c r="F63" s="42" t="s">
        <v>569</v>
      </c>
      <c r="G63" s="41">
        <v>30</v>
      </c>
      <c r="H63" s="14">
        <v>28</v>
      </c>
      <c r="I63" s="48">
        <f t="shared" si="1"/>
        <v>0.933333333333333</v>
      </c>
      <c r="J63" s="14">
        <f t="shared" si="2"/>
        <v>-2</v>
      </c>
    </row>
    <row r="64" ht="18" customHeight="1" spans="1:10">
      <c r="A64" s="40">
        <f t="shared" si="4"/>
        <v>63</v>
      </c>
      <c r="B64" s="40">
        <v>2735</v>
      </c>
      <c r="C64" s="40" t="s">
        <v>272</v>
      </c>
      <c r="D64" s="40" t="s">
        <v>303</v>
      </c>
      <c r="E64" s="40">
        <v>28404</v>
      </c>
      <c r="F64" s="47" t="s">
        <v>570</v>
      </c>
      <c r="G64" s="41">
        <v>30</v>
      </c>
      <c r="H64" s="14">
        <v>21</v>
      </c>
      <c r="I64" s="48">
        <f t="shared" si="1"/>
        <v>0.7</v>
      </c>
      <c r="J64" s="14">
        <f t="shared" si="2"/>
        <v>-9</v>
      </c>
    </row>
    <row r="65" ht="18" customHeight="1" spans="1:10">
      <c r="A65" s="40">
        <f t="shared" si="4"/>
        <v>64</v>
      </c>
      <c r="B65" s="40">
        <v>2714</v>
      </c>
      <c r="C65" s="40" t="s">
        <v>272</v>
      </c>
      <c r="D65" s="40" t="s">
        <v>309</v>
      </c>
      <c r="E65" s="40">
        <v>11382</v>
      </c>
      <c r="F65" s="46" t="s">
        <v>571</v>
      </c>
      <c r="G65" s="41">
        <v>45</v>
      </c>
      <c r="H65" s="14">
        <v>27</v>
      </c>
      <c r="I65" s="48">
        <f t="shared" si="1"/>
        <v>0.6</v>
      </c>
      <c r="J65" s="14">
        <f t="shared" si="2"/>
        <v>-18</v>
      </c>
    </row>
    <row r="66" ht="18" customHeight="1" spans="1:10">
      <c r="A66" s="40">
        <f t="shared" si="4"/>
        <v>65</v>
      </c>
      <c r="B66" s="40">
        <v>2714</v>
      </c>
      <c r="C66" s="40" t="s">
        <v>272</v>
      </c>
      <c r="D66" s="40" t="s">
        <v>309</v>
      </c>
      <c r="E66" s="40">
        <v>9749</v>
      </c>
      <c r="F66" s="46" t="s">
        <v>572</v>
      </c>
      <c r="G66" s="41">
        <v>45</v>
      </c>
      <c r="H66" s="14">
        <v>24</v>
      </c>
      <c r="I66" s="48">
        <f t="shared" si="1"/>
        <v>0.533333333333333</v>
      </c>
      <c r="J66" s="14">
        <f t="shared" si="2"/>
        <v>-21</v>
      </c>
    </row>
    <row r="67" ht="18" customHeight="1" spans="1:10">
      <c r="A67" s="40">
        <f t="shared" si="4"/>
        <v>66</v>
      </c>
      <c r="B67" s="40">
        <v>302867</v>
      </c>
      <c r="C67" s="40" t="s">
        <v>272</v>
      </c>
      <c r="D67" s="42" t="s">
        <v>346</v>
      </c>
      <c r="E67" s="40">
        <v>10191</v>
      </c>
      <c r="F67" s="42" t="s">
        <v>573</v>
      </c>
      <c r="G67" s="41">
        <v>60</v>
      </c>
      <c r="H67" s="14">
        <v>50</v>
      </c>
      <c r="I67" s="48">
        <f t="shared" ref="I67:I130" si="5">H67/G67</f>
        <v>0.833333333333333</v>
      </c>
      <c r="J67" s="14">
        <f t="shared" ref="J67:J130" si="6">H67-G67</f>
        <v>-10</v>
      </c>
    </row>
    <row r="68" ht="18" customHeight="1" spans="1:10">
      <c r="A68" s="40">
        <f t="shared" si="4"/>
        <v>67</v>
      </c>
      <c r="B68" s="40">
        <v>302867</v>
      </c>
      <c r="C68" s="40" t="s">
        <v>272</v>
      </c>
      <c r="D68" s="42" t="s">
        <v>346</v>
      </c>
      <c r="E68" s="40">
        <v>15742</v>
      </c>
      <c r="F68" s="46" t="s">
        <v>574</v>
      </c>
      <c r="G68" s="41">
        <v>60</v>
      </c>
      <c r="H68" s="14">
        <v>50</v>
      </c>
      <c r="I68" s="48">
        <f t="shared" si="5"/>
        <v>0.833333333333333</v>
      </c>
      <c r="J68" s="14">
        <f t="shared" si="6"/>
        <v>-10</v>
      </c>
    </row>
    <row r="69" ht="18" customHeight="1" spans="1:10">
      <c r="A69" s="40">
        <f t="shared" si="4"/>
        <v>68</v>
      </c>
      <c r="B69" s="40">
        <v>122198</v>
      </c>
      <c r="C69" s="40" t="s">
        <v>272</v>
      </c>
      <c r="D69" s="40" t="s">
        <v>337</v>
      </c>
      <c r="E69" s="40">
        <v>15305</v>
      </c>
      <c r="F69" s="46" t="s">
        <v>575</v>
      </c>
      <c r="G69" s="41">
        <v>90</v>
      </c>
      <c r="H69" s="14">
        <v>23</v>
      </c>
      <c r="I69" s="48">
        <f t="shared" si="5"/>
        <v>0.255555555555556</v>
      </c>
      <c r="J69" s="14">
        <f t="shared" si="6"/>
        <v>-67</v>
      </c>
    </row>
    <row r="70" ht="18" customHeight="1" spans="1:10">
      <c r="A70" s="40">
        <f t="shared" si="4"/>
        <v>69</v>
      </c>
      <c r="B70" s="40">
        <v>2819</v>
      </c>
      <c r="C70" s="40" t="s">
        <v>272</v>
      </c>
      <c r="D70" s="40" t="s">
        <v>285</v>
      </c>
      <c r="E70" s="40">
        <v>13304</v>
      </c>
      <c r="F70" s="40" t="s">
        <v>576</v>
      </c>
      <c r="G70" s="41">
        <v>45</v>
      </c>
      <c r="H70" s="14">
        <v>15</v>
      </c>
      <c r="I70" s="48">
        <f t="shared" si="5"/>
        <v>0.333333333333333</v>
      </c>
      <c r="J70" s="14">
        <f t="shared" si="6"/>
        <v>-30</v>
      </c>
    </row>
    <row r="71" ht="18" customHeight="1" spans="1:10">
      <c r="A71" s="40">
        <f t="shared" si="4"/>
        <v>70</v>
      </c>
      <c r="B71" s="40">
        <v>2819</v>
      </c>
      <c r="C71" s="40" t="s">
        <v>272</v>
      </c>
      <c r="D71" s="40" t="s">
        <v>285</v>
      </c>
      <c r="E71" s="40">
        <v>9140</v>
      </c>
      <c r="F71" s="46" t="s">
        <v>577</v>
      </c>
      <c r="G71" s="41">
        <v>45</v>
      </c>
      <c r="H71" s="14">
        <v>37</v>
      </c>
      <c r="I71" s="48">
        <f t="shared" si="5"/>
        <v>0.822222222222222</v>
      </c>
      <c r="J71" s="14">
        <f t="shared" si="6"/>
        <v>-8</v>
      </c>
    </row>
    <row r="72" s="36" customFormat="1" ht="18" customHeight="1" spans="1:10">
      <c r="A72" s="40">
        <f t="shared" si="4"/>
        <v>71</v>
      </c>
      <c r="B72" s="40">
        <v>102479</v>
      </c>
      <c r="C72" s="40" t="s">
        <v>272</v>
      </c>
      <c r="D72" s="40" t="s">
        <v>311</v>
      </c>
      <c r="E72" s="40">
        <v>12936</v>
      </c>
      <c r="F72" s="42" t="s">
        <v>578</v>
      </c>
      <c r="G72" s="41">
        <v>68</v>
      </c>
      <c r="H72" s="14">
        <v>65</v>
      </c>
      <c r="I72" s="48">
        <f t="shared" si="5"/>
        <v>0.955882352941177</v>
      </c>
      <c r="J72" s="14">
        <f t="shared" si="6"/>
        <v>-3</v>
      </c>
    </row>
    <row r="73" ht="18" customHeight="1" spans="1:10">
      <c r="A73" s="40">
        <f t="shared" si="4"/>
        <v>72</v>
      </c>
      <c r="B73" s="40">
        <v>102479</v>
      </c>
      <c r="C73" s="40" t="s">
        <v>272</v>
      </c>
      <c r="D73" s="40" t="s">
        <v>311</v>
      </c>
      <c r="E73" s="42">
        <v>28780</v>
      </c>
      <c r="F73" s="42" t="s">
        <v>579</v>
      </c>
      <c r="G73" s="41">
        <v>68</v>
      </c>
      <c r="H73" s="14">
        <v>30</v>
      </c>
      <c r="I73" s="48">
        <f t="shared" si="5"/>
        <v>0.441176470588235</v>
      </c>
      <c r="J73" s="14">
        <f t="shared" si="6"/>
        <v>-38</v>
      </c>
    </row>
    <row r="74" ht="18" customHeight="1" spans="1:10">
      <c r="A74" s="40">
        <f t="shared" si="4"/>
        <v>73</v>
      </c>
      <c r="B74" s="40">
        <v>2730</v>
      </c>
      <c r="C74" s="40" t="s">
        <v>272</v>
      </c>
      <c r="D74" s="40" t="s">
        <v>294</v>
      </c>
      <c r="E74" s="40">
        <v>11178</v>
      </c>
      <c r="F74" s="46" t="s">
        <v>580</v>
      </c>
      <c r="G74" s="41">
        <v>68</v>
      </c>
      <c r="H74" s="14">
        <v>47</v>
      </c>
      <c r="I74" s="48">
        <f t="shared" si="5"/>
        <v>0.691176470588235</v>
      </c>
      <c r="J74" s="14">
        <f t="shared" si="6"/>
        <v>-21</v>
      </c>
    </row>
    <row r="75" ht="18" customHeight="1" spans="1:10">
      <c r="A75" s="40">
        <f t="shared" si="4"/>
        <v>74</v>
      </c>
      <c r="B75" s="40">
        <v>2730</v>
      </c>
      <c r="C75" s="40" t="s">
        <v>272</v>
      </c>
      <c r="D75" s="40" t="s">
        <v>294</v>
      </c>
      <c r="E75" s="40">
        <v>27710</v>
      </c>
      <c r="F75" s="42" t="s">
        <v>581</v>
      </c>
      <c r="G75" s="41">
        <v>68</v>
      </c>
      <c r="H75" s="14">
        <v>55</v>
      </c>
      <c r="I75" s="48">
        <f t="shared" si="5"/>
        <v>0.808823529411765</v>
      </c>
      <c r="J75" s="14">
        <f t="shared" si="6"/>
        <v>-13</v>
      </c>
    </row>
    <row r="76" ht="18" customHeight="1" spans="1:10">
      <c r="A76" s="40">
        <f t="shared" si="4"/>
        <v>75</v>
      </c>
      <c r="B76" s="40">
        <v>117184</v>
      </c>
      <c r="C76" s="40" t="s">
        <v>272</v>
      </c>
      <c r="D76" s="40" t="s">
        <v>325</v>
      </c>
      <c r="E76" s="40">
        <v>11769</v>
      </c>
      <c r="F76" s="46" t="s">
        <v>582</v>
      </c>
      <c r="G76" s="41">
        <v>60</v>
      </c>
      <c r="H76" s="14">
        <v>29</v>
      </c>
      <c r="I76" s="48">
        <f t="shared" si="5"/>
        <v>0.483333333333333</v>
      </c>
      <c r="J76" s="14">
        <f t="shared" si="6"/>
        <v>-31</v>
      </c>
    </row>
    <row r="77" ht="18" customHeight="1" spans="1:10">
      <c r="A77" s="40">
        <f t="shared" si="4"/>
        <v>76</v>
      </c>
      <c r="B77" s="40">
        <v>117184</v>
      </c>
      <c r="C77" s="40" t="s">
        <v>272</v>
      </c>
      <c r="D77" s="40" t="s">
        <v>325</v>
      </c>
      <c r="E77" s="40">
        <v>27739</v>
      </c>
      <c r="F77" s="42" t="s">
        <v>583</v>
      </c>
      <c r="G77" s="41">
        <v>60</v>
      </c>
      <c r="H77" s="14">
        <v>28</v>
      </c>
      <c r="I77" s="48">
        <f t="shared" si="5"/>
        <v>0.466666666666667</v>
      </c>
      <c r="J77" s="14">
        <f t="shared" si="6"/>
        <v>-32</v>
      </c>
    </row>
    <row r="78" ht="18" customHeight="1" spans="1:10">
      <c r="A78" s="40">
        <f t="shared" si="4"/>
        <v>77</v>
      </c>
      <c r="B78" s="40">
        <v>114844</v>
      </c>
      <c r="C78" s="40" t="s">
        <v>272</v>
      </c>
      <c r="D78" s="40" t="s">
        <v>322</v>
      </c>
      <c r="E78" s="40">
        <v>13327</v>
      </c>
      <c r="F78" s="46" t="s">
        <v>584</v>
      </c>
      <c r="G78" s="41">
        <v>60</v>
      </c>
      <c r="H78" s="14">
        <v>56</v>
      </c>
      <c r="I78" s="48">
        <f t="shared" si="5"/>
        <v>0.933333333333333</v>
      </c>
      <c r="J78" s="14">
        <f t="shared" si="6"/>
        <v>-4</v>
      </c>
    </row>
    <row r="79" ht="18" customHeight="1" spans="1:10">
      <c r="A79" s="40">
        <f t="shared" si="4"/>
        <v>78</v>
      </c>
      <c r="B79" s="40">
        <v>114844</v>
      </c>
      <c r="C79" s="40" t="s">
        <v>272</v>
      </c>
      <c r="D79" s="40" t="s">
        <v>322</v>
      </c>
      <c r="E79" s="40">
        <v>13061</v>
      </c>
      <c r="F79" s="46" t="s">
        <v>585</v>
      </c>
      <c r="G79" s="41">
        <v>60</v>
      </c>
      <c r="H79" s="14">
        <v>57</v>
      </c>
      <c r="I79" s="48">
        <f t="shared" si="5"/>
        <v>0.95</v>
      </c>
      <c r="J79" s="14">
        <f t="shared" si="6"/>
        <v>-3</v>
      </c>
    </row>
    <row r="80" ht="18" customHeight="1" spans="1:10">
      <c r="A80" s="40">
        <f t="shared" si="4"/>
        <v>79</v>
      </c>
      <c r="B80" s="40">
        <v>120844</v>
      </c>
      <c r="C80" s="40" t="s">
        <v>272</v>
      </c>
      <c r="D80" s="40" t="s">
        <v>334</v>
      </c>
      <c r="E80" s="40">
        <v>9328</v>
      </c>
      <c r="F80" s="46" t="s">
        <v>586</v>
      </c>
      <c r="G80" s="41">
        <v>60</v>
      </c>
      <c r="H80" s="14">
        <v>48</v>
      </c>
      <c r="I80" s="48">
        <f t="shared" si="5"/>
        <v>0.8</v>
      </c>
      <c r="J80" s="14">
        <f t="shared" si="6"/>
        <v>-12</v>
      </c>
    </row>
    <row r="81" ht="18" customHeight="1" spans="1:10">
      <c r="A81" s="40">
        <f t="shared" si="4"/>
        <v>80</v>
      </c>
      <c r="B81" s="43">
        <v>120844</v>
      </c>
      <c r="C81" s="40" t="s">
        <v>272</v>
      </c>
      <c r="D81" s="40" t="s">
        <v>334</v>
      </c>
      <c r="E81" s="43">
        <v>29213</v>
      </c>
      <c r="F81" s="43" t="s">
        <v>587</v>
      </c>
      <c r="G81" s="41">
        <v>60</v>
      </c>
      <c r="H81" s="14">
        <v>37</v>
      </c>
      <c r="I81" s="48">
        <f t="shared" si="5"/>
        <v>0.616666666666667</v>
      </c>
      <c r="J81" s="14">
        <f t="shared" si="6"/>
        <v>-23</v>
      </c>
    </row>
    <row r="82" ht="18" customHeight="1" spans="1:10">
      <c r="A82" s="40">
        <f t="shared" si="4"/>
        <v>81</v>
      </c>
      <c r="B82" s="40">
        <v>2797</v>
      </c>
      <c r="C82" s="40" t="s">
        <v>272</v>
      </c>
      <c r="D82" s="40" t="s">
        <v>279</v>
      </c>
      <c r="E82" s="40">
        <v>5527</v>
      </c>
      <c r="F82" s="46" t="s">
        <v>588</v>
      </c>
      <c r="G82" s="41">
        <v>45</v>
      </c>
      <c r="H82" s="14">
        <v>28</v>
      </c>
      <c r="I82" s="48">
        <f t="shared" si="5"/>
        <v>0.622222222222222</v>
      </c>
      <c r="J82" s="14">
        <f t="shared" si="6"/>
        <v>-17</v>
      </c>
    </row>
    <row r="83" ht="18" customHeight="1" spans="1:10">
      <c r="A83" s="40">
        <f t="shared" si="4"/>
        <v>82</v>
      </c>
      <c r="B83" s="40">
        <v>2797</v>
      </c>
      <c r="C83" s="40" t="s">
        <v>272</v>
      </c>
      <c r="D83" s="40" t="s">
        <v>279</v>
      </c>
      <c r="E83" s="40">
        <v>7917</v>
      </c>
      <c r="F83" s="46" t="s">
        <v>589</v>
      </c>
      <c r="G83" s="41">
        <v>45</v>
      </c>
      <c r="H83" s="14">
        <v>16</v>
      </c>
      <c r="I83" s="48">
        <f t="shared" si="5"/>
        <v>0.355555555555556</v>
      </c>
      <c r="J83" s="14">
        <f t="shared" si="6"/>
        <v>-29</v>
      </c>
    </row>
    <row r="84" ht="18" customHeight="1" spans="1:10">
      <c r="A84" s="40">
        <f t="shared" si="4"/>
        <v>83</v>
      </c>
      <c r="B84" s="40">
        <v>2816</v>
      </c>
      <c r="C84" s="40" t="s">
        <v>272</v>
      </c>
      <c r="D84" s="40" t="s">
        <v>273</v>
      </c>
      <c r="E84" s="40">
        <v>15726</v>
      </c>
      <c r="F84" s="46" t="s">
        <v>590</v>
      </c>
      <c r="G84" s="41">
        <v>45</v>
      </c>
      <c r="H84" s="14">
        <v>24</v>
      </c>
      <c r="I84" s="48">
        <f t="shared" si="5"/>
        <v>0.533333333333333</v>
      </c>
      <c r="J84" s="14">
        <f t="shared" si="6"/>
        <v>-21</v>
      </c>
    </row>
    <row r="85" ht="18" customHeight="1" spans="1:10">
      <c r="A85" s="40">
        <f t="shared" si="4"/>
        <v>84</v>
      </c>
      <c r="B85" s="43">
        <v>2816</v>
      </c>
      <c r="C85" s="40" t="s">
        <v>272</v>
      </c>
      <c r="D85" s="40" t="s">
        <v>273</v>
      </c>
      <c r="E85" s="43">
        <v>28797</v>
      </c>
      <c r="F85" s="43" t="s">
        <v>591</v>
      </c>
      <c r="G85" s="41">
        <v>45</v>
      </c>
      <c r="H85" s="14">
        <v>43</v>
      </c>
      <c r="I85" s="48">
        <f t="shared" si="5"/>
        <v>0.955555555555556</v>
      </c>
      <c r="J85" s="14">
        <f t="shared" si="6"/>
        <v>-2</v>
      </c>
    </row>
    <row r="86" ht="18" customHeight="1" spans="1:10">
      <c r="A86" s="40">
        <f t="shared" si="4"/>
        <v>85</v>
      </c>
      <c r="B86" s="40">
        <v>118758</v>
      </c>
      <c r="C86" s="40" t="s">
        <v>272</v>
      </c>
      <c r="D86" s="40" t="s">
        <v>328</v>
      </c>
      <c r="E86" s="40">
        <v>28399</v>
      </c>
      <c r="F86" s="47" t="s">
        <v>592</v>
      </c>
      <c r="G86" s="41">
        <v>45</v>
      </c>
      <c r="H86" s="14">
        <v>36</v>
      </c>
      <c r="I86" s="48">
        <f t="shared" si="5"/>
        <v>0.8</v>
      </c>
      <c r="J86" s="14">
        <f t="shared" si="6"/>
        <v>-9</v>
      </c>
    </row>
    <row r="87" ht="18" customHeight="1" spans="1:10">
      <c r="A87" s="40">
        <f t="shared" si="4"/>
        <v>86</v>
      </c>
      <c r="B87" s="40">
        <v>118758</v>
      </c>
      <c r="C87" s="40" t="s">
        <v>272</v>
      </c>
      <c r="D87" s="40" t="s">
        <v>328</v>
      </c>
      <c r="E87" s="40">
        <v>16204</v>
      </c>
      <c r="F87" s="46" t="s">
        <v>593</v>
      </c>
      <c r="G87" s="41">
        <v>45</v>
      </c>
      <c r="H87" s="14">
        <v>45</v>
      </c>
      <c r="I87" s="48">
        <f t="shared" si="5"/>
        <v>1</v>
      </c>
      <c r="J87" s="14">
        <f t="shared" si="6"/>
        <v>0</v>
      </c>
    </row>
    <row r="88" ht="18" customHeight="1" spans="1:10">
      <c r="A88" s="40">
        <f t="shared" si="4"/>
        <v>87</v>
      </c>
      <c r="B88" s="40">
        <v>119262</v>
      </c>
      <c r="C88" s="40" t="s">
        <v>272</v>
      </c>
      <c r="D88" s="40" t="s">
        <v>331</v>
      </c>
      <c r="E88" s="40">
        <v>15297</v>
      </c>
      <c r="F88" s="46" t="s">
        <v>594</v>
      </c>
      <c r="G88" s="41">
        <v>45</v>
      </c>
      <c r="H88" s="14">
        <v>29</v>
      </c>
      <c r="I88" s="48">
        <f t="shared" si="5"/>
        <v>0.644444444444444</v>
      </c>
      <c r="J88" s="14">
        <f t="shared" si="6"/>
        <v>-16</v>
      </c>
    </row>
    <row r="89" ht="18" customHeight="1" spans="1:10">
      <c r="A89" s="40">
        <f t="shared" si="4"/>
        <v>88</v>
      </c>
      <c r="B89" s="40">
        <v>119262</v>
      </c>
      <c r="C89" s="40" t="s">
        <v>272</v>
      </c>
      <c r="D89" s="40" t="s">
        <v>331</v>
      </c>
      <c r="E89" s="40">
        <v>6544</v>
      </c>
      <c r="F89" s="46" t="s">
        <v>595</v>
      </c>
      <c r="G89" s="41">
        <v>45</v>
      </c>
      <c r="H89" s="14">
        <v>21</v>
      </c>
      <c r="I89" s="48">
        <f t="shared" si="5"/>
        <v>0.466666666666667</v>
      </c>
      <c r="J89" s="14">
        <f t="shared" si="6"/>
        <v>-24</v>
      </c>
    </row>
    <row r="90" ht="18" customHeight="1" spans="1:10">
      <c r="A90" s="40">
        <f t="shared" si="4"/>
        <v>89</v>
      </c>
      <c r="B90" s="40">
        <v>2817</v>
      </c>
      <c r="C90" s="40" t="s">
        <v>272</v>
      </c>
      <c r="D90" s="40" t="s">
        <v>276</v>
      </c>
      <c r="E90" s="40">
        <v>14379</v>
      </c>
      <c r="F90" s="46" t="s">
        <v>596</v>
      </c>
      <c r="G90" s="41">
        <v>40</v>
      </c>
      <c r="H90" s="14">
        <v>17</v>
      </c>
      <c r="I90" s="48">
        <f t="shared" si="5"/>
        <v>0.425</v>
      </c>
      <c r="J90" s="14">
        <f t="shared" si="6"/>
        <v>-23</v>
      </c>
    </row>
    <row r="91" ht="18" customHeight="1" spans="1:10">
      <c r="A91" s="40">
        <f t="shared" si="4"/>
        <v>90</v>
      </c>
      <c r="B91" s="40">
        <v>2817</v>
      </c>
      <c r="C91" s="40" t="s">
        <v>272</v>
      </c>
      <c r="D91" s="40" t="s">
        <v>276</v>
      </c>
      <c r="E91" s="42">
        <v>28718</v>
      </c>
      <c r="F91" s="42" t="s">
        <v>597</v>
      </c>
      <c r="G91" s="41">
        <v>40</v>
      </c>
      <c r="H91" s="14">
        <v>31</v>
      </c>
      <c r="I91" s="48">
        <f t="shared" si="5"/>
        <v>0.775</v>
      </c>
      <c r="J91" s="14">
        <f t="shared" si="6"/>
        <v>-9</v>
      </c>
    </row>
    <row r="92" ht="18" customHeight="1" spans="1:10">
      <c r="A92" s="40">
        <f t="shared" si="4"/>
        <v>91</v>
      </c>
      <c r="B92" s="40">
        <v>2817</v>
      </c>
      <c r="C92" s="40" t="s">
        <v>272</v>
      </c>
      <c r="D92" s="40" t="s">
        <v>276</v>
      </c>
      <c r="E92" s="40">
        <v>27918</v>
      </c>
      <c r="F92" s="42" t="s">
        <v>598</v>
      </c>
      <c r="G92" s="41">
        <v>40</v>
      </c>
      <c r="H92" s="14">
        <v>21</v>
      </c>
      <c r="I92" s="48">
        <f t="shared" si="5"/>
        <v>0.525</v>
      </c>
      <c r="J92" s="14">
        <f t="shared" si="6"/>
        <v>-19</v>
      </c>
    </row>
    <row r="93" ht="18" customHeight="1" spans="1:10">
      <c r="A93" s="40">
        <f t="shared" si="4"/>
        <v>92</v>
      </c>
      <c r="B93" s="40">
        <v>103199</v>
      </c>
      <c r="C93" s="40" t="s">
        <v>272</v>
      </c>
      <c r="D93" s="40" t="s">
        <v>314</v>
      </c>
      <c r="E93" s="40">
        <v>15049</v>
      </c>
      <c r="F93" s="46" t="s">
        <v>599</v>
      </c>
      <c r="G93" s="41">
        <v>60</v>
      </c>
      <c r="H93" s="14">
        <v>52</v>
      </c>
      <c r="I93" s="48">
        <f t="shared" si="5"/>
        <v>0.866666666666667</v>
      </c>
      <c r="J93" s="14">
        <f t="shared" si="6"/>
        <v>-8</v>
      </c>
    </row>
    <row r="94" ht="18" customHeight="1" spans="1:10">
      <c r="A94" s="40">
        <f t="shared" si="4"/>
        <v>93</v>
      </c>
      <c r="B94" s="40">
        <v>103199</v>
      </c>
      <c r="C94" s="40" t="s">
        <v>272</v>
      </c>
      <c r="D94" s="40" t="s">
        <v>314</v>
      </c>
      <c r="E94" s="40">
        <v>28503</v>
      </c>
      <c r="F94" s="46" t="s">
        <v>600</v>
      </c>
      <c r="G94" s="41">
        <v>60</v>
      </c>
      <c r="H94" s="14">
        <v>18</v>
      </c>
      <c r="I94" s="48">
        <f t="shared" si="5"/>
        <v>0.3</v>
      </c>
      <c r="J94" s="14">
        <f t="shared" si="6"/>
        <v>-42</v>
      </c>
    </row>
    <row r="95" ht="18" customHeight="1" spans="1:10">
      <c r="A95" s="40">
        <f t="shared" si="4"/>
        <v>94</v>
      </c>
      <c r="B95" s="40">
        <v>2497</v>
      </c>
      <c r="C95" s="40" t="s">
        <v>272</v>
      </c>
      <c r="D95" s="40" t="s">
        <v>297</v>
      </c>
      <c r="E95" s="40">
        <v>12921</v>
      </c>
      <c r="F95" s="46" t="s">
        <v>601</v>
      </c>
      <c r="G95" s="41">
        <v>20</v>
      </c>
      <c r="H95" s="14">
        <v>21</v>
      </c>
      <c r="I95" s="48">
        <f t="shared" si="5"/>
        <v>1.05</v>
      </c>
      <c r="J95" s="14">
        <f t="shared" si="6"/>
        <v>1</v>
      </c>
    </row>
    <row r="96" ht="18" customHeight="1" spans="1:10">
      <c r="A96" s="40">
        <f t="shared" si="4"/>
        <v>95</v>
      </c>
      <c r="B96" s="40">
        <v>2497</v>
      </c>
      <c r="C96" s="40" t="s">
        <v>272</v>
      </c>
      <c r="D96" s="40" t="s">
        <v>297</v>
      </c>
      <c r="E96" s="40">
        <v>15614</v>
      </c>
      <c r="F96" s="46" t="s">
        <v>602</v>
      </c>
      <c r="G96" s="41">
        <v>20</v>
      </c>
      <c r="H96" s="14">
        <v>21</v>
      </c>
      <c r="I96" s="48">
        <f t="shared" si="5"/>
        <v>1.05</v>
      </c>
      <c r="J96" s="14">
        <f t="shared" si="6"/>
        <v>1</v>
      </c>
    </row>
    <row r="97" ht="18" customHeight="1" spans="1:10">
      <c r="A97" s="40">
        <f t="shared" si="4"/>
        <v>96</v>
      </c>
      <c r="B97" s="40">
        <v>2497</v>
      </c>
      <c r="C97" s="40" t="s">
        <v>272</v>
      </c>
      <c r="D97" s="40" t="s">
        <v>297</v>
      </c>
      <c r="E97" s="40">
        <v>5641</v>
      </c>
      <c r="F97" s="46" t="s">
        <v>603</v>
      </c>
      <c r="G97" s="41">
        <v>20</v>
      </c>
      <c r="H97" s="14">
        <v>16</v>
      </c>
      <c r="I97" s="48">
        <f t="shared" si="5"/>
        <v>0.8</v>
      </c>
      <c r="J97" s="14">
        <f t="shared" si="6"/>
        <v>-4</v>
      </c>
    </row>
    <row r="98" ht="18" customHeight="1" spans="1:10">
      <c r="A98" s="40">
        <f t="shared" si="4"/>
        <v>97</v>
      </c>
      <c r="B98" s="40">
        <v>107658</v>
      </c>
      <c r="C98" s="40" t="s">
        <v>272</v>
      </c>
      <c r="D98" s="40" t="s">
        <v>317</v>
      </c>
      <c r="E98" s="40">
        <v>7388</v>
      </c>
      <c r="F98" s="46" t="s">
        <v>604</v>
      </c>
      <c r="G98" s="41">
        <v>40</v>
      </c>
      <c r="H98" s="14">
        <v>13</v>
      </c>
      <c r="I98" s="48">
        <f t="shared" si="5"/>
        <v>0.325</v>
      </c>
      <c r="J98" s="14">
        <f t="shared" si="6"/>
        <v>-27</v>
      </c>
    </row>
    <row r="99" ht="18" customHeight="1" spans="1:10">
      <c r="A99" s="40">
        <f t="shared" si="4"/>
        <v>98</v>
      </c>
      <c r="B99" s="40">
        <v>107658</v>
      </c>
      <c r="C99" s="40" t="s">
        <v>272</v>
      </c>
      <c r="D99" s="40" t="s">
        <v>317</v>
      </c>
      <c r="E99" s="40">
        <v>4562</v>
      </c>
      <c r="F99" s="46" t="s">
        <v>605</v>
      </c>
      <c r="G99" s="41">
        <v>40</v>
      </c>
      <c r="H99" s="14">
        <v>36</v>
      </c>
      <c r="I99" s="48">
        <f t="shared" si="5"/>
        <v>0.9</v>
      </c>
      <c r="J99" s="14">
        <f t="shared" si="6"/>
        <v>-4</v>
      </c>
    </row>
    <row r="100" ht="18" customHeight="1" spans="1:10">
      <c r="A100" s="40">
        <f t="shared" si="4"/>
        <v>99</v>
      </c>
      <c r="B100" s="40">
        <v>107658</v>
      </c>
      <c r="C100" s="40" t="s">
        <v>272</v>
      </c>
      <c r="D100" s="40" t="s">
        <v>317</v>
      </c>
      <c r="E100" s="40">
        <v>14861</v>
      </c>
      <c r="F100" s="46" t="s">
        <v>606</v>
      </c>
      <c r="G100" s="41">
        <v>40</v>
      </c>
      <c r="H100" s="14">
        <v>34</v>
      </c>
      <c r="I100" s="48">
        <f t="shared" si="5"/>
        <v>0.85</v>
      </c>
      <c r="J100" s="14">
        <f t="shared" si="6"/>
        <v>-6</v>
      </c>
    </row>
    <row r="101" ht="18" customHeight="1" spans="1:10">
      <c r="A101" s="40">
        <f t="shared" si="4"/>
        <v>100</v>
      </c>
      <c r="B101" s="40">
        <v>2526</v>
      </c>
      <c r="C101" s="40" t="s">
        <v>272</v>
      </c>
      <c r="D101" s="40" t="s">
        <v>306</v>
      </c>
      <c r="E101" s="40">
        <v>4325</v>
      </c>
      <c r="F101" s="46" t="s">
        <v>607</v>
      </c>
      <c r="G101" s="41">
        <v>47</v>
      </c>
      <c r="H101" s="14">
        <v>34</v>
      </c>
      <c r="I101" s="48">
        <f t="shared" si="5"/>
        <v>0.723404255319149</v>
      </c>
      <c r="J101" s="14">
        <f t="shared" si="6"/>
        <v>-13</v>
      </c>
    </row>
    <row r="102" ht="18" customHeight="1" spans="1:10">
      <c r="A102" s="40">
        <f t="shared" si="4"/>
        <v>101</v>
      </c>
      <c r="B102" s="40">
        <v>2526</v>
      </c>
      <c r="C102" s="40" t="s">
        <v>272</v>
      </c>
      <c r="D102" s="40" t="s">
        <v>306</v>
      </c>
      <c r="E102" s="40">
        <v>8338</v>
      </c>
      <c r="F102" s="46" t="s">
        <v>608</v>
      </c>
      <c r="G102" s="41">
        <v>47</v>
      </c>
      <c r="H102" s="14">
        <v>28</v>
      </c>
      <c r="I102" s="48">
        <f t="shared" si="5"/>
        <v>0.595744680851064</v>
      </c>
      <c r="J102" s="14">
        <f t="shared" si="6"/>
        <v>-19</v>
      </c>
    </row>
    <row r="103" ht="18" customHeight="1" spans="1:10">
      <c r="A103" s="40">
        <f t="shared" si="4"/>
        <v>102</v>
      </c>
      <c r="B103" s="43">
        <v>2526</v>
      </c>
      <c r="C103" s="40" t="s">
        <v>272</v>
      </c>
      <c r="D103" s="40" t="s">
        <v>306</v>
      </c>
      <c r="E103" s="43">
        <v>28779</v>
      </c>
      <c r="F103" s="43" t="s">
        <v>609</v>
      </c>
      <c r="G103" s="41">
        <v>47</v>
      </c>
      <c r="H103" s="14">
        <v>26</v>
      </c>
      <c r="I103" s="48">
        <f t="shared" si="5"/>
        <v>0.553191489361702</v>
      </c>
      <c r="J103" s="14">
        <f t="shared" si="6"/>
        <v>-21</v>
      </c>
    </row>
    <row r="104" ht="18" customHeight="1" spans="1:10">
      <c r="A104" s="40">
        <f t="shared" si="4"/>
        <v>103</v>
      </c>
      <c r="B104" s="40">
        <v>2512</v>
      </c>
      <c r="C104" s="40" t="s">
        <v>272</v>
      </c>
      <c r="D104" s="40" t="s">
        <v>291</v>
      </c>
      <c r="E104" s="40">
        <v>6303</v>
      </c>
      <c r="F104" s="46" t="s">
        <v>610</v>
      </c>
      <c r="G104" s="41">
        <v>50</v>
      </c>
      <c r="H104" s="14">
        <v>46</v>
      </c>
      <c r="I104" s="48">
        <f t="shared" si="5"/>
        <v>0.92</v>
      </c>
      <c r="J104" s="14">
        <f t="shared" si="6"/>
        <v>-4</v>
      </c>
    </row>
    <row r="105" ht="18" customHeight="1" spans="1:10">
      <c r="A105" s="40">
        <f t="shared" si="4"/>
        <v>104</v>
      </c>
      <c r="B105" s="40">
        <v>2512</v>
      </c>
      <c r="C105" s="40" t="s">
        <v>272</v>
      </c>
      <c r="D105" s="40" t="s">
        <v>291</v>
      </c>
      <c r="E105" s="40">
        <v>7046</v>
      </c>
      <c r="F105" s="46" t="s">
        <v>611</v>
      </c>
      <c r="G105" s="41">
        <v>50</v>
      </c>
      <c r="H105" s="14">
        <v>48</v>
      </c>
      <c r="I105" s="48">
        <f t="shared" si="5"/>
        <v>0.96</v>
      </c>
      <c r="J105" s="14">
        <f t="shared" si="6"/>
        <v>-2</v>
      </c>
    </row>
    <row r="106" ht="18" customHeight="1" spans="1:10">
      <c r="A106" s="40">
        <f t="shared" si="4"/>
        <v>105</v>
      </c>
      <c r="B106" s="40">
        <v>2512</v>
      </c>
      <c r="C106" s="40" t="s">
        <v>272</v>
      </c>
      <c r="D106" s="40" t="s">
        <v>291</v>
      </c>
      <c r="E106" s="40">
        <v>10205</v>
      </c>
      <c r="F106" s="46" t="s">
        <v>612</v>
      </c>
      <c r="G106" s="41">
        <v>50</v>
      </c>
      <c r="H106" s="14">
        <v>34</v>
      </c>
      <c r="I106" s="48">
        <f t="shared" si="5"/>
        <v>0.68</v>
      </c>
      <c r="J106" s="14">
        <f t="shared" si="6"/>
        <v>-16</v>
      </c>
    </row>
    <row r="107" ht="18" customHeight="1" spans="1:10">
      <c r="A107" s="40">
        <f t="shared" si="4"/>
        <v>106</v>
      </c>
      <c r="B107" s="40">
        <v>122906</v>
      </c>
      <c r="C107" s="40" t="s">
        <v>272</v>
      </c>
      <c r="D107" s="40" t="s">
        <v>340</v>
      </c>
      <c r="E107" s="40">
        <v>14866</v>
      </c>
      <c r="F107" s="46" t="s">
        <v>613</v>
      </c>
      <c r="G107" s="41">
        <v>60</v>
      </c>
      <c r="H107" s="14">
        <v>49</v>
      </c>
      <c r="I107" s="48">
        <f t="shared" si="5"/>
        <v>0.816666666666667</v>
      </c>
      <c r="J107" s="14">
        <f t="shared" si="6"/>
        <v>-11</v>
      </c>
    </row>
    <row r="108" ht="18" customHeight="1" spans="1:10">
      <c r="A108" s="40">
        <f t="shared" si="4"/>
        <v>107</v>
      </c>
      <c r="B108" s="40">
        <v>122906</v>
      </c>
      <c r="C108" s="40" t="s">
        <v>272</v>
      </c>
      <c r="D108" s="40" t="s">
        <v>340</v>
      </c>
      <c r="E108" s="43">
        <v>28778</v>
      </c>
      <c r="F108" s="43" t="s">
        <v>614</v>
      </c>
      <c r="G108" s="41">
        <v>60</v>
      </c>
      <c r="H108" s="14">
        <v>47</v>
      </c>
      <c r="I108" s="48">
        <f t="shared" si="5"/>
        <v>0.783333333333333</v>
      </c>
      <c r="J108" s="14">
        <f t="shared" si="6"/>
        <v>-13</v>
      </c>
    </row>
    <row r="109" ht="18" customHeight="1" spans="1:10">
      <c r="A109" s="40">
        <f t="shared" si="4"/>
        <v>108</v>
      </c>
      <c r="B109" s="40">
        <v>110378</v>
      </c>
      <c r="C109" s="40" t="s">
        <v>417</v>
      </c>
      <c r="D109" s="40" t="s">
        <v>437</v>
      </c>
      <c r="E109" s="40">
        <v>5521</v>
      </c>
      <c r="F109" s="40" t="s">
        <v>615</v>
      </c>
      <c r="G109" s="41">
        <v>30</v>
      </c>
      <c r="H109" s="14">
        <v>21</v>
      </c>
      <c r="I109" s="48">
        <f t="shared" si="5"/>
        <v>0.7</v>
      </c>
      <c r="J109" s="14">
        <f t="shared" si="6"/>
        <v>-9</v>
      </c>
    </row>
    <row r="110" ht="18" customHeight="1" spans="1:10">
      <c r="A110" s="40">
        <f t="shared" si="4"/>
        <v>109</v>
      </c>
      <c r="B110" s="43">
        <v>110378</v>
      </c>
      <c r="C110" s="40" t="s">
        <v>417</v>
      </c>
      <c r="D110" s="40" t="s">
        <v>437</v>
      </c>
      <c r="E110" s="43">
        <v>28799</v>
      </c>
      <c r="F110" s="43" t="s">
        <v>616</v>
      </c>
      <c r="G110" s="41">
        <v>30</v>
      </c>
      <c r="H110" s="14">
        <v>52</v>
      </c>
      <c r="I110" s="48">
        <f t="shared" si="5"/>
        <v>1.73333333333333</v>
      </c>
      <c r="J110" s="14">
        <f t="shared" si="6"/>
        <v>22</v>
      </c>
    </row>
    <row r="111" ht="18" customHeight="1" spans="1:10">
      <c r="A111" s="40">
        <f t="shared" si="4"/>
        <v>110</v>
      </c>
      <c r="B111" s="40">
        <v>2904</v>
      </c>
      <c r="C111" s="40" t="s">
        <v>417</v>
      </c>
      <c r="D111" s="40" t="s">
        <v>419</v>
      </c>
      <c r="E111" s="40">
        <v>8073</v>
      </c>
      <c r="F111" s="40" t="s">
        <v>418</v>
      </c>
      <c r="G111" s="41">
        <v>45</v>
      </c>
      <c r="H111" s="14">
        <v>25</v>
      </c>
      <c r="I111" s="48">
        <f t="shared" si="5"/>
        <v>0.555555555555556</v>
      </c>
      <c r="J111" s="14">
        <f t="shared" si="6"/>
        <v>-20</v>
      </c>
    </row>
    <row r="112" ht="18" customHeight="1" spans="1:10">
      <c r="A112" s="40">
        <f t="shared" si="4"/>
        <v>111</v>
      </c>
      <c r="B112" s="40">
        <v>2904</v>
      </c>
      <c r="C112" s="40" t="s">
        <v>417</v>
      </c>
      <c r="D112" s="40" t="s">
        <v>419</v>
      </c>
      <c r="E112" s="40">
        <v>6497</v>
      </c>
      <c r="F112" s="40" t="s">
        <v>617</v>
      </c>
      <c r="G112" s="41">
        <v>45</v>
      </c>
      <c r="H112" s="14">
        <v>21</v>
      </c>
      <c r="I112" s="48">
        <f t="shared" si="5"/>
        <v>0.466666666666667</v>
      </c>
      <c r="J112" s="14">
        <f t="shared" si="6"/>
        <v>-24</v>
      </c>
    </row>
    <row r="113" ht="18" customHeight="1" spans="1:10">
      <c r="A113" s="40">
        <f t="shared" si="4"/>
        <v>112</v>
      </c>
      <c r="B113" s="40">
        <v>2883</v>
      </c>
      <c r="C113" s="40" t="s">
        <v>417</v>
      </c>
      <c r="D113" s="40" t="s">
        <v>618</v>
      </c>
      <c r="E113" s="40">
        <v>6492</v>
      </c>
      <c r="F113" s="40" t="s">
        <v>619</v>
      </c>
      <c r="G113" s="41">
        <v>15</v>
      </c>
      <c r="H113" s="14">
        <v>10</v>
      </c>
      <c r="I113" s="48">
        <f t="shared" si="5"/>
        <v>0.666666666666667</v>
      </c>
      <c r="J113" s="14">
        <f t="shared" si="6"/>
        <v>-5</v>
      </c>
    </row>
    <row r="114" ht="18" customHeight="1" spans="1:10">
      <c r="A114" s="40">
        <f t="shared" si="4"/>
        <v>113</v>
      </c>
      <c r="B114" s="40">
        <v>2883</v>
      </c>
      <c r="C114" s="40" t="s">
        <v>417</v>
      </c>
      <c r="D114" s="40" t="s">
        <v>618</v>
      </c>
      <c r="E114" s="40">
        <v>11961</v>
      </c>
      <c r="F114" s="40" t="s">
        <v>620</v>
      </c>
      <c r="G114" s="41">
        <v>15</v>
      </c>
      <c r="H114" s="14">
        <v>19</v>
      </c>
      <c r="I114" s="48">
        <f t="shared" si="5"/>
        <v>1.26666666666667</v>
      </c>
      <c r="J114" s="14">
        <f t="shared" si="6"/>
        <v>4</v>
      </c>
    </row>
    <row r="115" ht="18" customHeight="1" spans="1:10">
      <c r="A115" s="40">
        <f t="shared" si="4"/>
        <v>114</v>
      </c>
      <c r="B115" s="40">
        <v>2901</v>
      </c>
      <c r="C115" s="40" t="s">
        <v>417</v>
      </c>
      <c r="D115" s="40" t="s">
        <v>422</v>
      </c>
      <c r="E115" s="40">
        <v>6385</v>
      </c>
      <c r="F115" s="40" t="s">
        <v>621</v>
      </c>
      <c r="G115" s="41">
        <v>30</v>
      </c>
      <c r="H115" s="14">
        <v>21</v>
      </c>
      <c r="I115" s="48">
        <f t="shared" si="5"/>
        <v>0.7</v>
      </c>
      <c r="J115" s="14">
        <f t="shared" si="6"/>
        <v>-9</v>
      </c>
    </row>
    <row r="116" ht="18" customHeight="1" spans="1:10">
      <c r="A116" s="40">
        <f t="shared" si="4"/>
        <v>115</v>
      </c>
      <c r="B116" s="40">
        <v>2901</v>
      </c>
      <c r="C116" s="40" t="s">
        <v>417</v>
      </c>
      <c r="D116" s="40" t="s">
        <v>422</v>
      </c>
      <c r="E116" s="40">
        <v>15405</v>
      </c>
      <c r="F116" s="40" t="s">
        <v>622</v>
      </c>
      <c r="G116" s="41">
        <v>30</v>
      </c>
      <c r="H116" s="14">
        <v>19</v>
      </c>
      <c r="I116" s="48">
        <f t="shared" si="5"/>
        <v>0.633333333333333</v>
      </c>
      <c r="J116" s="14">
        <f t="shared" si="6"/>
        <v>-11</v>
      </c>
    </row>
    <row r="117" ht="18" customHeight="1" spans="1:10">
      <c r="A117" s="40">
        <f t="shared" si="4"/>
        <v>116</v>
      </c>
      <c r="B117" s="40">
        <v>2893</v>
      </c>
      <c r="C117" s="40" t="s">
        <v>417</v>
      </c>
      <c r="D117" s="40" t="s">
        <v>434</v>
      </c>
      <c r="E117" s="40">
        <v>9527</v>
      </c>
      <c r="F117" s="40" t="s">
        <v>623</v>
      </c>
      <c r="G117" s="41">
        <v>30</v>
      </c>
      <c r="H117" s="14">
        <v>12</v>
      </c>
      <c r="I117" s="48">
        <f t="shared" si="5"/>
        <v>0.4</v>
      </c>
      <c r="J117" s="14">
        <f t="shared" si="6"/>
        <v>-18</v>
      </c>
    </row>
    <row r="118" ht="18" customHeight="1" spans="1:10">
      <c r="A118" s="40">
        <f t="shared" si="4"/>
        <v>117</v>
      </c>
      <c r="B118" s="40">
        <v>2893</v>
      </c>
      <c r="C118" s="40" t="s">
        <v>417</v>
      </c>
      <c r="D118" s="40" t="s">
        <v>434</v>
      </c>
      <c r="E118" s="40">
        <v>5698</v>
      </c>
      <c r="F118" s="40" t="s">
        <v>624</v>
      </c>
      <c r="G118" s="41">
        <v>30</v>
      </c>
      <c r="H118" s="14">
        <v>33</v>
      </c>
      <c r="I118" s="48">
        <f t="shared" si="5"/>
        <v>1.1</v>
      </c>
      <c r="J118" s="14">
        <f t="shared" si="6"/>
        <v>3</v>
      </c>
    </row>
    <row r="119" ht="18" customHeight="1" spans="1:10">
      <c r="A119" s="40">
        <f t="shared" si="4"/>
        <v>118</v>
      </c>
      <c r="B119" s="40">
        <v>2888</v>
      </c>
      <c r="C119" s="40" t="s">
        <v>417</v>
      </c>
      <c r="D119" s="40" t="s">
        <v>428</v>
      </c>
      <c r="E119" s="40">
        <v>12981</v>
      </c>
      <c r="F119" s="40" t="s">
        <v>625</v>
      </c>
      <c r="G119" s="41">
        <v>30</v>
      </c>
      <c r="H119" s="14">
        <v>23</v>
      </c>
      <c r="I119" s="48">
        <f t="shared" si="5"/>
        <v>0.766666666666667</v>
      </c>
      <c r="J119" s="14">
        <f t="shared" si="6"/>
        <v>-7</v>
      </c>
    </row>
    <row r="120" ht="18" customHeight="1" spans="1:10">
      <c r="A120" s="40">
        <f t="shared" si="4"/>
        <v>119</v>
      </c>
      <c r="B120" s="40">
        <v>2888</v>
      </c>
      <c r="C120" s="40" t="s">
        <v>417</v>
      </c>
      <c r="D120" s="40" t="s">
        <v>428</v>
      </c>
      <c r="E120" s="40">
        <v>15385</v>
      </c>
      <c r="F120" s="40" t="s">
        <v>626</v>
      </c>
      <c r="G120" s="41">
        <v>30</v>
      </c>
      <c r="H120" s="14">
        <v>31</v>
      </c>
      <c r="I120" s="48">
        <f t="shared" si="5"/>
        <v>1.03333333333333</v>
      </c>
      <c r="J120" s="14">
        <f t="shared" si="6"/>
        <v>1</v>
      </c>
    </row>
    <row r="121" ht="18" customHeight="1" spans="1:10">
      <c r="A121" s="40">
        <f t="shared" si="4"/>
        <v>120</v>
      </c>
      <c r="B121" s="40">
        <v>2886</v>
      </c>
      <c r="C121" s="40" t="s">
        <v>417</v>
      </c>
      <c r="D121" s="40" t="s">
        <v>425</v>
      </c>
      <c r="E121" s="40">
        <v>6506</v>
      </c>
      <c r="F121" s="40" t="s">
        <v>627</v>
      </c>
      <c r="G121" s="41">
        <v>30</v>
      </c>
      <c r="H121" s="14">
        <v>22</v>
      </c>
      <c r="I121" s="48">
        <f t="shared" si="5"/>
        <v>0.733333333333333</v>
      </c>
      <c r="J121" s="14">
        <f t="shared" si="6"/>
        <v>-8</v>
      </c>
    </row>
    <row r="122" ht="18" customHeight="1" spans="1:10">
      <c r="A122" s="40">
        <f t="shared" si="4"/>
        <v>121</v>
      </c>
      <c r="B122" s="40">
        <v>2886</v>
      </c>
      <c r="C122" s="40" t="s">
        <v>417</v>
      </c>
      <c r="D122" s="40" t="s">
        <v>425</v>
      </c>
      <c r="E122" s="40">
        <v>10772</v>
      </c>
      <c r="F122" s="40" t="s">
        <v>628</v>
      </c>
      <c r="G122" s="41">
        <v>30</v>
      </c>
      <c r="H122" s="14">
        <v>30</v>
      </c>
      <c r="I122" s="48">
        <f t="shared" si="5"/>
        <v>1</v>
      </c>
      <c r="J122" s="14">
        <f t="shared" si="6"/>
        <v>0</v>
      </c>
    </row>
    <row r="123" ht="18" customHeight="1" spans="1:10">
      <c r="A123" s="40">
        <f t="shared" si="4"/>
        <v>122</v>
      </c>
      <c r="B123" s="44">
        <v>17948</v>
      </c>
      <c r="C123" s="44" t="s">
        <v>440</v>
      </c>
      <c r="D123" s="44" t="s">
        <v>442</v>
      </c>
      <c r="E123" s="41">
        <v>1275</v>
      </c>
      <c r="F123" s="44" t="s">
        <v>629</v>
      </c>
      <c r="G123" s="41">
        <v>15</v>
      </c>
      <c r="H123" s="14">
        <v>5</v>
      </c>
      <c r="I123" s="48">
        <f t="shared" si="5"/>
        <v>0.333333333333333</v>
      </c>
      <c r="J123" s="14">
        <f t="shared" si="6"/>
        <v>-10</v>
      </c>
    </row>
    <row r="124" ht="18" customHeight="1" spans="1:10">
      <c r="A124" s="40">
        <f t="shared" ref="A124:A187" si="7">ROW()-1</f>
        <v>123</v>
      </c>
      <c r="B124" s="44">
        <v>17948</v>
      </c>
      <c r="C124" s="44" t="s">
        <v>440</v>
      </c>
      <c r="D124" s="44" t="s">
        <v>442</v>
      </c>
      <c r="E124" s="41">
        <v>12309</v>
      </c>
      <c r="F124" s="44" t="s">
        <v>630</v>
      </c>
      <c r="G124" s="41">
        <v>15</v>
      </c>
      <c r="H124" s="14">
        <v>6</v>
      </c>
      <c r="I124" s="48">
        <f t="shared" si="5"/>
        <v>0.4</v>
      </c>
      <c r="J124" s="14">
        <f t="shared" si="6"/>
        <v>-9</v>
      </c>
    </row>
    <row r="125" ht="18" customHeight="1" spans="1:10">
      <c r="A125" s="40">
        <f t="shared" si="7"/>
        <v>124</v>
      </c>
      <c r="B125" s="44">
        <v>110896</v>
      </c>
      <c r="C125" s="44" t="s">
        <v>440</v>
      </c>
      <c r="D125" s="44" t="s">
        <v>445</v>
      </c>
      <c r="E125" s="41">
        <v>6594</v>
      </c>
      <c r="F125" s="44" t="s">
        <v>631</v>
      </c>
      <c r="G125" s="41">
        <v>45</v>
      </c>
      <c r="H125" s="14">
        <v>33</v>
      </c>
      <c r="I125" s="48">
        <f t="shared" si="5"/>
        <v>0.733333333333333</v>
      </c>
      <c r="J125" s="14">
        <f t="shared" si="6"/>
        <v>-12</v>
      </c>
    </row>
    <row r="126" ht="18" customHeight="1" spans="1:10">
      <c r="A126" s="40">
        <f t="shared" si="7"/>
        <v>125</v>
      </c>
      <c r="B126" s="44">
        <v>110896</v>
      </c>
      <c r="C126" s="44" t="s">
        <v>440</v>
      </c>
      <c r="D126" s="44" t="s">
        <v>445</v>
      </c>
      <c r="E126" s="41">
        <v>6191</v>
      </c>
      <c r="F126" s="44" t="s">
        <v>632</v>
      </c>
      <c r="G126" s="41">
        <v>45</v>
      </c>
      <c r="H126" s="14">
        <v>21</v>
      </c>
      <c r="I126" s="48">
        <f t="shared" si="5"/>
        <v>0.466666666666667</v>
      </c>
      <c r="J126" s="14">
        <f t="shared" si="6"/>
        <v>-24</v>
      </c>
    </row>
    <row r="127" ht="18" customHeight="1" spans="1:10">
      <c r="A127" s="40">
        <f t="shared" si="7"/>
        <v>126</v>
      </c>
      <c r="B127" s="44">
        <v>303881</v>
      </c>
      <c r="C127" s="44" t="s">
        <v>440</v>
      </c>
      <c r="D127" s="44" t="s">
        <v>493</v>
      </c>
      <c r="E127" s="41">
        <v>1279</v>
      </c>
      <c r="F127" s="44" t="s">
        <v>633</v>
      </c>
      <c r="G127" s="41">
        <v>15</v>
      </c>
      <c r="H127" s="14">
        <v>35</v>
      </c>
      <c r="I127" s="48">
        <f t="shared" si="5"/>
        <v>2.33333333333333</v>
      </c>
      <c r="J127" s="14">
        <f t="shared" si="6"/>
        <v>20</v>
      </c>
    </row>
    <row r="128" ht="18" customHeight="1" spans="1:10">
      <c r="A128" s="40">
        <f t="shared" si="7"/>
        <v>127</v>
      </c>
      <c r="B128" s="44">
        <v>303881</v>
      </c>
      <c r="C128" s="44" t="s">
        <v>440</v>
      </c>
      <c r="D128" s="44" t="s">
        <v>493</v>
      </c>
      <c r="E128" s="41">
        <v>11298</v>
      </c>
      <c r="F128" s="44" t="s">
        <v>634</v>
      </c>
      <c r="G128" s="41">
        <v>15</v>
      </c>
      <c r="H128" s="14"/>
      <c r="I128" s="48">
        <f t="shared" si="5"/>
        <v>0</v>
      </c>
      <c r="J128" s="14">
        <f t="shared" si="6"/>
        <v>-15</v>
      </c>
    </row>
    <row r="129" ht="18" customHeight="1" spans="1:10">
      <c r="A129" s="40">
        <f t="shared" si="7"/>
        <v>128</v>
      </c>
      <c r="B129" s="44">
        <v>110900</v>
      </c>
      <c r="C129" s="44" t="s">
        <v>440</v>
      </c>
      <c r="D129" s="44" t="s">
        <v>448</v>
      </c>
      <c r="E129" s="41">
        <v>11304</v>
      </c>
      <c r="F129" s="44" t="s">
        <v>635</v>
      </c>
      <c r="G129" s="41">
        <v>30</v>
      </c>
      <c r="H129" s="14">
        <v>19</v>
      </c>
      <c r="I129" s="48">
        <f t="shared" si="5"/>
        <v>0.633333333333333</v>
      </c>
      <c r="J129" s="14">
        <f t="shared" si="6"/>
        <v>-11</v>
      </c>
    </row>
    <row r="130" ht="18" customHeight="1" spans="1:10">
      <c r="A130" s="40">
        <f t="shared" si="7"/>
        <v>129</v>
      </c>
      <c r="B130" s="44">
        <v>110900</v>
      </c>
      <c r="C130" s="44" t="s">
        <v>440</v>
      </c>
      <c r="D130" s="44" t="s">
        <v>448</v>
      </c>
      <c r="E130" s="41">
        <v>28469</v>
      </c>
      <c r="F130" s="49" t="s">
        <v>636</v>
      </c>
      <c r="G130" s="41">
        <v>30</v>
      </c>
      <c r="H130" s="14">
        <v>4</v>
      </c>
      <c r="I130" s="48">
        <f t="shared" si="5"/>
        <v>0.133333333333333</v>
      </c>
      <c r="J130" s="14">
        <f t="shared" si="6"/>
        <v>-26</v>
      </c>
    </row>
    <row r="131" ht="18" customHeight="1" spans="1:10">
      <c r="A131" s="40">
        <f t="shared" si="7"/>
        <v>130</v>
      </c>
      <c r="B131" s="44">
        <v>110906</v>
      </c>
      <c r="C131" s="44" t="s">
        <v>440</v>
      </c>
      <c r="D131" s="44" t="s">
        <v>453</v>
      </c>
      <c r="E131" s="41">
        <v>11299</v>
      </c>
      <c r="F131" s="44" t="s">
        <v>637</v>
      </c>
      <c r="G131" s="41">
        <v>45</v>
      </c>
      <c r="H131" s="14">
        <v>7</v>
      </c>
      <c r="I131" s="48">
        <f t="shared" ref="I131:I194" si="8">H131/G131</f>
        <v>0.155555555555556</v>
      </c>
      <c r="J131" s="14">
        <f t="shared" ref="J131:J194" si="9">H131-G131</f>
        <v>-38</v>
      </c>
    </row>
    <row r="132" ht="18" customHeight="1" spans="1:10">
      <c r="A132" s="40">
        <f t="shared" si="7"/>
        <v>131</v>
      </c>
      <c r="B132" s="44">
        <v>110906</v>
      </c>
      <c r="C132" s="44" t="s">
        <v>440</v>
      </c>
      <c r="D132" s="44" t="s">
        <v>453</v>
      </c>
      <c r="E132" s="41">
        <v>11849</v>
      </c>
      <c r="F132" s="44" t="s">
        <v>638</v>
      </c>
      <c r="G132" s="41">
        <v>45</v>
      </c>
      <c r="H132" s="14">
        <v>12</v>
      </c>
      <c r="I132" s="48">
        <f t="shared" si="8"/>
        <v>0.266666666666667</v>
      </c>
      <c r="J132" s="14">
        <f t="shared" si="9"/>
        <v>-33</v>
      </c>
    </row>
    <row r="133" ht="18" customHeight="1" spans="1:10">
      <c r="A133" s="40">
        <f t="shared" si="7"/>
        <v>132</v>
      </c>
      <c r="B133" s="44">
        <v>110907</v>
      </c>
      <c r="C133" s="44" t="s">
        <v>440</v>
      </c>
      <c r="D133" s="44" t="s">
        <v>456</v>
      </c>
      <c r="E133" s="41">
        <v>11364</v>
      </c>
      <c r="F133" s="44" t="s">
        <v>639</v>
      </c>
      <c r="G133" s="41">
        <v>30</v>
      </c>
      <c r="H133" s="14">
        <v>9</v>
      </c>
      <c r="I133" s="48">
        <f t="shared" si="8"/>
        <v>0.3</v>
      </c>
      <c r="J133" s="14">
        <f t="shared" si="9"/>
        <v>-21</v>
      </c>
    </row>
    <row r="134" ht="18" customHeight="1" spans="1:10">
      <c r="A134" s="40">
        <f t="shared" si="7"/>
        <v>133</v>
      </c>
      <c r="B134" s="44">
        <v>110907</v>
      </c>
      <c r="C134" s="44" t="s">
        <v>440</v>
      </c>
      <c r="D134" s="44" t="s">
        <v>456</v>
      </c>
      <c r="E134" s="41">
        <v>27613</v>
      </c>
      <c r="F134" s="44" t="s">
        <v>640</v>
      </c>
      <c r="G134" s="41">
        <v>30</v>
      </c>
      <c r="H134" s="14">
        <v>7</v>
      </c>
      <c r="I134" s="48">
        <f t="shared" si="8"/>
        <v>0.233333333333333</v>
      </c>
      <c r="J134" s="14">
        <f t="shared" si="9"/>
        <v>-23</v>
      </c>
    </row>
    <row r="135" ht="18" customHeight="1" spans="1:10">
      <c r="A135" s="40">
        <f t="shared" si="7"/>
        <v>134</v>
      </c>
      <c r="B135" s="44">
        <v>110905</v>
      </c>
      <c r="C135" s="44" t="s">
        <v>440</v>
      </c>
      <c r="D135" s="44" t="s">
        <v>450</v>
      </c>
      <c r="E135" s="41">
        <v>11848</v>
      </c>
      <c r="F135" s="44" t="s">
        <v>641</v>
      </c>
      <c r="G135" s="41">
        <v>30</v>
      </c>
      <c r="H135" s="14">
        <v>34</v>
      </c>
      <c r="I135" s="48">
        <f t="shared" si="8"/>
        <v>1.13333333333333</v>
      </c>
      <c r="J135" s="14">
        <f t="shared" si="9"/>
        <v>4</v>
      </c>
    </row>
    <row r="136" ht="18" customHeight="1" spans="1:10">
      <c r="A136" s="40">
        <f t="shared" si="7"/>
        <v>135</v>
      </c>
      <c r="B136" s="44">
        <v>110905</v>
      </c>
      <c r="C136" s="44" t="s">
        <v>440</v>
      </c>
      <c r="D136" s="44" t="s">
        <v>450</v>
      </c>
      <c r="E136" s="41">
        <v>16222</v>
      </c>
      <c r="F136" s="44" t="s">
        <v>642</v>
      </c>
      <c r="G136" s="41">
        <v>30</v>
      </c>
      <c r="H136" s="14">
        <v>24</v>
      </c>
      <c r="I136" s="48">
        <f t="shared" si="8"/>
        <v>0.8</v>
      </c>
      <c r="J136" s="14">
        <f t="shared" si="9"/>
        <v>-6</v>
      </c>
    </row>
    <row r="137" ht="18" customHeight="1" spans="1:10">
      <c r="A137" s="40">
        <f t="shared" si="7"/>
        <v>136</v>
      </c>
      <c r="B137" s="44">
        <v>303882</v>
      </c>
      <c r="C137" s="44" t="s">
        <v>440</v>
      </c>
      <c r="D137" s="44" t="s">
        <v>496</v>
      </c>
      <c r="E137" s="41">
        <v>11494</v>
      </c>
      <c r="F137" s="44" t="s">
        <v>643</v>
      </c>
      <c r="G137" s="41">
        <v>60</v>
      </c>
      <c r="H137" s="14">
        <v>10</v>
      </c>
      <c r="I137" s="48">
        <f t="shared" si="8"/>
        <v>0.166666666666667</v>
      </c>
      <c r="J137" s="14">
        <f t="shared" si="9"/>
        <v>-50</v>
      </c>
    </row>
    <row r="138" ht="18" customHeight="1" spans="1:10">
      <c r="A138" s="40">
        <f t="shared" si="7"/>
        <v>137</v>
      </c>
      <c r="B138" s="44">
        <v>303882</v>
      </c>
      <c r="C138" s="44" t="s">
        <v>440</v>
      </c>
      <c r="D138" s="44" t="s">
        <v>496</v>
      </c>
      <c r="E138" s="41">
        <v>11199</v>
      </c>
      <c r="F138" s="44" t="s">
        <v>644</v>
      </c>
      <c r="G138" s="41">
        <v>60</v>
      </c>
      <c r="H138" s="14">
        <v>14</v>
      </c>
      <c r="I138" s="48">
        <f t="shared" si="8"/>
        <v>0.233333333333333</v>
      </c>
      <c r="J138" s="14">
        <f t="shared" si="9"/>
        <v>-46</v>
      </c>
    </row>
    <row r="139" ht="18" customHeight="1" spans="1:10">
      <c r="A139" s="40">
        <f t="shared" si="7"/>
        <v>138</v>
      </c>
      <c r="B139" s="44">
        <v>126926</v>
      </c>
      <c r="C139" s="44" t="s">
        <v>473</v>
      </c>
      <c r="D139" s="44" t="s">
        <v>490</v>
      </c>
      <c r="E139" s="41">
        <v>6769</v>
      </c>
      <c r="F139" s="44" t="s">
        <v>645</v>
      </c>
      <c r="G139" s="41">
        <v>20</v>
      </c>
      <c r="H139" s="14">
        <v>11</v>
      </c>
      <c r="I139" s="48">
        <f t="shared" si="8"/>
        <v>0.55</v>
      </c>
      <c r="J139" s="14">
        <f t="shared" si="9"/>
        <v>-9</v>
      </c>
    </row>
    <row r="140" ht="18" customHeight="1" spans="1:10">
      <c r="A140" s="40">
        <f t="shared" si="7"/>
        <v>139</v>
      </c>
      <c r="B140" s="44">
        <v>126926</v>
      </c>
      <c r="C140" s="44" t="s">
        <v>473</v>
      </c>
      <c r="D140" s="44" t="s">
        <v>490</v>
      </c>
      <c r="E140" s="41">
        <v>15729</v>
      </c>
      <c r="F140" s="44" t="s">
        <v>646</v>
      </c>
      <c r="G140" s="41">
        <v>20</v>
      </c>
      <c r="H140" s="14">
        <v>24</v>
      </c>
      <c r="I140" s="48">
        <f t="shared" si="8"/>
        <v>1.2</v>
      </c>
      <c r="J140" s="14">
        <f t="shared" si="9"/>
        <v>4</v>
      </c>
    </row>
    <row r="141" ht="18" customHeight="1" spans="1:10">
      <c r="A141" s="40">
        <f t="shared" si="7"/>
        <v>140</v>
      </c>
      <c r="B141" s="44">
        <v>126926</v>
      </c>
      <c r="C141" s="44" t="s">
        <v>473</v>
      </c>
      <c r="D141" s="44" t="s">
        <v>490</v>
      </c>
      <c r="E141" s="41">
        <v>3408</v>
      </c>
      <c r="F141" s="44" t="s">
        <v>474</v>
      </c>
      <c r="G141" s="41">
        <v>20</v>
      </c>
      <c r="H141" s="14"/>
      <c r="I141" s="48">
        <f t="shared" si="8"/>
        <v>0</v>
      </c>
      <c r="J141" s="14">
        <f t="shared" si="9"/>
        <v>-20</v>
      </c>
    </row>
    <row r="142" ht="18" customHeight="1" spans="1:10">
      <c r="A142" s="40">
        <f t="shared" si="7"/>
        <v>141</v>
      </c>
      <c r="B142" s="44">
        <v>126918</v>
      </c>
      <c r="C142" s="44" t="s">
        <v>473</v>
      </c>
      <c r="D142" s="44" t="s">
        <v>475</v>
      </c>
      <c r="E142" s="41">
        <v>12423</v>
      </c>
      <c r="F142" s="44" t="s">
        <v>647</v>
      </c>
      <c r="G142" s="41">
        <v>15</v>
      </c>
      <c r="H142" s="14">
        <v>13</v>
      </c>
      <c r="I142" s="48">
        <f t="shared" si="8"/>
        <v>0.866666666666667</v>
      </c>
      <c r="J142" s="14">
        <f t="shared" si="9"/>
        <v>-2</v>
      </c>
    </row>
    <row r="143" ht="18" customHeight="1" spans="1:10">
      <c r="A143" s="40">
        <f t="shared" si="7"/>
        <v>142</v>
      </c>
      <c r="B143" s="44">
        <v>126918</v>
      </c>
      <c r="C143" s="44" t="s">
        <v>473</v>
      </c>
      <c r="D143" s="44" t="s">
        <v>475</v>
      </c>
      <c r="E143" s="41">
        <v>12913</v>
      </c>
      <c r="F143" s="44" t="s">
        <v>648</v>
      </c>
      <c r="G143" s="41">
        <v>15</v>
      </c>
      <c r="H143" s="14">
        <v>4</v>
      </c>
      <c r="I143" s="48">
        <f t="shared" si="8"/>
        <v>0.266666666666667</v>
      </c>
      <c r="J143" s="14">
        <f t="shared" si="9"/>
        <v>-11</v>
      </c>
    </row>
    <row r="144" ht="18" customHeight="1" spans="1:10">
      <c r="A144" s="40">
        <f t="shared" si="7"/>
        <v>143</v>
      </c>
      <c r="B144" s="44">
        <v>126925</v>
      </c>
      <c r="C144" s="44" t="s">
        <v>473</v>
      </c>
      <c r="D144" s="44" t="s">
        <v>487</v>
      </c>
      <c r="E144" s="41">
        <v>6324</v>
      </c>
      <c r="F144" s="44" t="s">
        <v>649</v>
      </c>
      <c r="G144" s="41">
        <v>45</v>
      </c>
      <c r="H144" s="14">
        <v>24</v>
      </c>
      <c r="I144" s="48">
        <f t="shared" si="8"/>
        <v>0.533333333333333</v>
      </c>
      <c r="J144" s="14">
        <f t="shared" si="9"/>
        <v>-21</v>
      </c>
    </row>
    <row r="145" ht="18" customHeight="1" spans="1:10">
      <c r="A145" s="40">
        <f t="shared" si="7"/>
        <v>144</v>
      </c>
      <c r="B145" s="44">
        <v>126925</v>
      </c>
      <c r="C145" s="44" t="s">
        <v>473</v>
      </c>
      <c r="D145" s="44" t="s">
        <v>487</v>
      </c>
      <c r="E145" s="41">
        <v>12957</v>
      </c>
      <c r="F145" s="44" t="s">
        <v>650</v>
      </c>
      <c r="G145" s="41">
        <v>45</v>
      </c>
      <c r="H145" s="14">
        <v>6</v>
      </c>
      <c r="I145" s="48">
        <f t="shared" si="8"/>
        <v>0.133333333333333</v>
      </c>
      <c r="J145" s="14">
        <f t="shared" si="9"/>
        <v>-39</v>
      </c>
    </row>
    <row r="146" ht="18" customHeight="1" spans="1:10">
      <c r="A146" s="40">
        <f t="shared" si="7"/>
        <v>145</v>
      </c>
      <c r="B146" s="44">
        <v>126924</v>
      </c>
      <c r="C146" s="44" t="s">
        <v>473</v>
      </c>
      <c r="D146" s="44" t="s">
        <v>484</v>
      </c>
      <c r="E146" s="41">
        <v>4810</v>
      </c>
      <c r="F146" s="44" t="s">
        <v>651</v>
      </c>
      <c r="G146" s="41">
        <v>30</v>
      </c>
      <c r="H146" s="14">
        <v>6</v>
      </c>
      <c r="I146" s="48">
        <f t="shared" si="8"/>
        <v>0.2</v>
      </c>
      <c r="J146" s="14">
        <f t="shared" si="9"/>
        <v>-24</v>
      </c>
    </row>
    <row r="147" ht="18" customHeight="1" spans="1:10">
      <c r="A147" s="40">
        <f t="shared" si="7"/>
        <v>146</v>
      </c>
      <c r="B147" s="44">
        <v>126924</v>
      </c>
      <c r="C147" s="44" t="s">
        <v>473</v>
      </c>
      <c r="D147" s="44" t="s">
        <v>484</v>
      </c>
      <c r="E147" s="41">
        <v>7927</v>
      </c>
      <c r="F147" s="44" t="s">
        <v>652</v>
      </c>
      <c r="G147" s="41">
        <v>30</v>
      </c>
      <c r="H147" s="14">
        <v>5</v>
      </c>
      <c r="I147" s="48">
        <f t="shared" si="8"/>
        <v>0.166666666666667</v>
      </c>
      <c r="J147" s="14">
        <f t="shared" si="9"/>
        <v>-25</v>
      </c>
    </row>
    <row r="148" ht="18" customHeight="1" spans="1:10">
      <c r="A148" s="40">
        <f t="shared" si="7"/>
        <v>147</v>
      </c>
      <c r="B148" s="44">
        <v>126924</v>
      </c>
      <c r="C148" s="44" t="s">
        <v>473</v>
      </c>
      <c r="D148" s="44" t="s">
        <v>484</v>
      </c>
      <c r="E148" s="41">
        <v>6323</v>
      </c>
      <c r="F148" s="44" t="s">
        <v>653</v>
      </c>
      <c r="G148" s="41">
        <v>30</v>
      </c>
      <c r="H148" s="14">
        <v>13</v>
      </c>
      <c r="I148" s="48">
        <f t="shared" si="8"/>
        <v>0.433333333333333</v>
      </c>
      <c r="J148" s="14">
        <f t="shared" si="9"/>
        <v>-17</v>
      </c>
    </row>
    <row r="149" ht="18" customHeight="1" spans="1:10">
      <c r="A149" s="40">
        <f t="shared" si="7"/>
        <v>148</v>
      </c>
      <c r="B149" s="44">
        <v>126920</v>
      </c>
      <c r="C149" s="44" t="s">
        <v>473</v>
      </c>
      <c r="D149" s="44" t="s">
        <v>478</v>
      </c>
      <c r="E149" s="41">
        <v>4811</v>
      </c>
      <c r="F149" s="44" t="s">
        <v>654</v>
      </c>
      <c r="G149" s="41">
        <v>60</v>
      </c>
      <c r="H149" s="14">
        <v>41</v>
      </c>
      <c r="I149" s="48">
        <f t="shared" si="8"/>
        <v>0.683333333333333</v>
      </c>
      <c r="J149" s="14">
        <f t="shared" si="9"/>
        <v>-19</v>
      </c>
    </row>
    <row r="150" ht="18" customHeight="1" spans="1:10">
      <c r="A150" s="40">
        <f t="shared" si="7"/>
        <v>149</v>
      </c>
      <c r="B150" s="44">
        <v>126920</v>
      </c>
      <c r="C150" s="44" t="s">
        <v>473</v>
      </c>
      <c r="D150" s="44" t="s">
        <v>478</v>
      </c>
      <c r="E150" s="41">
        <v>14756</v>
      </c>
      <c r="F150" s="44" t="s">
        <v>655</v>
      </c>
      <c r="G150" s="41">
        <v>60</v>
      </c>
      <c r="H150" s="14">
        <v>8</v>
      </c>
      <c r="I150" s="48">
        <f t="shared" si="8"/>
        <v>0.133333333333333</v>
      </c>
      <c r="J150" s="14">
        <f t="shared" si="9"/>
        <v>-52</v>
      </c>
    </row>
    <row r="151" ht="18" customHeight="1" spans="1:10">
      <c r="A151" s="40">
        <f t="shared" si="7"/>
        <v>150</v>
      </c>
      <c r="B151" s="44">
        <v>126923</v>
      </c>
      <c r="C151" s="44" t="s">
        <v>473</v>
      </c>
      <c r="D151" s="44" t="s">
        <v>481</v>
      </c>
      <c r="E151" s="41">
        <v>9533</v>
      </c>
      <c r="F151" s="44" t="s">
        <v>656</v>
      </c>
      <c r="G151" s="41">
        <v>45</v>
      </c>
      <c r="H151" s="14">
        <v>5</v>
      </c>
      <c r="I151" s="48">
        <f t="shared" si="8"/>
        <v>0.111111111111111</v>
      </c>
      <c r="J151" s="14">
        <f t="shared" si="9"/>
        <v>-40</v>
      </c>
    </row>
    <row r="152" ht="18" customHeight="1" spans="1:10">
      <c r="A152" s="40">
        <f t="shared" si="7"/>
        <v>151</v>
      </c>
      <c r="B152" s="44">
        <v>126923</v>
      </c>
      <c r="C152" s="44" t="s">
        <v>473</v>
      </c>
      <c r="D152" s="44" t="s">
        <v>481</v>
      </c>
      <c r="E152" s="41">
        <v>12420</v>
      </c>
      <c r="F152" s="44" t="s">
        <v>657</v>
      </c>
      <c r="G152" s="41">
        <v>45</v>
      </c>
      <c r="H152" s="14">
        <v>27</v>
      </c>
      <c r="I152" s="48">
        <f t="shared" si="8"/>
        <v>0.6</v>
      </c>
      <c r="J152" s="14">
        <f t="shared" si="9"/>
        <v>-18</v>
      </c>
    </row>
    <row r="153" ht="18" customHeight="1" spans="1:10">
      <c r="A153" s="40">
        <f t="shared" si="7"/>
        <v>152</v>
      </c>
      <c r="B153" s="43">
        <v>103198</v>
      </c>
      <c r="C153" s="40" t="s">
        <v>12</v>
      </c>
      <c r="D153" s="40" t="s">
        <v>242</v>
      </c>
      <c r="E153" s="40">
        <v>12144</v>
      </c>
      <c r="F153" s="46" t="s">
        <v>658</v>
      </c>
      <c r="G153" s="41">
        <v>50</v>
      </c>
      <c r="H153" s="14">
        <v>13</v>
      </c>
      <c r="I153" s="48">
        <f t="shared" si="8"/>
        <v>0.26</v>
      </c>
      <c r="J153" s="14">
        <f t="shared" si="9"/>
        <v>-37</v>
      </c>
    </row>
    <row r="154" ht="18" customHeight="1" spans="1:10">
      <c r="A154" s="40">
        <f t="shared" si="7"/>
        <v>153</v>
      </c>
      <c r="B154" s="40">
        <v>2738</v>
      </c>
      <c r="C154" s="40" t="s">
        <v>12</v>
      </c>
      <c r="D154" s="40" t="s">
        <v>30</v>
      </c>
      <c r="E154" s="40">
        <v>4033</v>
      </c>
      <c r="F154" s="40" t="s">
        <v>659</v>
      </c>
      <c r="G154" s="41">
        <v>45</v>
      </c>
      <c r="H154" s="14">
        <v>40</v>
      </c>
      <c r="I154" s="48">
        <f t="shared" si="8"/>
        <v>0.888888888888889</v>
      </c>
      <c r="J154" s="14">
        <f t="shared" si="9"/>
        <v>-5</v>
      </c>
    </row>
    <row r="155" ht="18" customHeight="1" spans="1:10">
      <c r="A155" s="40">
        <f t="shared" si="7"/>
        <v>154</v>
      </c>
      <c r="B155" s="40">
        <v>2738</v>
      </c>
      <c r="C155" s="40" t="s">
        <v>12</v>
      </c>
      <c r="D155" s="40" t="s">
        <v>30</v>
      </c>
      <c r="E155" s="40">
        <v>4435</v>
      </c>
      <c r="F155" s="46" t="s">
        <v>660</v>
      </c>
      <c r="G155" s="41">
        <v>45</v>
      </c>
      <c r="H155" s="14">
        <v>40</v>
      </c>
      <c r="I155" s="48">
        <f t="shared" si="8"/>
        <v>0.888888888888889</v>
      </c>
      <c r="J155" s="14">
        <f t="shared" si="9"/>
        <v>-5</v>
      </c>
    </row>
    <row r="156" ht="18" customHeight="1" spans="1:10">
      <c r="A156" s="40">
        <f t="shared" si="7"/>
        <v>155</v>
      </c>
      <c r="B156" s="40">
        <v>2738</v>
      </c>
      <c r="C156" s="40" t="s">
        <v>12</v>
      </c>
      <c r="D156" s="40" t="s">
        <v>30</v>
      </c>
      <c r="E156" s="40">
        <v>26605</v>
      </c>
      <c r="F156" s="46" t="s">
        <v>661</v>
      </c>
      <c r="G156" s="41">
        <v>45</v>
      </c>
      <c r="H156" s="14">
        <v>49</v>
      </c>
      <c r="I156" s="48">
        <f t="shared" si="8"/>
        <v>1.08888888888889</v>
      </c>
      <c r="J156" s="14">
        <f t="shared" si="9"/>
        <v>4</v>
      </c>
    </row>
    <row r="157" ht="18" customHeight="1" spans="1:10">
      <c r="A157" s="40">
        <f t="shared" si="7"/>
        <v>156</v>
      </c>
      <c r="B157" s="40">
        <v>2738</v>
      </c>
      <c r="C157" s="40" t="s">
        <v>12</v>
      </c>
      <c r="D157" s="40" t="s">
        <v>30</v>
      </c>
      <c r="E157" s="40">
        <v>8972</v>
      </c>
      <c r="F157" s="46" t="s">
        <v>662</v>
      </c>
      <c r="G157" s="41">
        <v>45</v>
      </c>
      <c r="H157" s="14">
        <v>18</v>
      </c>
      <c r="I157" s="48">
        <f t="shared" si="8"/>
        <v>0.4</v>
      </c>
      <c r="J157" s="14">
        <f t="shared" si="9"/>
        <v>-27</v>
      </c>
    </row>
    <row r="158" ht="18" customHeight="1" spans="1:10">
      <c r="A158" s="40">
        <f t="shared" si="7"/>
        <v>157</v>
      </c>
      <c r="B158" s="40">
        <v>2755</v>
      </c>
      <c r="C158" s="40" t="s">
        <v>12</v>
      </c>
      <c r="D158" s="40" t="s">
        <v>663</v>
      </c>
      <c r="E158" s="40">
        <v>4311</v>
      </c>
      <c r="F158" s="46" t="s">
        <v>664</v>
      </c>
      <c r="G158" s="41">
        <v>47</v>
      </c>
      <c r="H158" s="14">
        <v>47</v>
      </c>
      <c r="I158" s="48">
        <f t="shared" si="8"/>
        <v>1</v>
      </c>
      <c r="J158" s="14">
        <f t="shared" si="9"/>
        <v>0</v>
      </c>
    </row>
    <row r="159" ht="18" customHeight="1" spans="1:10">
      <c r="A159" s="40">
        <f t="shared" si="7"/>
        <v>158</v>
      </c>
      <c r="B159" s="40">
        <v>2755</v>
      </c>
      <c r="C159" s="40" t="s">
        <v>12</v>
      </c>
      <c r="D159" s="40" t="s">
        <v>663</v>
      </c>
      <c r="E159" s="40">
        <v>8233</v>
      </c>
      <c r="F159" s="46" t="s">
        <v>665</v>
      </c>
      <c r="G159" s="41">
        <v>47</v>
      </c>
      <c r="H159" s="14">
        <v>32</v>
      </c>
      <c r="I159" s="48">
        <f t="shared" si="8"/>
        <v>0.680851063829787</v>
      </c>
      <c r="J159" s="14">
        <f t="shared" si="9"/>
        <v>-15</v>
      </c>
    </row>
    <row r="160" ht="18" customHeight="1" spans="1:10">
      <c r="A160" s="40">
        <f t="shared" si="7"/>
        <v>159</v>
      </c>
      <c r="B160" s="40">
        <v>104429</v>
      </c>
      <c r="C160" s="40" t="s">
        <v>12</v>
      </c>
      <c r="D160" s="40" t="s">
        <v>60</v>
      </c>
      <c r="E160" s="40">
        <v>14399</v>
      </c>
      <c r="F160" s="40" t="s">
        <v>666</v>
      </c>
      <c r="G160" s="41">
        <v>31</v>
      </c>
      <c r="H160" s="14">
        <v>9</v>
      </c>
      <c r="I160" s="48">
        <f t="shared" si="8"/>
        <v>0.290322580645161</v>
      </c>
      <c r="J160" s="14">
        <f t="shared" si="9"/>
        <v>-22</v>
      </c>
    </row>
    <row r="161" ht="18" customHeight="1" spans="1:10">
      <c r="A161" s="40">
        <f t="shared" si="7"/>
        <v>160</v>
      </c>
      <c r="B161" s="43">
        <v>104429</v>
      </c>
      <c r="C161" s="40" t="s">
        <v>12</v>
      </c>
      <c r="D161" s="40" t="s">
        <v>60</v>
      </c>
      <c r="E161" s="43">
        <v>15743</v>
      </c>
      <c r="F161" s="43" t="s">
        <v>667</v>
      </c>
      <c r="G161" s="41">
        <v>31</v>
      </c>
      <c r="H161" s="14">
        <v>18</v>
      </c>
      <c r="I161" s="48">
        <f t="shared" si="8"/>
        <v>0.580645161290323</v>
      </c>
      <c r="J161" s="14">
        <f t="shared" si="9"/>
        <v>-13</v>
      </c>
    </row>
    <row r="162" ht="18" customHeight="1" spans="1:10">
      <c r="A162" s="40">
        <f t="shared" si="7"/>
        <v>161</v>
      </c>
      <c r="B162" s="40">
        <v>2414</v>
      </c>
      <c r="C162" s="40" t="s">
        <v>12</v>
      </c>
      <c r="D162" s="40" t="s">
        <v>36</v>
      </c>
      <c r="E162" s="40">
        <v>16101</v>
      </c>
      <c r="F162" s="46" t="s">
        <v>668</v>
      </c>
      <c r="G162" s="41">
        <v>31</v>
      </c>
      <c r="H162" s="14">
        <v>25</v>
      </c>
      <c r="I162" s="48">
        <f t="shared" si="8"/>
        <v>0.806451612903226</v>
      </c>
      <c r="J162" s="14">
        <f t="shared" si="9"/>
        <v>-6</v>
      </c>
    </row>
    <row r="163" ht="18" customHeight="1" spans="1:10">
      <c r="A163" s="40">
        <f t="shared" si="7"/>
        <v>162</v>
      </c>
      <c r="B163" s="40">
        <v>2414</v>
      </c>
      <c r="C163" s="40" t="s">
        <v>12</v>
      </c>
      <c r="D163" s="40" t="s">
        <v>36</v>
      </c>
      <c r="E163" s="40">
        <v>27917</v>
      </c>
      <c r="F163" s="42" t="s">
        <v>669</v>
      </c>
      <c r="G163" s="41">
        <v>31</v>
      </c>
      <c r="H163" s="14">
        <v>15</v>
      </c>
      <c r="I163" s="48">
        <f t="shared" si="8"/>
        <v>0.483870967741935</v>
      </c>
      <c r="J163" s="14">
        <f t="shared" si="9"/>
        <v>-16</v>
      </c>
    </row>
    <row r="164" ht="18" customHeight="1" spans="1:10">
      <c r="A164" s="40">
        <f t="shared" si="7"/>
        <v>163</v>
      </c>
      <c r="B164" s="40">
        <v>2722</v>
      </c>
      <c r="C164" s="40" t="s">
        <v>12</v>
      </c>
      <c r="D164" s="40" t="s">
        <v>670</v>
      </c>
      <c r="E164" s="42">
        <v>28781</v>
      </c>
      <c r="F164" s="42" t="s">
        <v>671</v>
      </c>
      <c r="G164" s="41">
        <v>47</v>
      </c>
      <c r="H164" s="14">
        <v>47</v>
      </c>
      <c r="I164" s="48">
        <f t="shared" si="8"/>
        <v>1</v>
      </c>
      <c r="J164" s="14">
        <f t="shared" si="9"/>
        <v>0</v>
      </c>
    </row>
    <row r="165" ht="18" customHeight="1" spans="1:10">
      <c r="A165" s="40">
        <f t="shared" si="7"/>
        <v>164</v>
      </c>
      <c r="B165" s="40">
        <v>2722</v>
      </c>
      <c r="C165" s="40" t="s">
        <v>12</v>
      </c>
      <c r="D165" s="42" t="s">
        <v>670</v>
      </c>
      <c r="E165" s="42">
        <v>28782</v>
      </c>
      <c r="F165" s="42" t="s">
        <v>672</v>
      </c>
      <c r="G165" s="41">
        <v>47</v>
      </c>
      <c r="H165" s="14">
        <v>11</v>
      </c>
      <c r="I165" s="48">
        <f t="shared" si="8"/>
        <v>0.234042553191489</v>
      </c>
      <c r="J165" s="14">
        <f t="shared" si="9"/>
        <v>-36</v>
      </c>
    </row>
    <row r="166" ht="18" customHeight="1" spans="1:10">
      <c r="A166" s="40">
        <f t="shared" si="7"/>
        <v>165</v>
      </c>
      <c r="B166" s="40">
        <v>114286</v>
      </c>
      <c r="C166" s="40" t="s">
        <v>12</v>
      </c>
      <c r="D166" s="40" t="s">
        <v>78</v>
      </c>
      <c r="E166" s="40">
        <v>16266</v>
      </c>
      <c r="F166" s="40" t="s">
        <v>673</v>
      </c>
      <c r="G166" s="41">
        <v>75</v>
      </c>
      <c r="H166" s="14">
        <v>43</v>
      </c>
      <c r="I166" s="48">
        <f t="shared" si="8"/>
        <v>0.573333333333333</v>
      </c>
      <c r="J166" s="14">
        <f t="shared" si="9"/>
        <v>-32</v>
      </c>
    </row>
    <row r="167" ht="18" customHeight="1" spans="1:10">
      <c r="A167" s="40">
        <f t="shared" si="7"/>
        <v>166</v>
      </c>
      <c r="B167" s="43">
        <v>114286</v>
      </c>
      <c r="C167" s="40" t="s">
        <v>12</v>
      </c>
      <c r="D167" s="40" t="s">
        <v>78</v>
      </c>
      <c r="E167" s="43">
        <v>29134</v>
      </c>
      <c r="F167" s="43" t="s">
        <v>674</v>
      </c>
      <c r="G167" s="41">
        <v>75</v>
      </c>
      <c r="H167" s="14">
        <v>78</v>
      </c>
      <c r="I167" s="48">
        <f t="shared" si="8"/>
        <v>1.04</v>
      </c>
      <c r="J167" s="14">
        <f t="shared" si="9"/>
        <v>3</v>
      </c>
    </row>
    <row r="168" ht="18" customHeight="1" spans="1:10">
      <c r="A168" s="40">
        <f t="shared" si="7"/>
        <v>167</v>
      </c>
      <c r="B168" s="40">
        <v>113833</v>
      </c>
      <c r="C168" s="40" t="s">
        <v>12</v>
      </c>
      <c r="D168" s="40" t="s">
        <v>75</v>
      </c>
      <c r="E168" s="40">
        <v>13296</v>
      </c>
      <c r="F168" s="46" t="s">
        <v>675</v>
      </c>
      <c r="G168" s="41">
        <v>68</v>
      </c>
      <c r="H168" s="14">
        <v>59</v>
      </c>
      <c r="I168" s="48">
        <f t="shared" si="8"/>
        <v>0.867647058823529</v>
      </c>
      <c r="J168" s="14">
        <f t="shared" si="9"/>
        <v>-9</v>
      </c>
    </row>
    <row r="169" ht="18" customHeight="1" spans="1:10">
      <c r="A169" s="40">
        <f t="shared" si="7"/>
        <v>168</v>
      </c>
      <c r="B169" s="40">
        <v>113833</v>
      </c>
      <c r="C169" s="40" t="s">
        <v>12</v>
      </c>
      <c r="D169" s="40" t="s">
        <v>75</v>
      </c>
      <c r="E169" s="40">
        <v>27994</v>
      </c>
      <c r="F169" s="42" t="s">
        <v>676</v>
      </c>
      <c r="G169" s="41">
        <v>68</v>
      </c>
      <c r="H169" s="14">
        <v>66</v>
      </c>
      <c r="I169" s="48">
        <f t="shared" si="8"/>
        <v>0.970588235294118</v>
      </c>
      <c r="J169" s="14">
        <f t="shared" si="9"/>
        <v>-2</v>
      </c>
    </row>
    <row r="170" ht="18" customHeight="1" spans="1:10">
      <c r="A170" s="40">
        <f t="shared" si="7"/>
        <v>169</v>
      </c>
      <c r="B170" s="40">
        <v>2153</v>
      </c>
      <c r="C170" s="40" t="s">
        <v>12</v>
      </c>
      <c r="D170" s="40" t="s">
        <v>81</v>
      </c>
      <c r="E170" s="40">
        <v>8763</v>
      </c>
      <c r="F170" s="46" t="s">
        <v>677</v>
      </c>
      <c r="G170" s="41">
        <v>78</v>
      </c>
      <c r="H170" s="14">
        <v>33</v>
      </c>
      <c r="I170" s="48">
        <f t="shared" si="8"/>
        <v>0.423076923076923</v>
      </c>
      <c r="J170" s="14">
        <f t="shared" si="9"/>
        <v>-45</v>
      </c>
    </row>
    <row r="171" ht="18" customHeight="1" spans="1:10">
      <c r="A171" s="40">
        <f t="shared" si="7"/>
        <v>170</v>
      </c>
      <c r="B171" s="40">
        <v>2153</v>
      </c>
      <c r="C171" s="40" t="s">
        <v>12</v>
      </c>
      <c r="D171" s="40" t="s">
        <v>81</v>
      </c>
      <c r="E171" s="40">
        <v>15848</v>
      </c>
      <c r="F171" s="46" t="s">
        <v>678</v>
      </c>
      <c r="G171" s="41">
        <v>78</v>
      </c>
      <c r="H171" s="14">
        <v>46</v>
      </c>
      <c r="I171" s="48">
        <f t="shared" si="8"/>
        <v>0.58974358974359</v>
      </c>
      <c r="J171" s="14">
        <f t="shared" si="9"/>
        <v>-32</v>
      </c>
    </row>
    <row r="172" ht="18" customHeight="1" spans="1:10">
      <c r="A172" s="40">
        <f t="shared" si="7"/>
        <v>171</v>
      </c>
      <c r="B172" s="40">
        <v>103639</v>
      </c>
      <c r="C172" s="40" t="s">
        <v>12</v>
      </c>
      <c r="D172" s="40" t="s">
        <v>57</v>
      </c>
      <c r="E172" s="40">
        <v>5347</v>
      </c>
      <c r="F172" s="46" t="s">
        <v>679</v>
      </c>
      <c r="G172" s="41">
        <v>62</v>
      </c>
      <c r="H172" s="14">
        <v>32</v>
      </c>
      <c r="I172" s="48">
        <f t="shared" si="8"/>
        <v>0.516129032258065</v>
      </c>
      <c r="J172" s="14">
        <f t="shared" si="9"/>
        <v>-30</v>
      </c>
    </row>
    <row r="173" ht="18" customHeight="1" spans="1:10">
      <c r="A173" s="40">
        <f t="shared" si="7"/>
        <v>172</v>
      </c>
      <c r="B173" s="40">
        <v>103639</v>
      </c>
      <c r="C173" s="40" t="s">
        <v>12</v>
      </c>
      <c r="D173" s="42" t="s">
        <v>57</v>
      </c>
      <c r="E173" s="40">
        <v>15893</v>
      </c>
      <c r="F173" s="40" t="s">
        <v>680</v>
      </c>
      <c r="G173" s="41">
        <v>62</v>
      </c>
      <c r="H173" s="14">
        <v>39</v>
      </c>
      <c r="I173" s="48">
        <f t="shared" si="8"/>
        <v>0.629032258064516</v>
      </c>
      <c r="J173" s="14">
        <f t="shared" si="9"/>
        <v>-23</v>
      </c>
    </row>
    <row r="174" ht="18" customHeight="1" spans="1:10">
      <c r="A174" s="40">
        <f t="shared" si="7"/>
        <v>173</v>
      </c>
      <c r="B174" s="40">
        <v>118951</v>
      </c>
      <c r="C174" s="40" t="s">
        <v>12</v>
      </c>
      <c r="D174" s="40" t="s">
        <v>90</v>
      </c>
      <c r="E174" s="40">
        <v>14493</v>
      </c>
      <c r="F174" s="46" t="s">
        <v>681</v>
      </c>
      <c r="G174" s="41">
        <v>45</v>
      </c>
      <c r="H174" s="14">
        <v>6</v>
      </c>
      <c r="I174" s="48">
        <f t="shared" si="8"/>
        <v>0.133333333333333</v>
      </c>
      <c r="J174" s="14">
        <f t="shared" si="9"/>
        <v>-39</v>
      </c>
    </row>
    <row r="175" ht="18" customHeight="1" spans="1:10">
      <c r="A175" s="40">
        <f t="shared" si="7"/>
        <v>174</v>
      </c>
      <c r="B175" s="40">
        <v>118951</v>
      </c>
      <c r="C175" s="40" t="s">
        <v>12</v>
      </c>
      <c r="D175" s="40" t="s">
        <v>90</v>
      </c>
      <c r="E175" s="40">
        <v>12932</v>
      </c>
      <c r="F175" s="46" t="s">
        <v>682</v>
      </c>
      <c r="G175" s="41">
        <v>45</v>
      </c>
      <c r="H175" s="14">
        <v>16</v>
      </c>
      <c r="I175" s="48">
        <f t="shared" si="8"/>
        <v>0.355555555555556</v>
      </c>
      <c r="J175" s="14">
        <f t="shared" si="9"/>
        <v>-29</v>
      </c>
    </row>
    <row r="176" ht="18" customHeight="1" spans="1:10">
      <c r="A176" s="40">
        <f t="shared" si="7"/>
        <v>175</v>
      </c>
      <c r="B176" s="43">
        <v>2771</v>
      </c>
      <c r="C176" s="40" t="s">
        <v>12</v>
      </c>
      <c r="D176" s="40" t="s">
        <v>683</v>
      </c>
      <c r="E176" s="40">
        <v>26636</v>
      </c>
      <c r="F176" s="42" t="s">
        <v>684</v>
      </c>
      <c r="G176" s="41">
        <v>31</v>
      </c>
      <c r="H176" s="14">
        <v>20</v>
      </c>
      <c r="I176" s="48">
        <f t="shared" si="8"/>
        <v>0.645161290322581</v>
      </c>
      <c r="J176" s="14">
        <f t="shared" si="9"/>
        <v>-11</v>
      </c>
    </row>
    <row r="177" ht="18" customHeight="1" spans="1:10">
      <c r="A177" s="40">
        <f t="shared" si="7"/>
        <v>176</v>
      </c>
      <c r="B177" s="40">
        <v>2771</v>
      </c>
      <c r="C177" s="40" t="s">
        <v>12</v>
      </c>
      <c r="D177" s="40" t="s">
        <v>683</v>
      </c>
      <c r="E177" s="40">
        <v>13020</v>
      </c>
      <c r="F177" s="46" t="s">
        <v>685</v>
      </c>
      <c r="G177" s="41">
        <v>31</v>
      </c>
      <c r="H177" s="14">
        <v>35</v>
      </c>
      <c r="I177" s="48">
        <f t="shared" si="8"/>
        <v>1.12903225806452</v>
      </c>
      <c r="J177" s="14">
        <f t="shared" si="9"/>
        <v>4</v>
      </c>
    </row>
    <row r="178" ht="18" customHeight="1" spans="1:10">
      <c r="A178" s="40">
        <f t="shared" si="7"/>
        <v>177</v>
      </c>
      <c r="B178" s="40">
        <v>2113</v>
      </c>
      <c r="C178" s="40" t="s">
        <v>12</v>
      </c>
      <c r="D178" s="40" t="s">
        <v>39</v>
      </c>
      <c r="E178" s="40">
        <v>5471</v>
      </c>
      <c r="F178" s="46" t="s">
        <v>686</v>
      </c>
      <c r="G178" s="41">
        <v>50</v>
      </c>
      <c r="H178" s="14">
        <v>22</v>
      </c>
      <c r="I178" s="48">
        <f t="shared" si="8"/>
        <v>0.44</v>
      </c>
      <c r="J178" s="14">
        <f t="shared" si="9"/>
        <v>-28</v>
      </c>
    </row>
    <row r="179" ht="18" customHeight="1" spans="1:10">
      <c r="A179" s="40">
        <f t="shared" si="7"/>
        <v>178</v>
      </c>
      <c r="B179" s="40">
        <v>2113</v>
      </c>
      <c r="C179" s="40" t="s">
        <v>12</v>
      </c>
      <c r="D179" s="40" t="s">
        <v>39</v>
      </c>
      <c r="E179" s="40">
        <v>6454</v>
      </c>
      <c r="F179" s="46" t="s">
        <v>687</v>
      </c>
      <c r="G179" s="41">
        <v>50</v>
      </c>
      <c r="H179" s="14">
        <v>24</v>
      </c>
      <c r="I179" s="48">
        <f t="shared" si="8"/>
        <v>0.48</v>
      </c>
      <c r="J179" s="14">
        <f t="shared" si="9"/>
        <v>-26</v>
      </c>
    </row>
    <row r="180" ht="18" customHeight="1" spans="1:10">
      <c r="A180" s="40">
        <f t="shared" si="7"/>
        <v>179</v>
      </c>
      <c r="B180" s="40">
        <v>2113</v>
      </c>
      <c r="C180" s="40" t="s">
        <v>12</v>
      </c>
      <c r="D180" s="40" t="s">
        <v>39</v>
      </c>
      <c r="E180" s="40">
        <v>15292</v>
      </c>
      <c r="F180" s="46" t="s">
        <v>688</v>
      </c>
      <c r="G180" s="41">
        <v>50</v>
      </c>
      <c r="H180" s="14">
        <v>24</v>
      </c>
      <c r="I180" s="48">
        <f t="shared" si="8"/>
        <v>0.48</v>
      </c>
      <c r="J180" s="14">
        <f t="shared" si="9"/>
        <v>-26</v>
      </c>
    </row>
    <row r="181" ht="18" customHeight="1" spans="1:10">
      <c r="A181" s="40">
        <f t="shared" si="7"/>
        <v>180</v>
      </c>
      <c r="B181" s="43">
        <v>120844</v>
      </c>
      <c r="C181" s="40" t="s">
        <v>12</v>
      </c>
      <c r="D181" s="40" t="s">
        <v>334</v>
      </c>
      <c r="E181" s="40">
        <v>16108</v>
      </c>
      <c r="F181" s="46" t="s">
        <v>689</v>
      </c>
      <c r="G181" s="41">
        <v>60</v>
      </c>
      <c r="H181" s="14">
        <v>44</v>
      </c>
      <c r="I181" s="48">
        <f t="shared" si="8"/>
        <v>0.733333333333333</v>
      </c>
      <c r="J181" s="14">
        <f t="shared" si="9"/>
        <v>-16</v>
      </c>
    </row>
    <row r="182" ht="18" customHeight="1" spans="1:10">
      <c r="A182" s="40">
        <f t="shared" si="7"/>
        <v>181</v>
      </c>
      <c r="B182" s="40">
        <v>2741</v>
      </c>
      <c r="C182" s="40" t="s">
        <v>12</v>
      </c>
      <c r="D182" s="40" t="s">
        <v>33</v>
      </c>
      <c r="E182" s="40">
        <v>6123</v>
      </c>
      <c r="F182" s="46" t="s">
        <v>690</v>
      </c>
      <c r="G182" s="41">
        <v>60</v>
      </c>
      <c r="H182" s="14">
        <v>30</v>
      </c>
      <c r="I182" s="48">
        <f t="shared" si="8"/>
        <v>0.5</v>
      </c>
      <c r="J182" s="14">
        <f t="shared" si="9"/>
        <v>-30</v>
      </c>
    </row>
    <row r="183" ht="18" customHeight="1" spans="1:10">
      <c r="A183" s="40">
        <f t="shared" si="7"/>
        <v>182</v>
      </c>
      <c r="B183" s="40">
        <v>2741</v>
      </c>
      <c r="C183" s="40" t="s">
        <v>12</v>
      </c>
      <c r="D183" s="40" t="s">
        <v>33</v>
      </c>
      <c r="E183" s="40">
        <v>14992</v>
      </c>
      <c r="F183" s="46" t="s">
        <v>691</v>
      </c>
      <c r="G183" s="41">
        <v>60</v>
      </c>
      <c r="H183" s="14">
        <v>43</v>
      </c>
      <c r="I183" s="48">
        <f t="shared" si="8"/>
        <v>0.716666666666667</v>
      </c>
      <c r="J183" s="14">
        <f t="shared" si="9"/>
        <v>-17</v>
      </c>
    </row>
    <row r="184" ht="18" customHeight="1" spans="1:10">
      <c r="A184" s="40">
        <f t="shared" si="7"/>
        <v>183</v>
      </c>
      <c r="B184" s="40">
        <v>2741</v>
      </c>
      <c r="C184" s="40" t="s">
        <v>12</v>
      </c>
      <c r="D184" s="40" t="s">
        <v>33</v>
      </c>
      <c r="E184" s="40">
        <v>28401</v>
      </c>
      <c r="F184" s="47" t="s">
        <v>692</v>
      </c>
      <c r="G184" s="41">
        <v>60</v>
      </c>
      <c r="H184" s="14">
        <v>53</v>
      </c>
      <c r="I184" s="48">
        <f t="shared" si="8"/>
        <v>0.883333333333333</v>
      </c>
      <c r="J184" s="14">
        <f t="shared" si="9"/>
        <v>-7</v>
      </c>
    </row>
    <row r="185" ht="18" customHeight="1" spans="1:10">
      <c r="A185" s="40">
        <f t="shared" si="7"/>
        <v>184</v>
      </c>
      <c r="B185" s="40">
        <v>106399</v>
      </c>
      <c r="C185" s="40" t="s">
        <v>12</v>
      </c>
      <c r="D185" s="40" t="s">
        <v>66</v>
      </c>
      <c r="E185" s="40">
        <v>4077</v>
      </c>
      <c r="F185" s="46" t="s">
        <v>693</v>
      </c>
      <c r="G185" s="41">
        <v>34</v>
      </c>
      <c r="H185" s="14">
        <v>18</v>
      </c>
      <c r="I185" s="48">
        <f t="shared" si="8"/>
        <v>0.529411764705882</v>
      </c>
      <c r="J185" s="14">
        <f t="shared" si="9"/>
        <v>-16</v>
      </c>
    </row>
    <row r="186" ht="18" customHeight="1" spans="1:10">
      <c r="A186" s="40">
        <f t="shared" si="7"/>
        <v>185</v>
      </c>
      <c r="B186" s="40">
        <v>106399</v>
      </c>
      <c r="C186" s="40" t="s">
        <v>12</v>
      </c>
      <c r="D186" s="40" t="s">
        <v>66</v>
      </c>
      <c r="E186" s="40">
        <v>10931</v>
      </c>
      <c r="F186" s="46" t="s">
        <v>694</v>
      </c>
      <c r="G186" s="41">
        <v>34</v>
      </c>
      <c r="H186" s="14"/>
      <c r="I186" s="48">
        <f t="shared" si="8"/>
        <v>0</v>
      </c>
      <c r="J186" s="14">
        <f t="shared" si="9"/>
        <v>-34</v>
      </c>
    </row>
    <row r="187" ht="18" customHeight="1" spans="1:10">
      <c r="A187" s="40">
        <f t="shared" si="7"/>
        <v>186</v>
      </c>
      <c r="B187" s="40">
        <v>106399</v>
      </c>
      <c r="C187" s="40" t="s">
        <v>12</v>
      </c>
      <c r="D187" s="40" t="s">
        <v>66</v>
      </c>
      <c r="E187" s="40">
        <v>13698</v>
      </c>
      <c r="F187" s="46" t="s">
        <v>695</v>
      </c>
      <c r="G187" s="41">
        <v>34</v>
      </c>
      <c r="H187" s="14">
        <v>29</v>
      </c>
      <c r="I187" s="48">
        <f t="shared" si="8"/>
        <v>0.852941176470588</v>
      </c>
      <c r="J187" s="14">
        <f t="shared" si="9"/>
        <v>-5</v>
      </c>
    </row>
    <row r="188" ht="18" customHeight="1" spans="1:10">
      <c r="A188" s="40">
        <f t="shared" ref="A188:A221" si="10">ROW()-1</f>
        <v>187</v>
      </c>
      <c r="B188" s="40">
        <v>113025</v>
      </c>
      <c r="C188" s="40" t="s">
        <v>12</v>
      </c>
      <c r="D188" s="40" t="s">
        <v>72</v>
      </c>
      <c r="E188" s="40">
        <v>27763</v>
      </c>
      <c r="F188" s="42" t="s">
        <v>696</v>
      </c>
      <c r="G188" s="41">
        <v>33</v>
      </c>
      <c r="H188" s="14">
        <v>18</v>
      </c>
      <c r="I188" s="48">
        <f t="shared" si="8"/>
        <v>0.545454545454545</v>
      </c>
      <c r="J188" s="14">
        <f t="shared" si="9"/>
        <v>-15</v>
      </c>
    </row>
    <row r="189" ht="18" customHeight="1" spans="1:10">
      <c r="A189" s="40">
        <f t="shared" si="10"/>
        <v>188</v>
      </c>
      <c r="B189" s="40">
        <v>119263</v>
      </c>
      <c r="C189" s="40" t="s">
        <v>12</v>
      </c>
      <c r="D189" s="40" t="s">
        <v>93</v>
      </c>
      <c r="E189" s="40">
        <v>6456</v>
      </c>
      <c r="F189" s="46" t="s">
        <v>697</v>
      </c>
      <c r="G189" s="41">
        <v>31</v>
      </c>
      <c r="H189" s="14">
        <v>24</v>
      </c>
      <c r="I189" s="48">
        <f t="shared" si="8"/>
        <v>0.774193548387097</v>
      </c>
      <c r="J189" s="14">
        <f t="shared" si="9"/>
        <v>-7</v>
      </c>
    </row>
    <row r="190" ht="18" customHeight="1" spans="1:10">
      <c r="A190" s="40">
        <f t="shared" si="10"/>
        <v>189</v>
      </c>
      <c r="B190" s="40">
        <v>119263</v>
      </c>
      <c r="C190" s="40" t="s">
        <v>12</v>
      </c>
      <c r="D190" s="40" t="s">
        <v>93</v>
      </c>
      <c r="E190" s="40">
        <v>16259</v>
      </c>
      <c r="F190" s="40" t="s">
        <v>698</v>
      </c>
      <c r="G190" s="41">
        <v>31</v>
      </c>
      <c r="H190" s="14">
        <v>19</v>
      </c>
      <c r="I190" s="48">
        <f t="shared" si="8"/>
        <v>0.612903225806452</v>
      </c>
      <c r="J190" s="14">
        <f t="shared" si="9"/>
        <v>-12</v>
      </c>
    </row>
    <row r="191" ht="18" customHeight="1" spans="1:10">
      <c r="A191" s="40">
        <f t="shared" si="10"/>
        <v>190</v>
      </c>
      <c r="B191" s="40">
        <v>118074</v>
      </c>
      <c r="C191" s="40" t="s">
        <v>12</v>
      </c>
      <c r="D191" s="40" t="s">
        <v>87</v>
      </c>
      <c r="E191" s="40">
        <v>4304</v>
      </c>
      <c r="F191" s="46" t="s">
        <v>699</v>
      </c>
      <c r="G191" s="41">
        <v>90</v>
      </c>
      <c r="H191" s="14">
        <v>50</v>
      </c>
      <c r="I191" s="48">
        <f t="shared" si="8"/>
        <v>0.555555555555556</v>
      </c>
      <c r="J191" s="14">
        <f t="shared" si="9"/>
        <v>-40</v>
      </c>
    </row>
    <row r="192" ht="18" customHeight="1" spans="1:10">
      <c r="A192" s="40">
        <f t="shared" si="10"/>
        <v>191</v>
      </c>
      <c r="B192" s="40">
        <v>117310</v>
      </c>
      <c r="C192" s="40" t="s">
        <v>16</v>
      </c>
      <c r="D192" s="40" t="s">
        <v>390</v>
      </c>
      <c r="E192" s="40">
        <v>7369</v>
      </c>
      <c r="F192" s="46" t="s">
        <v>700</v>
      </c>
      <c r="G192" s="41">
        <v>20</v>
      </c>
      <c r="H192" s="14">
        <v>39</v>
      </c>
      <c r="I192" s="48">
        <f t="shared" si="8"/>
        <v>1.95</v>
      </c>
      <c r="J192" s="14">
        <f t="shared" si="9"/>
        <v>19</v>
      </c>
    </row>
    <row r="193" ht="18" customHeight="1" spans="1:10">
      <c r="A193" s="40">
        <f t="shared" si="10"/>
        <v>192</v>
      </c>
      <c r="B193" s="50">
        <v>1950</v>
      </c>
      <c r="C193" s="40" t="s">
        <v>12</v>
      </c>
      <c r="D193" s="50" t="s">
        <v>99</v>
      </c>
      <c r="E193" s="43">
        <v>12216</v>
      </c>
      <c r="F193" s="43" t="s">
        <v>701</v>
      </c>
      <c r="G193" s="41">
        <v>31</v>
      </c>
      <c r="H193" s="14">
        <v>33</v>
      </c>
      <c r="I193" s="48">
        <f t="shared" si="8"/>
        <v>1.06451612903226</v>
      </c>
      <c r="J193" s="14">
        <f t="shared" si="9"/>
        <v>2</v>
      </c>
    </row>
    <row r="194" ht="18" customHeight="1" spans="1:10">
      <c r="A194" s="40">
        <f t="shared" si="10"/>
        <v>193</v>
      </c>
      <c r="B194" s="40">
        <v>2304</v>
      </c>
      <c r="C194" s="40" t="s">
        <v>12</v>
      </c>
      <c r="D194" s="40" t="s">
        <v>103</v>
      </c>
      <c r="E194" s="40">
        <v>7707</v>
      </c>
      <c r="F194" s="46" t="s">
        <v>702</v>
      </c>
      <c r="G194" s="41">
        <v>62</v>
      </c>
      <c r="H194" s="14">
        <v>37</v>
      </c>
      <c r="I194" s="48">
        <f t="shared" si="8"/>
        <v>0.596774193548387</v>
      </c>
      <c r="J194" s="14">
        <f t="shared" si="9"/>
        <v>-25</v>
      </c>
    </row>
    <row r="195" ht="18" customHeight="1" spans="1:10">
      <c r="A195" s="40">
        <f t="shared" si="10"/>
        <v>194</v>
      </c>
      <c r="B195" s="40">
        <v>2304</v>
      </c>
      <c r="C195" s="40" t="s">
        <v>12</v>
      </c>
      <c r="D195" s="40" t="s">
        <v>103</v>
      </c>
      <c r="E195" s="40">
        <v>13000</v>
      </c>
      <c r="F195" s="46" t="s">
        <v>703</v>
      </c>
      <c r="G195" s="41">
        <v>62</v>
      </c>
      <c r="H195" s="14">
        <v>48</v>
      </c>
      <c r="I195" s="48">
        <f t="shared" ref="I195:I258" si="11">H195/G195</f>
        <v>0.774193548387097</v>
      </c>
      <c r="J195" s="14">
        <f t="shared" ref="J195:J258" si="12">H195-G195</f>
        <v>-14</v>
      </c>
    </row>
    <row r="196" ht="18" customHeight="1" spans="1:10">
      <c r="A196" s="40">
        <f t="shared" si="10"/>
        <v>195</v>
      </c>
      <c r="B196" s="40">
        <v>115971</v>
      </c>
      <c r="C196" s="40" t="s">
        <v>12</v>
      </c>
      <c r="D196" s="40" t="s">
        <v>84</v>
      </c>
      <c r="E196" s="40">
        <v>28243</v>
      </c>
      <c r="F196" s="42" t="s">
        <v>704</v>
      </c>
      <c r="G196" s="41">
        <v>60</v>
      </c>
      <c r="H196" s="14">
        <v>47</v>
      </c>
      <c r="I196" s="48">
        <f t="shared" si="11"/>
        <v>0.783333333333333</v>
      </c>
      <c r="J196" s="14">
        <f t="shared" si="12"/>
        <v>-13</v>
      </c>
    </row>
    <row r="197" ht="18" customHeight="1" spans="1:10">
      <c r="A197" s="40">
        <f t="shared" si="10"/>
        <v>196</v>
      </c>
      <c r="B197" s="40">
        <v>2755</v>
      </c>
      <c r="C197" s="40" t="s">
        <v>12</v>
      </c>
      <c r="D197" s="40" t="s">
        <v>705</v>
      </c>
      <c r="E197" s="40">
        <v>15329</v>
      </c>
      <c r="F197" s="46" t="s">
        <v>706</v>
      </c>
      <c r="G197" s="41">
        <v>47</v>
      </c>
      <c r="H197" s="14">
        <v>27</v>
      </c>
      <c r="I197" s="48">
        <f t="shared" si="11"/>
        <v>0.574468085106383</v>
      </c>
      <c r="J197" s="14">
        <f t="shared" si="12"/>
        <v>-20</v>
      </c>
    </row>
    <row r="198" ht="18" customHeight="1" spans="1:10">
      <c r="A198" s="40">
        <f t="shared" si="10"/>
        <v>197</v>
      </c>
      <c r="B198" s="40">
        <v>2717</v>
      </c>
      <c r="C198" s="40" t="s">
        <v>12</v>
      </c>
      <c r="D198" s="40" t="s">
        <v>707</v>
      </c>
      <c r="E198" s="40">
        <v>27737</v>
      </c>
      <c r="F198" s="42" t="s">
        <v>708</v>
      </c>
      <c r="G198" s="41">
        <v>31</v>
      </c>
      <c r="H198" s="14">
        <v>23</v>
      </c>
      <c r="I198" s="48">
        <f t="shared" si="11"/>
        <v>0.741935483870968</v>
      </c>
      <c r="J198" s="14">
        <f t="shared" si="12"/>
        <v>-8</v>
      </c>
    </row>
    <row r="199" ht="18" customHeight="1" spans="1:10">
      <c r="A199" s="40">
        <f t="shared" si="10"/>
        <v>198</v>
      </c>
      <c r="B199" s="40">
        <v>2717</v>
      </c>
      <c r="C199" s="40" t="s">
        <v>12</v>
      </c>
      <c r="D199" s="40" t="s">
        <v>709</v>
      </c>
      <c r="E199" s="40">
        <v>13209</v>
      </c>
      <c r="F199" s="46" t="s">
        <v>710</v>
      </c>
      <c r="G199" s="41">
        <v>31</v>
      </c>
      <c r="H199" s="14">
        <v>18</v>
      </c>
      <c r="I199" s="48">
        <f t="shared" si="11"/>
        <v>0.580645161290323</v>
      </c>
      <c r="J199" s="14">
        <f t="shared" si="12"/>
        <v>-13</v>
      </c>
    </row>
    <row r="200" ht="18" customHeight="1" spans="1:10">
      <c r="A200" s="40">
        <f t="shared" si="10"/>
        <v>199</v>
      </c>
      <c r="B200" s="40">
        <v>2907</v>
      </c>
      <c r="C200" s="40" t="s">
        <v>12</v>
      </c>
      <c r="D200" s="40" t="s">
        <v>13</v>
      </c>
      <c r="E200" s="40">
        <v>9988</v>
      </c>
      <c r="F200" s="46" t="s">
        <v>711</v>
      </c>
      <c r="G200" s="41">
        <v>90</v>
      </c>
      <c r="H200" s="14">
        <v>55</v>
      </c>
      <c r="I200" s="48">
        <f t="shared" si="11"/>
        <v>0.611111111111111</v>
      </c>
      <c r="J200" s="14">
        <f t="shared" si="12"/>
        <v>-35</v>
      </c>
    </row>
    <row r="201" ht="18" customHeight="1" spans="1:10">
      <c r="A201" s="40">
        <f t="shared" si="10"/>
        <v>200</v>
      </c>
      <c r="B201" s="40">
        <v>101453</v>
      </c>
      <c r="C201" s="40" t="s">
        <v>12</v>
      </c>
      <c r="D201" s="40" t="s">
        <v>54</v>
      </c>
      <c r="E201" s="40">
        <v>4518</v>
      </c>
      <c r="F201" s="46" t="s">
        <v>712</v>
      </c>
      <c r="G201" s="41">
        <v>62</v>
      </c>
      <c r="H201" s="14">
        <v>39</v>
      </c>
      <c r="I201" s="48">
        <f t="shared" si="11"/>
        <v>0.629032258064516</v>
      </c>
      <c r="J201" s="14">
        <f t="shared" si="12"/>
        <v>-23</v>
      </c>
    </row>
    <row r="202" ht="18" customHeight="1" spans="1:10">
      <c r="A202" s="40">
        <f t="shared" si="10"/>
        <v>201</v>
      </c>
      <c r="B202" s="40">
        <v>101453</v>
      </c>
      <c r="C202" s="40" t="s">
        <v>12</v>
      </c>
      <c r="D202" s="40" t="s">
        <v>54</v>
      </c>
      <c r="E202" s="42">
        <v>28719</v>
      </c>
      <c r="F202" s="42" t="s">
        <v>713</v>
      </c>
      <c r="G202" s="41">
        <v>62</v>
      </c>
      <c r="H202" s="14">
        <v>26</v>
      </c>
      <c r="I202" s="48">
        <f t="shared" si="11"/>
        <v>0.419354838709677</v>
      </c>
      <c r="J202" s="14">
        <f t="shared" si="12"/>
        <v>-36</v>
      </c>
    </row>
    <row r="203" ht="18" customHeight="1" spans="1:10">
      <c r="A203" s="40">
        <f t="shared" si="10"/>
        <v>202</v>
      </c>
      <c r="B203" s="40">
        <v>2751</v>
      </c>
      <c r="C203" s="40" t="s">
        <v>12</v>
      </c>
      <c r="D203" s="40" t="s">
        <v>27</v>
      </c>
      <c r="E203" s="40">
        <v>5701</v>
      </c>
      <c r="F203" s="46" t="s">
        <v>714</v>
      </c>
      <c r="G203" s="41">
        <v>90</v>
      </c>
      <c r="H203" s="14">
        <v>52</v>
      </c>
      <c r="I203" s="48">
        <f t="shared" si="11"/>
        <v>0.577777777777778</v>
      </c>
      <c r="J203" s="14">
        <f t="shared" si="12"/>
        <v>-38</v>
      </c>
    </row>
    <row r="204" ht="18" customHeight="1" spans="1:10">
      <c r="A204" s="40">
        <f t="shared" si="10"/>
        <v>203</v>
      </c>
      <c r="B204" s="40">
        <v>2729</v>
      </c>
      <c r="C204" s="40" t="s">
        <v>12</v>
      </c>
      <c r="D204" s="40" t="s">
        <v>24</v>
      </c>
      <c r="E204" s="40">
        <v>11323</v>
      </c>
      <c r="F204" s="46" t="s">
        <v>715</v>
      </c>
      <c r="G204" s="41">
        <v>60</v>
      </c>
      <c r="H204" s="14">
        <v>19</v>
      </c>
      <c r="I204" s="48">
        <f t="shared" si="11"/>
        <v>0.316666666666667</v>
      </c>
      <c r="J204" s="14">
        <f t="shared" si="12"/>
        <v>-41</v>
      </c>
    </row>
    <row r="205" ht="18" customHeight="1" spans="1:10">
      <c r="A205" s="40">
        <f t="shared" si="10"/>
        <v>204</v>
      </c>
      <c r="B205" s="40">
        <v>2729</v>
      </c>
      <c r="C205" s="40" t="s">
        <v>12</v>
      </c>
      <c r="D205" s="40" t="s">
        <v>24</v>
      </c>
      <c r="E205" s="40">
        <v>5782</v>
      </c>
      <c r="F205" s="46" t="s">
        <v>716</v>
      </c>
      <c r="G205" s="41">
        <v>60</v>
      </c>
      <c r="H205" s="14">
        <v>28</v>
      </c>
      <c r="I205" s="48">
        <f t="shared" si="11"/>
        <v>0.466666666666667</v>
      </c>
      <c r="J205" s="14">
        <f t="shared" si="12"/>
        <v>-32</v>
      </c>
    </row>
    <row r="206" ht="18" customHeight="1" spans="1:10">
      <c r="A206" s="40">
        <f t="shared" si="10"/>
        <v>205</v>
      </c>
      <c r="B206" s="40">
        <v>138202</v>
      </c>
      <c r="C206" s="40" t="s">
        <v>12</v>
      </c>
      <c r="D206" s="40" t="s">
        <v>96</v>
      </c>
      <c r="E206" s="40">
        <v>15845</v>
      </c>
      <c r="F206" s="40" t="s">
        <v>717</v>
      </c>
      <c r="G206" s="41">
        <v>120</v>
      </c>
      <c r="H206" s="14">
        <v>174</v>
      </c>
      <c r="I206" s="48">
        <f t="shared" si="11"/>
        <v>1.45</v>
      </c>
      <c r="J206" s="14">
        <f t="shared" si="12"/>
        <v>54</v>
      </c>
    </row>
    <row r="207" ht="18" customHeight="1" spans="1:10">
      <c r="A207" s="40">
        <f t="shared" si="10"/>
        <v>206</v>
      </c>
      <c r="B207" s="50">
        <v>1950</v>
      </c>
      <c r="C207" s="40" t="s">
        <v>12</v>
      </c>
      <c r="D207" s="50" t="s">
        <v>99</v>
      </c>
      <c r="E207" s="40">
        <v>15847</v>
      </c>
      <c r="F207" s="40" t="s">
        <v>718</v>
      </c>
      <c r="G207" s="41">
        <v>31</v>
      </c>
      <c r="H207" s="14">
        <v>48</v>
      </c>
      <c r="I207" s="48">
        <f t="shared" si="11"/>
        <v>1.54838709677419</v>
      </c>
      <c r="J207" s="14">
        <f t="shared" si="12"/>
        <v>17</v>
      </c>
    </row>
    <row r="208" ht="18" customHeight="1" spans="1:10">
      <c r="A208" s="40">
        <f t="shared" si="10"/>
        <v>207</v>
      </c>
      <c r="B208" s="43">
        <v>106568</v>
      </c>
      <c r="C208" s="40" t="s">
        <v>12</v>
      </c>
      <c r="D208" s="40" t="s">
        <v>69</v>
      </c>
      <c r="E208" s="40">
        <v>27940</v>
      </c>
      <c r="F208" s="42" t="s">
        <v>719</v>
      </c>
      <c r="G208" s="41">
        <v>120</v>
      </c>
      <c r="H208" s="14">
        <v>83</v>
      </c>
      <c r="I208" s="48">
        <f t="shared" si="11"/>
        <v>0.691666666666667</v>
      </c>
      <c r="J208" s="14">
        <f t="shared" si="12"/>
        <v>-37</v>
      </c>
    </row>
    <row r="209" ht="18" customHeight="1" spans="1:10">
      <c r="A209" s="40">
        <f t="shared" si="10"/>
        <v>208</v>
      </c>
      <c r="B209" s="40">
        <v>105751</v>
      </c>
      <c r="C209" s="40" t="s">
        <v>12</v>
      </c>
      <c r="D209" s="40" t="s">
        <v>63</v>
      </c>
      <c r="E209" s="40">
        <v>9295</v>
      </c>
      <c r="F209" s="46" t="s">
        <v>720</v>
      </c>
      <c r="G209" s="41">
        <v>45</v>
      </c>
      <c r="H209" s="14">
        <v>14</v>
      </c>
      <c r="I209" s="48">
        <f t="shared" si="11"/>
        <v>0.311111111111111</v>
      </c>
      <c r="J209" s="14">
        <f t="shared" si="12"/>
        <v>-31</v>
      </c>
    </row>
    <row r="210" ht="18" customHeight="1" spans="1:10">
      <c r="A210" s="40">
        <f t="shared" si="10"/>
        <v>209</v>
      </c>
      <c r="B210" s="40">
        <v>105751</v>
      </c>
      <c r="C210" s="40" t="s">
        <v>12</v>
      </c>
      <c r="D210" s="40" t="s">
        <v>63</v>
      </c>
      <c r="E210" s="40">
        <v>15615</v>
      </c>
      <c r="F210" s="46" t="s">
        <v>721</v>
      </c>
      <c r="G210" s="41">
        <v>45</v>
      </c>
      <c r="H210" s="14">
        <v>39</v>
      </c>
      <c r="I210" s="48">
        <f t="shared" si="11"/>
        <v>0.866666666666667</v>
      </c>
      <c r="J210" s="14">
        <f t="shared" si="12"/>
        <v>-6</v>
      </c>
    </row>
    <row r="211" ht="18" customHeight="1" spans="1:10">
      <c r="A211" s="40">
        <f t="shared" si="10"/>
        <v>210</v>
      </c>
      <c r="B211" s="40">
        <v>119622</v>
      </c>
      <c r="C211" s="40" t="s">
        <v>16</v>
      </c>
      <c r="D211" s="40" t="s">
        <v>393</v>
      </c>
      <c r="E211" s="40">
        <v>12163</v>
      </c>
      <c r="F211" s="46" t="s">
        <v>722</v>
      </c>
      <c r="G211" s="41">
        <v>30</v>
      </c>
      <c r="H211" s="14">
        <v>25</v>
      </c>
      <c r="I211" s="48">
        <f t="shared" si="11"/>
        <v>0.833333333333333</v>
      </c>
      <c r="J211" s="14">
        <f t="shared" si="12"/>
        <v>-5</v>
      </c>
    </row>
    <row r="212" ht="18" customHeight="1" spans="1:10">
      <c r="A212" s="40">
        <f t="shared" si="10"/>
        <v>211</v>
      </c>
      <c r="B212" s="40">
        <v>119622</v>
      </c>
      <c r="C212" s="40" t="s">
        <v>16</v>
      </c>
      <c r="D212" s="40" t="s">
        <v>393</v>
      </c>
      <c r="E212" s="40">
        <v>14453</v>
      </c>
      <c r="F212" s="40" t="s">
        <v>723</v>
      </c>
      <c r="G212" s="41">
        <v>30</v>
      </c>
      <c r="H212" s="14">
        <v>21</v>
      </c>
      <c r="I212" s="48">
        <f t="shared" si="11"/>
        <v>0.7</v>
      </c>
      <c r="J212" s="14">
        <f t="shared" si="12"/>
        <v>-9</v>
      </c>
    </row>
    <row r="213" ht="18" customHeight="1" spans="1:10">
      <c r="A213" s="40">
        <f t="shared" si="10"/>
        <v>212</v>
      </c>
      <c r="B213" s="40">
        <v>2813</v>
      </c>
      <c r="C213" s="40" t="s">
        <v>16</v>
      </c>
      <c r="D213" s="40" t="s">
        <v>352</v>
      </c>
      <c r="E213" s="50">
        <v>1002851</v>
      </c>
      <c r="F213" s="40" t="s">
        <v>724</v>
      </c>
      <c r="G213" s="41">
        <v>90</v>
      </c>
      <c r="H213" s="14">
        <v>42</v>
      </c>
      <c r="I213" s="48">
        <f t="shared" si="11"/>
        <v>0.466666666666667</v>
      </c>
      <c r="J213" s="14">
        <f t="shared" si="12"/>
        <v>-48</v>
      </c>
    </row>
    <row r="214" ht="18" customHeight="1" spans="1:10">
      <c r="A214" s="40">
        <f t="shared" si="10"/>
        <v>213</v>
      </c>
      <c r="B214" s="40">
        <v>116482</v>
      </c>
      <c r="C214" s="40" t="s">
        <v>16</v>
      </c>
      <c r="D214" s="40" t="s">
        <v>381</v>
      </c>
      <c r="E214" s="40">
        <v>8386</v>
      </c>
      <c r="F214" s="40" t="s">
        <v>725</v>
      </c>
      <c r="G214" s="41">
        <v>68</v>
      </c>
      <c r="H214" s="14">
        <v>21</v>
      </c>
      <c r="I214" s="48">
        <f t="shared" si="11"/>
        <v>0.308823529411765</v>
      </c>
      <c r="J214" s="14">
        <f t="shared" si="12"/>
        <v>-47</v>
      </c>
    </row>
    <row r="215" ht="18" customHeight="1" spans="1:10">
      <c r="A215" s="40">
        <f t="shared" si="10"/>
        <v>214</v>
      </c>
      <c r="B215" s="43">
        <v>116482</v>
      </c>
      <c r="C215" s="40" t="s">
        <v>16</v>
      </c>
      <c r="D215" s="40" t="s">
        <v>381</v>
      </c>
      <c r="E215" s="43">
        <v>29498</v>
      </c>
      <c r="F215" s="51" t="s">
        <v>726</v>
      </c>
      <c r="G215" s="41">
        <v>68</v>
      </c>
      <c r="H215" s="14"/>
      <c r="I215" s="48">
        <f t="shared" si="11"/>
        <v>0</v>
      </c>
      <c r="J215" s="14">
        <f t="shared" si="12"/>
        <v>-68</v>
      </c>
    </row>
    <row r="216" ht="18" customHeight="1" spans="1:10">
      <c r="A216" s="40">
        <f t="shared" si="10"/>
        <v>215</v>
      </c>
      <c r="B216" s="50">
        <v>2326</v>
      </c>
      <c r="C216" s="50" t="s">
        <v>16</v>
      </c>
      <c r="D216" s="52" t="s">
        <v>396</v>
      </c>
      <c r="E216" s="50">
        <v>27822</v>
      </c>
      <c r="F216" s="53" t="s">
        <v>727</v>
      </c>
      <c r="G216" s="41">
        <v>120</v>
      </c>
      <c r="H216" s="14">
        <v>47</v>
      </c>
      <c r="I216" s="48">
        <f t="shared" si="11"/>
        <v>0.391666666666667</v>
      </c>
      <c r="J216" s="14">
        <f t="shared" si="12"/>
        <v>-73</v>
      </c>
    </row>
    <row r="217" ht="18" customHeight="1" spans="1:10">
      <c r="A217" s="40">
        <f t="shared" si="10"/>
        <v>216</v>
      </c>
      <c r="B217" s="40">
        <v>2834</v>
      </c>
      <c r="C217" s="40" t="s">
        <v>16</v>
      </c>
      <c r="D217" s="40" t="s">
        <v>355</v>
      </c>
      <c r="E217" s="40">
        <v>12255</v>
      </c>
      <c r="F217" s="40" t="s">
        <v>728</v>
      </c>
      <c r="G217" s="41">
        <v>55</v>
      </c>
      <c r="H217" s="14">
        <v>23</v>
      </c>
      <c r="I217" s="48">
        <f t="shared" si="11"/>
        <v>0.418181818181818</v>
      </c>
      <c r="J217" s="14">
        <f t="shared" si="12"/>
        <v>-32</v>
      </c>
    </row>
    <row r="218" ht="18" customHeight="1" spans="1:10">
      <c r="A218" s="40">
        <f t="shared" si="10"/>
        <v>217</v>
      </c>
      <c r="B218" s="40">
        <v>2834</v>
      </c>
      <c r="C218" s="40" t="s">
        <v>16</v>
      </c>
      <c r="D218" s="40" t="s">
        <v>355</v>
      </c>
      <c r="E218" s="40">
        <v>6965</v>
      </c>
      <c r="F218" s="40" t="s">
        <v>729</v>
      </c>
      <c r="G218" s="41">
        <v>55</v>
      </c>
      <c r="H218" s="14">
        <v>45</v>
      </c>
      <c r="I218" s="48">
        <f t="shared" si="11"/>
        <v>0.818181818181818</v>
      </c>
      <c r="J218" s="14">
        <f t="shared" si="12"/>
        <v>-10</v>
      </c>
    </row>
    <row r="219" ht="18" customHeight="1" spans="1:10">
      <c r="A219" s="40">
        <f t="shared" si="10"/>
        <v>218</v>
      </c>
      <c r="B219" s="40">
        <v>113299</v>
      </c>
      <c r="C219" s="40" t="s">
        <v>16</v>
      </c>
      <c r="D219" s="54" t="s">
        <v>17</v>
      </c>
      <c r="E219" s="40">
        <v>27881</v>
      </c>
      <c r="F219" s="42" t="s">
        <v>730</v>
      </c>
      <c r="G219" s="41">
        <v>60</v>
      </c>
      <c r="H219" s="14">
        <v>26</v>
      </c>
      <c r="I219" s="48">
        <f t="shared" si="11"/>
        <v>0.433333333333333</v>
      </c>
      <c r="J219" s="14">
        <f t="shared" si="12"/>
        <v>-34</v>
      </c>
    </row>
    <row r="220" ht="18" customHeight="1" spans="1:10">
      <c r="A220" s="40">
        <f t="shared" si="10"/>
        <v>219</v>
      </c>
      <c r="B220" s="40">
        <v>2834</v>
      </c>
      <c r="C220" s="40" t="s">
        <v>16</v>
      </c>
      <c r="D220" s="40" t="s">
        <v>355</v>
      </c>
      <c r="E220" s="40">
        <v>990176</v>
      </c>
      <c r="F220" s="42" t="s">
        <v>731</v>
      </c>
      <c r="G220" s="41">
        <v>55</v>
      </c>
      <c r="H220" s="14">
        <v>16</v>
      </c>
      <c r="I220" s="48">
        <f t="shared" si="11"/>
        <v>0.290909090909091</v>
      </c>
      <c r="J220" s="14">
        <f t="shared" si="12"/>
        <v>-39</v>
      </c>
    </row>
    <row r="221" ht="18" customHeight="1" spans="1:10">
      <c r="A221" s="40">
        <f t="shared" si="10"/>
        <v>220</v>
      </c>
      <c r="B221" s="40">
        <v>2834</v>
      </c>
      <c r="C221" s="42" t="s">
        <v>16</v>
      </c>
      <c r="D221" s="47" t="s">
        <v>355</v>
      </c>
      <c r="E221" s="40">
        <v>28395</v>
      </c>
      <c r="F221" s="47" t="s">
        <v>732</v>
      </c>
      <c r="G221" s="41">
        <v>55</v>
      </c>
      <c r="H221" s="14">
        <v>26</v>
      </c>
      <c r="I221" s="48">
        <f t="shared" si="11"/>
        <v>0.472727272727273</v>
      </c>
      <c r="J221" s="14">
        <f t="shared" si="12"/>
        <v>-29</v>
      </c>
    </row>
    <row r="222" ht="18" customHeight="1" spans="1:10">
      <c r="A222" s="40">
        <f t="shared" ref="A222:A280" si="13">ROW()-1</f>
        <v>221</v>
      </c>
      <c r="B222" s="40">
        <v>116919</v>
      </c>
      <c r="C222" s="40" t="s">
        <v>16</v>
      </c>
      <c r="D222" s="40" t="s">
        <v>387</v>
      </c>
      <c r="E222" s="40">
        <v>14436</v>
      </c>
      <c r="F222" s="46" t="s">
        <v>733</v>
      </c>
      <c r="G222" s="41">
        <v>136</v>
      </c>
      <c r="H222" s="14">
        <v>138</v>
      </c>
      <c r="I222" s="48">
        <f t="shared" si="11"/>
        <v>1.01470588235294</v>
      </c>
      <c r="J222" s="14">
        <f t="shared" si="12"/>
        <v>2</v>
      </c>
    </row>
    <row r="223" ht="18" customHeight="1" spans="1:10">
      <c r="A223" s="40">
        <f t="shared" si="13"/>
        <v>222</v>
      </c>
      <c r="B223" s="40">
        <v>2820</v>
      </c>
      <c r="C223" s="40" t="s">
        <v>16</v>
      </c>
      <c r="D223" s="40" t="s">
        <v>734</v>
      </c>
      <c r="E223" s="40">
        <v>11620</v>
      </c>
      <c r="F223" s="42" t="s">
        <v>735</v>
      </c>
      <c r="G223" s="41">
        <v>45</v>
      </c>
      <c r="H223" s="14">
        <v>28</v>
      </c>
      <c r="I223" s="48">
        <f t="shared" si="11"/>
        <v>0.622222222222222</v>
      </c>
      <c r="J223" s="14">
        <f t="shared" si="12"/>
        <v>-17</v>
      </c>
    </row>
    <row r="224" ht="18" customHeight="1" spans="1:10">
      <c r="A224" s="40">
        <f t="shared" si="13"/>
        <v>223</v>
      </c>
      <c r="B224" s="40">
        <v>2820</v>
      </c>
      <c r="C224" s="40" t="s">
        <v>16</v>
      </c>
      <c r="D224" s="40" t="s">
        <v>734</v>
      </c>
      <c r="E224" s="40">
        <v>9190</v>
      </c>
      <c r="F224" s="40" t="s">
        <v>736</v>
      </c>
      <c r="G224" s="41">
        <v>45</v>
      </c>
      <c r="H224" s="14">
        <v>27</v>
      </c>
      <c r="I224" s="48">
        <f t="shared" si="11"/>
        <v>0.6</v>
      </c>
      <c r="J224" s="14">
        <f t="shared" si="12"/>
        <v>-18</v>
      </c>
    </row>
    <row r="225" ht="18" customHeight="1" spans="1:10">
      <c r="A225" s="40">
        <f t="shared" si="13"/>
        <v>224</v>
      </c>
      <c r="B225" s="40">
        <v>106066</v>
      </c>
      <c r="C225" s="40" t="s">
        <v>16</v>
      </c>
      <c r="D225" s="40" t="s">
        <v>369</v>
      </c>
      <c r="E225" s="40">
        <v>9669</v>
      </c>
      <c r="F225" s="40" t="s">
        <v>737</v>
      </c>
      <c r="G225" s="41">
        <v>45</v>
      </c>
      <c r="H225" s="14">
        <v>29</v>
      </c>
      <c r="I225" s="48">
        <f t="shared" si="11"/>
        <v>0.644444444444444</v>
      </c>
      <c r="J225" s="14">
        <f t="shared" si="12"/>
        <v>-16</v>
      </c>
    </row>
    <row r="226" ht="18" customHeight="1" spans="1:10">
      <c r="A226" s="40">
        <f t="shared" si="13"/>
        <v>225</v>
      </c>
      <c r="B226" s="40">
        <v>113299</v>
      </c>
      <c r="C226" s="40" t="s">
        <v>16</v>
      </c>
      <c r="D226" s="40" t="s">
        <v>17</v>
      </c>
      <c r="E226" s="40">
        <v>14429</v>
      </c>
      <c r="F226" s="40" t="s">
        <v>738</v>
      </c>
      <c r="G226" s="41">
        <v>60</v>
      </c>
      <c r="H226" s="14">
        <v>32</v>
      </c>
      <c r="I226" s="48">
        <f t="shared" si="11"/>
        <v>0.533333333333333</v>
      </c>
      <c r="J226" s="14">
        <f t="shared" si="12"/>
        <v>-28</v>
      </c>
    </row>
    <row r="227" ht="18" customHeight="1" spans="1:10">
      <c r="A227" s="40">
        <f t="shared" si="13"/>
        <v>226</v>
      </c>
      <c r="B227" s="40">
        <v>2595</v>
      </c>
      <c r="C227" s="40" t="s">
        <v>16</v>
      </c>
      <c r="D227" s="40" t="s">
        <v>349</v>
      </c>
      <c r="E227" s="40">
        <v>10613</v>
      </c>
      <c r="F227" s="46" t="s">
        <v>739</v>
      </c>
      <c r="G227" s="41">
        <v>45</v>
      </c>
      <c r="H227" s="14">
        <v>18</v>
      </c>
      <c r="I227" s="48">
        <f t="shared" si="11"/>
        <v>0.4</v>
      </c>
      <c r="J227" s="14">
        <f t="shared" si="12"/>
        <v>-27</v>
      </c>
    </row>
    <row r="228" ht="18" customHeight="1" spans="1:10">
      <c r="A228" s="40">
        <f t="shared" si="13"/>
        <v>227</v>
      </c>
      <c r="B228" s="40">
        <v>2595</v>
      </c>
      <c r="C228" s="40" t="s">
        <v>16</v>
      </c>
      <c r="D228" s="40" t="s">
        <v>349</v>
      </c>
      <c r="E228" s="40">
        <v>7107</v>
      </c>
      <c r="F228" s="46" t="s">
        <v>740</v>
      </c>
      <c r="G228" s="41">
        <v>45</v>
      </c>
      <c r="H228" s="14">
        <v>5</v>
      </c>
      <c r="I228" s="48">
        <f t="shared" si="11"/>
        <v>0.111111111111111</v>
      </c>
      <c r="J228" s="14">
        <f t="shared" si="12"/>
        <v>-40</v>
      </c>
    </row>
    <row r="229" ht="18" customHeight="1" spans="1:10">
      <c r="A229" s="40">
        <f t="shared" si="13"/>
        <v>228</v>
      </c>
      <c r="B229" s="40">
        <v>2595</v>
      </c>
      <c r="C229" s="40" t="s">
        <v>16</v>
      </c>
      <c r="D229" s="40" t="s">
        <v>349</v>
      </c>
      <c r="E229" s="40">
        <v>9563</v>
      </c>
      <c r="F229" s="40" t="s">
        <v>741</v>
      </c>
      <c r="G229" s="41">
        <v>45</v>
      </c>
      <c r="H229" s="14">
        <v>13</v>
      </c>
      <c r="I229" s="48">
        <f t="shared" si="11"/>
        <v>0.288888888888889</v>
      </c>
      <c r="J229" s="14">
        <f t="shared" si="12"/>
        <v>-32</v>
      </c>
    </row>
    <row r="230" ht="18" customHeight="1" spans="1:10">
      <c r="A230" s="40">
        <f t="shared" si="13"/>
        <v>229</v>
      </c>
      <c r="B230" s="40">
        <v>2595</v>
      </c>
      <c r="C230" s="40" t="s">
        <v>16</v>
      </c>
      <c r="D230" s="40" t="s">
        <v>349</v>
      </c>
      <c r="E230" s="40">
        <v>991137</v>
      </c>
      <c r="F230" s="42" t="s">
        <v>742</v>
      </c>
      <c r="G230" s="41">
        <v>45</v>
      </c>
      <c r="H230" s="14">
        <v>10</v>
      </c>
      <c r="I230" s="48">
        <f t="shared" si="11"/>
        <v>0.222222222222222</v>
      </c>
      <c r="J230" s="14">
        <f t="shared" si="12"/>
        <v>-35</v>
      </c>
    </row>
    <row r="231" ht="18" customHeight="1" spans="1:10">
      <c r="A231" s="40">
        <f t="shared" si="13"/>
        <v>230</v>
      </c>
      <c r="B231" s="40">
        <v>2595</v>
      </c>
      <c r="C231" s="40" t="s">
        <v>16</v>
      </c>
      <c r="D231" s="40" t="s">
        <v>349</v>
      </c>
      <c r="E231" s="40">
        <v>16079</v>
      </c>
      <c r="F231" s="46" t="s">
        <v>743</v>
      </c>
      <c r="G231" s="41">
        <v>45</v>
      </c>
      <c r="H231" s="14">
        <v>1</v>
      </c>
      <c r="I231" s="48">
        <f t="shared" si="11"/>
        <v>0.0222222222222222</v>
      </c>
      <c r="J231" s="14">
        <f t="shared" si="12"/>
        <v>-44</v>
      </c>
    </row>
    <row r="232" ht="18" customHeight="1" spans="1:10">
      <c r="A232" s="40">
        <f t="shared" si="13"/>
        <v>231</v>
      </c>
      <c r="B232" s="43">
        <v>2595</v>
      </c>
      <c r="C232" s="40" t="s">
        <v>16</v>
      </c>
      <c r="D232" s="40" t="s">
        <v>349</v>
      </c>
      <c r="E232" s="43">
        <v>8592</v>
      </c>
      <c r="F232" s="43" t="s">
        <v>744</v>
      </c>
      <c r="G232" s="41">
        <v>45</v>
      </c>
      <c r="H232" s="14">
        <v>27</v>
      </c>
      <c r="I232" s="48">
        <f t="shared" si="11"/>
        <v>0.6</v>
      </c>
      <c r="J232" s="14">
        <f t="shared" si="12"/>
        <v>-18</v>
      </c>
    </row>
    <row r="233" s="36" customFormat="1" ht="18" customHeight="1" spans="1:10">
      <c r="A233" s="40">
        <f t="shared" si="13"/>
        <v>232</v>
      </c>
      <c r="B233" s="43">
        <v>2595</v>
      </c>
      <c r="C233" s="40" t="s">
        <v>16</v>
      </c>
      <c r="D233" s="40" t="s">
        <v>349</v>
      </c>
      <c r="E233" s="43">
        <v>14108</v>
      </c>
      <c r="F233" s="43" t="s">
        <v>745</v>
      </c>
      <c r="G233" s="41">
        <v>45</v>
      </c>
      <c r="H233" s="14">
        <v>10</v>
      </c>
      <c r="I233" s="48">
        <f t="shared" si="11"/>
        <v>0.222222222222222</v>
      </c>
      <c r="J233" s="14">
        <f t="shared" si="12"/>
        <v>-35</v>
      </c>
    </row>
    <row r="234" ht="18" customHeight="1" spans="1:10">
      <c r="A234" s="40">
        <f t="shared" si="13"/>
        <v>233</v>
      </c>
      <c r="B234" s="43">
        <v>2595</v>
      </c>
      <c r="C234" s="40" t="s">
        <v>16</v>
      </c>
      <c r="D234" s="40" t="s">
        <v>349</v>
      </c>
      <c r="E234" s="43">
        <v>27943</v>
      </c>
      <c r="F234" s="43" t="s">
        <v>746</v>
      </c>
      <c r="G234" s="41">
        <v>45</v>
      </c>
      <c r="H234" s="14">
        <v>7</v>
      </c>
      <c r="I234" s="48">
        <f t="shared" si="11"/>
        <v>0.155555555555556</v>
      </c>
      <c r="J234" s="14">
        <f t="shared" si="12"/>
        <v>-38</v>
      </c>
    </row>
    <row r="235" ht="18" customHeight="1" spans="1:10">
      <c r="A235" s="40">
        <f t="shared" si="13"/>
        <v>234</v>
      </c>
      <c r="B235" s="40">
        <v>114685</v>
      </c>
      <c r="C235" s="40" t="s">
        <v>16</v>
      </c>
      <c r="D235" s="40" t="s">
        <v>378</v>
      </c>
      <c r="E235" s="40">
        <v>4024</v>
      </c>
      <c r="F235" s="46" t="s">
        <v>747</v>
      </c>
      <c r="G235" s="41">
        <v>90</v>
      </c>
      <c r="H235" s="14">
        <v>102</v>
      </c>
      <c r="I235" s="48">
        <f t="shared" si="11"/>
        <v>1.13333333333333</v>
      </c>
      <c r="J235" s="14">
        <f t="shared" si="12"/>
        <v>12</v>
      </c>
    </row>
    <row r="236" ht="18" customHeight="1" spans="1:10">
      <c r="A236" s="40">
        <f t="shared" si="13"/>
        <v>235</v>
      </c>
      <c r="B236" s="40">
        <v>114685</v>
      </c>
      <c r="C236" s="40" t="s">
        <v>16</v>
      </c>
      <c r="D236" s="40" t="s">
        <v>378</v>
      </c>
      <c r="E236" s="40">
        <v>15255</v>
      </c>
      <c r="F236" s="46" t="s">
        <v>748</v>
      </c>
      <c r="G236" s="41">
        <v>90</v>
      </c>
      <c r="H236" s="14">
        <v>70</v>
      </c>
      <c r="I236" s="48">
        <f t="shared" si="11"/>
        <v>0.777777777777778</v>
      </c>
      <c r="J236" s="14">
        <f t="shared" si="12"/>
        <v>-20</v>
      </c>
    </row>
    <row r="237" ht="18" customHeight="1" spans="1:10">
      <c r="A237" s="40">
        <f t="shared" si="13"/>
        <v>236</v>
      </c>
      <c r="B237" s="43">
        <v>114685</v>
      </c>
      <c r="C237" s="40" t="s">
        <v>16</v>
      </c>
      <c r="D237" s="40" t="s">
        <v>378</v>
      </c>
      <c r="E237" s="43">
        <v>990280</v>
      </c>
      <c r="F237" s="43" t="s">
        <v>749</v>
      </c>
      <c r="G237" s="41">
        <v>90</v>
      </c>
      <c r="H237" s="14">
        <v>90</v>
      </c>
      <c r="I237" s="48">
        <f t="shared" si="11"/>
        <v>1</v>
      </c>
      <c r="J237" s="14">
        <f t="shared" si="12"/>
        <v>0</v>
      </c>
    </row>
    <row r="238" s="36" customFormat="1" ht="18" customHeight="1" spans="1:10">
      <c r="A238" s="40">
        <f t="shared" si="13"/>
        <v>237</v>
      </c>
      <c r="B238" s="40">
        <v>2791</v>
      </c>
      <c r="C238" s="40" t="s">
        <v>16</v>
      </c>
      <c r="D238" s="40" t="s">
        <v>358</v>
      </c>
      <c r="E238" s="40">
        <v>11752</v>
      </c>
      <c r="F238" s="46" t="s">
        <v>750</v>
      </c>
      <c r="G238" s="41">
        <v>150</v>
      </c>
      <c r="H238" s="14">
        <v>127</v>
      </c>
      <c r="I238" s="48">
        <f t="shared" si="11"/>
        <v>0.846666666666667</v>
      </c>
      <c r="J238" s="14">
        <f t="shared" si="12"/>
        <v>-23</v>
      </c>
    </row>
    <row r="239" ht="18" customHeight="1" spans="1:10">
      <c r="A239" s="40">
        <f t="shared" si="13"/>
        <v>238</v>
      </c>
      <c r="B239" s="40">
        <v>106865</v>
      </c>
      <c r="C239" s="40" t="s">
        <v>16</v>
      </c>
      <c r="D239" s="40" t="s">
        <v>375</v>
      </c>
      <c r="E239" s="40">
        <v>10902</v>
      </c>
      <c r="F239" s="46" t="s">
        <v>751</v>
      </c>
      <c r="G239" s="41">
        <v>30</v>
      </c>
      <c r="H239" s="14">
        <v>32</v>
      </c>
      <c r="I239" s="48">
        <f t="shared" si="11"/>
        <v>1.06666666666667</v>
      </c>
      <c r="J239" s="14">
        <f t="shared" si="12"/>
        <v>2</v>
      </c>
    </row>
    <row r="240" ht="18" customHeight="1" spans="1:10">
      <c r="A240" s="40">
        <f t="shared" si="13"/>
        <v>239</v>
      </c>
      <c r="B240" s="40">
        <v>106865</v>
      </c>
      <c r="C240" s="40" t="s">
        <v>16</v>
      </c>
      <c r="D240" s="40" t="s">
        <v>375</v>
      </c>
      <c r="E240" s="42">
        <v>14303</v>
      </c>
      <c r="F240" s="42" t="s">
        <v>752</v>
      </c>
      <c r="G240" s="41">
        <v>30</v>
      </c>
      <c r="H240" s="14">
        <v>32</v>
      </c>
      <c r="I240" s="48">
        <f t="shared" si="11"/>
        <v>1.06666666666667</v>
      </c>
      <c r="J240" s="14">
        <f t="shared" si="12"/>
        <v>2</v>
      </c>
    </row>
    <row r="241" ht="18" customHeight="1" spans="1:10">
      <c r="A241" s="40">
        <f t="shared" si="13"/>
        <v>240</v>
      </c>
      <c r="B241" s="43">
        <v>106066</v>
      </c>
      <c r="C241" s="40" t="s">
        <v>16</v>
      </c>
      <c r="D241" s="40" t="s">
        <v>369</v>
      </c>
      <c r="E241" s="40">
        <v>10989</v>
      </c>
      <c r="F241" s="40" t="s">
        <v>753</v>
      </c>
      <c r="G241" s="41">
        <v>45</v>
      </c>
      <c r="H241" s="14">
        <v>9</v>
      </c>
      <c r="I241" s="48">
        <f t="shared" si="11"/>
        <v>0.2</v>
      </c>
      <c r="J241" s="14">
        <f t="shared" si="12"/>
        <v>-36</v>
      </c>
    </row>
    <row r="242" ht="18" customHeight="1" spans="1:10">
      <c r="A242" s="40">
        <f t="shared" si="13"/>
        <v>241</v>
      </c>
      <c r="B242" s="40">
        <v>102935</v>
      </c>
      <c r="C242" s="40" t="s">
        <v>16</v>
      </c>
      <c r="D242" s="40" t="s">
        <v>363</v>
      </c>
      <c r="E242" s="42">
        <v>28480</v>
      </c>
      <c r="F242" s="40" t="s">
        <v>754</v>
      </c>
      <c r="G242" s="41">
        <v>90</v>
      </c>
      <c r="H242" s="14">
        <v>63</v>
      </c>
      <c r="I242" s="48">
        <f t="shared" si="11"/>
        <v>0.7</v>
      </c>
      <c r="J242" s="14">
        <f t="shared" si="12"/>
        <v>-27</v>
      </c>
    </row>
    <row r="243" ht="18" customHeight="1" spans="1:10">
      <c r="A243" s="40">
        <f t="shared" si="13"/>
        <v>242</v>
      </c>
      <c r="B243" s="40">
        <v>2274</v>
      </c>
      <c r="C243" s="40" t="s">
        <v>16</v>
      </c>
      <c r="D243" s="40" t="s">
        <v>384</v>
      </c>
      <c r="E243" s="40">
        <v>9308</v>
      </c>
      <c r="F243" s="46" t="s">
        <v>755</v>
      </c>
      <c r="G243" s="41">
        <v>45</v>
      </c>
      <c r="H243" s="14">
        <v>45</v>
      </c>
      <c r="I243" s="48">
        <f t="shared" si="11"/>
        <v>1</v>
      </c>
      <c r="J243" s="14">
        <f t="shared" si="12"/>
        <v>0</v>
      </c>
    </row>
    <row r="244" ht="18" customHeight="1" spans="1:10">
      <c r="A244" s="40">
        <f t="shared" si="13"/>
        <v>243</v>
      </c>
      <c r="B244" s="43">
        <v>2274</v>
      </c>
      <c r="C244" s="40" t="s">
        <v>16</v>
      </c>
      <c r="D244" s="40" t="s">
        <v>384</v>
      </c>
      <c r="E244" s="40">
        <v>12937</v>
      </c>
      <c r="F244" s="40" t="s">
        <v>756</v>
      </c>
      <c r="G244" s="41">
        <v>45</v>
      </c>
      <c r="H244" s="14">
        <v>29</v>
      </c>
      <c r="I244" s="48">
        <f t="shared" si="11"/>
        <v>0.644444444444444</v>
      </c>
      <c r="J244" s="14">
        <f t="shared" si="12"/>
        <v>-16</v>
      </c>
    </row>
    <row r="245" ht="18" customHeight="1" spans="1:10">
      <c r="A245" s="40">
        <f t="shared" si="13"/>
        <v>244</v>
      </c>
      <c r="B245" s="40">
        <v>106485</v>
      </c>
      <c r="C245" s="40" t="s">
        <v>16</v>
      </c>
      <c r="D245" s="40" t="s">
        <v>372</v>
      </c>
      <c r="E245" s="40">
        <v>28053</v>
      </c>
      <c r="F245" s="42" t="s">
        <v>757</v>
      </c>
      <c r="G245" s="41">
        <v>90</v>
      </c>
      <c r="H245" s="14">
        <v>66</v>
      </c>
      <c r="I245" s="48">
        <f t="shared" si="11"/>
        <v>0.733333333333333</v>
      </c>
      <c r="J245" s="14">
        <f t="shared" si="12"/>
        <v>-24</v>
      </c>
    </row>
    <row r="246" ht="18" customHeight="1" spans="1:10">
      <c r="A246" s="40">
        <f t="shared" si="13"/>
        <v>245</v>
      </c>
      <c r="B246" s="43">
        <v>117310</v>
      </c>
      <c r="C246" s="40" t="s">
        <v>16</v>
      </c>
      <c r="D246" s="40" t="s">
        <v>390</v>
      </c>
      <c r="E246" s="40">
        <v>16120</v>
      </c>
      <c r="F246" s="55" t="s">
        <v>758</v>
      </c>
      <c r="G246" s="41">
        <v>20</v>
      </c>
      <c r="H246" s="14">
        <v>66</v>
      </c>
      <c r="I246" s="48">
        <f t="shared" si="11"/>
        <v>3.3</v>
      </c>
      <c r="J246" s="14">
        <f t="shared" si="12"/>
        <v>46</v>
      </c>
    </row>
    <row r="247" ht="18" customHeight="1" spans="1:10">
      <c r="A247" s="40">
        <f t="shared" si="13"/>
        <v>246</v>
      </c>
      <c r="B247" s="40">
        <v>117310</v>
      </c>
      <c r="C247" s="40" t="s">
        <v>16</v>
      </c>
      <c r="D247" s="40" t="s">
        <v>390</v>
      </c>
      <c r="E247" s="40">
        <v>16062</v>
      </c>
      <c r="F247" s="46" t="s">
        <v>759</v>
      </c>
      <c r="G247" s="41">
        <v>20</v>
      </c>
      <c r="H247" s="14">
        <v>14</v>
      </c>
      <c r="I247" s="48">
        <f t="shared" si="11"/>
        <v>0.7</v>
      </c>
      <c r="J247" s="14">
        <f t="shared" si="12"/>
        <v>-6</v>
      </c>
    </row>
    <row r="248" s="37" customFormat="1" ht="18" customHeight="1" spans="1:10">
      <c r="A248" s="40">
        <f t="shared" si="13"/>
        <v>247</v>
      </c>
      <c r="B248" s="40">
        <v>105910</v>
      </c>
      <c r="C248" s="40" t="s">
        <v>16</v>
      </c>
      <c r="D248" s="40" t="s">
        <v>366</v>
      </c>
      <c r="E248" s="40">
        <v>13199</v>
      </c>
      <c r="F248" s="46" t="s">
        <v>760</v>
      </c>
      <c r="G248" s="41">
        <v>60</v>
      </c>
      <c r="H248" s="14">
        <v>46</v>
      </c>
      <c r="I248" s="48">
        <f t="shared" si="11"/>
        <v>0.766666666666667</v>
      </c>
      <c r="J248" s="14">
        <f t="shared" si="12"/>
        <v>-14</v>
      </c>
    </row>
    <row r="249" ht="18" customHeight="1" spans="1:10">
      <c r="A249" s="40">
        <f t="shared" si="13"/>
        <v>248</v>
      </c>
      <c r="B249" s="40">
        <v>105910</v>
      </c>
      <c r="C249" s="40" t="s">
        <v>16</v>
      </c>
      <c r="D249" s="40" t="s">
        <v>366</v>
      </c>
      <c r="E249" s="40">
        <v>12846</v>
      </c>
      <c r="F249" s="40" t="s">
        <v>761</v>
      </c>
      <c r="G249" s="41">
        <v>60</v>
      </c>
      <c r="H249" s="14">
        <v>38</v>
      </c>
      <c r="I249" s="48">
        <f t="shared" si="11"/>
        <v>0.633333333333333</v>
      </c>
      <c r="J249" s="14">
        <f t="shared" si="12"/>
        <v>-22</v>
      </c>
    </row>
    <row r="250" ht="18" customHeight="1" spans="1:10">
      <c r="A250" s="40">
        <f t="shared" si="13"/>
        <v>249</v>
      </c>
      <c r="B250" s="40">
        <v>102564</v>
      </c>
      <c r="C250" s="40" t="s">
        <v>106</v>
      </c>
      <c r="D250" s="40" t="s">
        <v>117</v>
      </c>
      <c r="E250" s="40">
        <v>4450</v>
      </c>
      <c r="F250" s="40" t="s">
        <v>762</v>
      </c>
      <c r="G250" s="41">
        <v>21</v>
      </c>
      <c r="H250" s="14">
        <v>13</v>
      </c>
      <c r="I250" s="48">
        <f t="shared" si="11"/>
        <v>0.619047619047619</v>
      </c>
      <c r="J250" s="14">
        <f t="shared" si="12"/>
        <v>-8</v>
      </c>
    </row>
    <row r="251" ht="18" customHeight="1" spans="1:10">
      <c r="A251" s="40">
        <f t="shared" si="13"/>
        <v>250</v>
      </c>
      <c r="B251" s="40">
        <v>102564</v>
      </c>
      <c r="C251" s="40" t="s">
        <v>106</v>
      </c>
      <c r="D251" s="40" t="s">
        <v>117</v>
      </c>
      <c r="E251" s="40">
        <v>11363</v>
      </c>
      <c r="F251" s="40" t="s">
        <v>763</v>
      </c>
      <c r="G251" s="41">
        <v>21</v>
      </c>
      <c r="H251" s="14">
        <v>10</v>
      </c>
      <c r="I251" s="48">
        <f t="shared" si="11"/>
        <v>0.476190476190476</v>
      </c>
      <c r="J251" s="14">
        <f t="shared" si="12"/>
        <v>-11</v>
      </c>
    </row>
    <row r="252" ht="18" customHeight="1" spans="1:10">
      <c r="A252" s="40">
        <f t="shared" si="13"/>
        <v>251</v>
      </c>
      <c r="B252" s="40">
        <v>2865</v>
      </c>
      <c r="C252" s="40" t="s">
        <v>106</v>
      </c>
      <c r="D252" s="40" t="s">
        <v>764</v>
      </c>
      <c r="E252" s="40">
        <v>11619</v>
      </c>
      <c r="F252" s="40" t="s">
        <v>765</v>
      </c>
      <c r="G252" s="41">
        <v>31</v>
      </c>
      <c r="H252" s="14">
        <v>26</v>
      </c>
      <c r="I252" s="48">
        <f t="shared" si="11"/>
        <v>0.838709677419355</v>
      </c>
      <c r="J252" s="14">
        <f t="shared" si="12"/>
        <v>-5</v>
      </c>
    </row>
    <row r="253" ht="18" customHeight="1" spans="1:10">
      <c r="A253" s="40">
        <f t="shared" si="13"/>
        <v>252</v>
      </c>
      <c r="B253" s="40">
        <v>2865</v>
      </c>
      <c r="C253" s="40" t="s">
        <v>106</v>
      </c>
      <c r="D253" s="40" t="s">
        <v>764</v>
      </c>
      <c r="E253" s="40">
        <v>12934</v>
      </c>
      <c r="F253" s="40" t="s">
        <v>766</v>
      </c>
      <c r="G253" s="41">
        <v>31</v>
      </c>
      <c r="H253" s="14">
        <v>31</v>
      </c>
      <c r="I253" s="48">
        <f t="shared" si="11"/>
        <v>1</v>
      </c>
      <c r="J253" s="14">
        <f t="shared" si="12"/>
        <v>0</v>
      </c>
    </row>
    <row r="254" ht="18" customHeight="1" spans="1:10">
      <c r="A254" s="40">
        <f t="shared" si="13"/>
        <v>253</v>
      </c>
      <c r="B254" s="40">
        <v>2837</v>
      </c>
      <c r="C254" s="40" t="s">
        <v>106</v>
      </c>
      <c r="D254" s="40" t="s">
        <v>114</v>
      </c>
      <c r="E254" s="40">
        <v>9138</v>
      </c>
      <c r="F254" s="40" t="s">
        <v>767</v>
      </c>
      <c r="G254" s="41">
        <v>90</v>
      </c>
      <c r="H254" s="14">
        <v>12</v>
      </c>
      <c r="I254" s="48">
        <f t="shared" si="11"/>
        <v>0.133333333333333</v>
      </c>
      <c r="J254" s="14">
        <f t="shared" si="12"/>
        <v>-78</v>
      </c>
    </row>
    <row r="255" ht="18" customHeight="1" spans="1:10">
      <c r="A255" s="40">
        <f t="shared" si="13"/>
        <v>254</v>
      </c>
      <c r="B255" s="40">
        <v>2881</v>
      </c>
      <c r="C255" s="40" t="s">
        <v>106</v>
      </c>
      <c r="D255" s="40" t="s">
        <v>108</v>
      </c>
      <c r="E255" s="40">
        <v>7011</v>
      </c>
      <c r="F255" s="40" t="s">
        <v>768</v>
      </c>
      <c r="G255" s="41">
        <v>45</v>
      </c>
      <c r="H255" s="14">
        <v>34</v>
      </c>
      <c r="I255" s="48">
        <f t="shared" si="11"/>
        <v>0.755555555555556</v>
      </c>
      <c r="J255" s="14">
        <f t="shared" si="12"/>
        <v>-11</v>
      </c>
    </row>
    <row r="256" ht="18" customHeight="1" spans="1:10">
      <c r="A256" s="40">
        <f t="shared" si="13"/>
        <v>255</v>
      </c>
      <c r="B256" s="40">
        <v>2881</v>
      </c>
      <c r="C256" s="40" t="s">
        <v>106</v>
      </c>
      <c r="D256" s="40" t="s">
        <v>108</v>
      </c>
      <c r="E256" s="40">
        <v>11372</v>
      </c>
      <c r="F256" s="40" t="s">
        <v>769</v>
      </c>
      <c r="G256" s="41">
        <v>45</v>
      </c>
      <c r="H256" s="14">
        <v>35</v>
      </c>
      <c r="I256" s="48">
        <f t="shared" si="11"/>
        <v>0.777777777777778</v>
      </c>
      <c r="J256" s="14">
        <f t="shared" si="12"/>
        <v>-10</v>
      </c>
    </row>
    <row r="257" s="36" customFormat="1" ht="18" customHeight="1" spans="1:10">
      <c r="A257" s="40">
        <f t="shared" si="13"/>
        <v>256</v>
      </c>
      <c r="B257" s="40">
        <v>2881</v>
      </c>
      <c r="C257" s="40" t="s">
        <v>106</v>
      </c>
      <c r="D257" s="40" t="s">
        <v>108</v>
      </c>
      <c r="E257" s="40">
        <v>14064</v>
      </c>
      <c r="F257" s="40" t="s">
        <v>770</v>
      </c>
      <c r="G257" s="41">
        <v>45</v>
      </c>
      <c r="H257" s="14">
        <v>42</v>
      </c>
      <c r="I257" s="48">
        <f t="shared" si="11"/>
        <v>0.933333333333333</v>
      </c>
      <c r="J257" s="14">
        <f t="shared" si="12"/>
        <v>-3</v>
      </c>
    </row>
    <row r="258" ht="18" customHeight="1" spans="1:10">
      <c r="A258" s="40">
        <f t="shared" si="13"/>
        <v>257</v>
      </c>
      <c r="B258" s="40">
        <v>2881</v>
      </c>
      <c r="C258" s="40" t="s">
        <v>106</v>
      </c>
      <c r="D258" s="40" t="s">
        <v>108</v>
      </c>
      <c r="E258" s="40">
        <v>5764</v>
      </c>
      <c r="F258" s="40" t="s">
        <v>771</v>
      </c>
      <c r="G258" s="41">
        <v>45</v>
      </c>
      <c r="H258" s="14">
        <v>40</v>
      </c>
      <c r="I258" s="48">
        <f t="shared" si="11"/>
        <v>0.888888888888889</v>
      </c>
      <c r="J258" s="14">
        <f t="shared" si="12"/>
        <v>-5</v>
      </c>
    </row>
    <row r="259" ht="18" customHeight="1" spans="1:10">
      <c r="A259" s="40">
        <f t="shared" si="13"/>
        <v>258</v>
      </c>
      <c r="B259" s="40">
        <v>111400</v>
      </c>
      <c r="C259" s="40" t="s">
        <v>106</v>
      </c>
      <c r="D259" s="40" t="s">
        <v>772</v>
      </c>
      <c r="E259" s="40">
        <v>4310</v>
      </c>
      <c r="F259" s="40" t="s">
        <v>773</v>
      </c>
      <c r="G259" s="41">
        <v>40</v>
      </c>
      <c r="H259" s="14">
        <v>78</v>
      </c>
      <c r="I259" s="48">
        <f t="shared" ref="I259:I322" si="14">H259/G259</f>
        <v>1.95</v>
      </c>
      <c r="J259" s="14">
        <f t="shared" ref="J259:J322" si="15">H259-G259</f>
        <v>38</v>
      </c>
    </row>
    <row r="260" ht="18" customHeight="1" spans="1:10">
      <c r="A260" s="40">
        <f t="shared" si="13"/>
        <v>259</v>
      </c>
      <c r="B260" s="40">
        <v>111400</v>
      </c>
      <c r="C260" s="40" t="s">
        <v>106</v>
      </c>
      <c r="D260" s="40" t="s">
        <v>772</v>
      </c>
      <c r="E260" s="40">
        <v>7645</v>
      </c>
      <c r="F260" s="40" t="s">
        <v>774</v>
      </c>
      <c r="G260" s="41">
        <v>40</v>
      </c>
      <c r="H260" s="14">
        <v>49</v>
      </c>
      <c r="I260" s="48">
        <f t="shared" si="14"/>
        <v>1.225</v>
      </c>
      <c r="J260" s="14">
        <f t="shared" si="15"/>
        <v>9</v>
      </c>
    </row>
    <row r="261" ht="18" customHeight="1" spans="1:10">
      <c r="A261" s="40">
        <f t="shared" si="13"/>
        <v>260</v>
      </c>
      <c r="B261" s="40">
        <v>111400</v>
      </c>
      <c r="C261" s="40" t="s">
        <v>106</v>
      </c>
      <c r="D261" s="40" t="s">
        <v>772</v>
      </c>
      <c r="E261" s="40">
        <v>11483</v>
      </c>
      <c r="F261" s="40" t="s">
        <v>775</v>
      </c>
      <c r="G261" s="41">
        <v>40</v>
      </c>
      <c r="H261" s="14"/>
      <c r="I261" s="48">
        <f t="shared" si="14"/>
        <v>0</v>
      </c>
      <c r="J261" s="14">
        <f t="shared" si="15"/>
        <v>-40</v>
      </c>
    </row>
    <row r="262" ht="18" customHeight="1" spans="1:10">
      <c r="A262" s="40">
        <f t="shared" si="13"/>
        <v>261</v>
      </c>
      <c r="B262" s="40">
        <v>103198</v>
      </c>
      <c r="C262" s="40" t="s">
        <v>187</v>
      </c>
      <c r="D262" s="40" t="s">
        <v>242</v>
      </c>
      <c r="E262" s="40">
        <v>16075</v>
      </c>
      <c r="F262" s="46" t="s">
        <v>776</v>
      </c>
      <c r="G262" s="41">
        <v>50</v>
      </c>
      <c r="H262" s="14">
        <v>26</v>
      </c>
      <c r="I262" s="48">
        <f t="shared" si="14"/>
        <v>0.52</v>
      </c>
      <c r="J262" s="14">
        <f t="shared" si="15"/>
        <v>-24</v>
      </c>
    </row>
    <row r="263" ht="14.25" spans="1:10">
      <c r="A263" s="40">
        <f t="shared" si="13"/>
        <v>262</v>
      </c>
      <c r="B263" s="43">
        <v>103198</v>
      </c>
      <c r="C263" s="40" t="s">
        <v>187</v>
      </c>
      <c r="D263" s="40" t="s">
        <v>242</v>
      </c>
      <c r="E263" s="43">
        <v>29179</v>
      </c>
      <c r="F263" s="43" t="s">
        <v>777</v>
      </c>
      <c r="G263" s="41">
        <v>50</v>
      </c>
      <c r="H263" s="14">
        <v>29</v>
      </c>
      <c r="I263" s="48">
        <f t="shared" si="14"/>
        <v>0.58</v>
      </c>
      <c r="J263" s="14">
        <f t="shared" si="15"/>
        <v>-21</v>
      </c>
    </row>
    <row r="264" s="36" customFormat="1" ht="14.25" spans="1:10">
      <c r="A264" s="40">
        <f t="shared" si="13"/>
        <v>263</v>
      </c>
      <c r="B264" s="43">
        <v>106569</v>
      </c>
      <c r="C264" s="42" t="s">
        <v>187</v>
      </c>
      <c r="D264" s="40" t="s">
        <v>248</v>
      </c>
      <c r="E264" s="40">
        <v>28422</v>
      </c>
      <c r="F264" s="47" t="s">
        <v>778</v>
      </c>
      <c r="G264" s="41">
        <v>90</v>
      </c>
      <c r="H264" s="14">
        <v>41</v>
      </c>
      <c r="I264" s="48">
        <f t="shared" si="14"/>
        <v>0.455555555555556</v>
      </c>
      <c r="J264" s="14">
        <f t="shared" si="15"/>
        <v>-49</v>
      </c>
    </row>
    <row r="265" ht="14.25" spans="1:10">
      <c r="A265" s="40">
        <f t="shared" si="13"/>
        <v>264</v>
      </c>
      <c r="B265" s="40">
        <v>2520</v>
      </c>
      <c r="C265" s="40" t="s">
        <v>187</v>
      </c>
      <c r="D265" s="40" t="s">
        <v>288</v>
      </c>
      <c r="E265" s="40">
        <v>7279</v>
      </c>
      <c r="F265" s="40" t="s">
        <v>779</v>
      </c>
      <c r="G265" s="41">
        <v>40</v>
      </c>
      <c r="H265" s="14">
        <v>10</v>
      </c>
      <c r="I265" s="48">
        <f t="shared" si="14"/>
        <v>0.25</v>
      </c>
      <c r="J265" s="14">
        <f t="shared" si="15"/>
        <v>-30</v>
      </c>
    </row>
    <row r="266" ht="14.25" spans="1:10">
      <c r="A266" s="40">
        <f t="shared" si="13"/>
        <v>265</v>
      </c>
      <c r="B266" s="43">
        <v>2527</v>
      </c>
      <c r="C266" s="42" t="s">
        <v>187</v>
      </c>
      <c r="D266" s="40" t="s">
        <v>203</v>
      </c>
      <c r="E266" s="42">
        <v>28574</v>
      </c>
      <c r="F266" s="42" t="s">
        <v>780</v>
      </c>
      <c r="G266" s="41">
        <v>40</v>
      </c>
      <c r="H266" s="14">
        <v>37</v>
      </c>
      <c r="I266" s="48">
        <f t="shared" si="14"/>
        <v>0.925</v>
      </c>
      <c r="J266" s="14">
        <f t="shared" si="15"/>
        <v>-3</v>
      </c>
    </row>
    <row r="267" ht="14.25" spans="1:10">
      <c r="A267" s="40">
        <f t="shared" si="13"/>
        <v>266</v>
      </c>
      <c r="B267" s="40">
        <v>2527</v>
      </c>
      <c r="C267" s="40" t="s">
        <v>187</v>
      </c>
      <c r="D267" s="40" t="s">
        <v>203</v>
      </c>
      <c r="E267" s="40">
        <v>4301</v>
      </c>
      <c r="F267" s="46" t="s">
        <v>781</v>
      </c>
      <c r="G267" s="41">
        <v>40</v>
      </c>
      <c r="H267" s="14">
        <v>71</v>
      </c>
      <c r="I267" s="48">
        <f t="shared" si="14"/>
        <v>1.775</v>
      </c>
      <c r="J267" s="14">
        <f t="shared" si="15"/>
        <v>31</v>
      </c>
    </row>
    <row r="268" ht="14.25" spans="1:10">
      <c r="A268" s="40">
        <f t="shared" si="13"/>
        <v>267</v>
      </c>
      <c r="B268" s="40">
        <v>2527</v>
      </c>
      <c r="C268" s="42" t="s">
        <v>187</v>
      </c>
      <c r="D268" s="40" t="s">
        <v>203</v>
      </c>
      <c r="E268" s="40">
        <v>28421</v>
      </c>
      <c r="F268" s="47" t="s">
        <v>782</v>
      </c>
      <c r="G268" s="41">
        <v>40</v>
      </c>
      <c r="H268" s="14">
        <v>14</v>
      </c>
      <c r="I268" s="48">
        <f t="shared" si="14"/>
        <v>0.35</v>
      </c>
      <c r="J268" s="14">
        <f t="shared" si="15"/>
        <v>-26</v>
      </c>
    </row>
    <row r="269" ht="14.25" spans="1:10">
      <c r="A269" s="40">
        <f t="shared" si="13"/>
        <v>268</v>
      </c>
      <c r="B269" s="40">
        <v>2559</v>
      </c>
      <c r="C269" s="40" t="s">
        <v>187</v>
      </c>
      <c r="D269" s="40" t="s">
        <v>783</v>
      </c>
      <c r="E269" s="40">
        <v>7583</v>
      </c>
      <c r="F269" s="46" t="s">
        <v>784</v>
      </c>
      <c r="G269" s="41">
        <v>31</v>
      </c>
      <c r="H269" s="14">
        <v>21</v>
      </c>
      <c r="I269" s="48">
        <f t="shared" si="14"/>
        <v>0.67741935483871</v>
      </c>
      <c r="J269" s="14">
        <f t="shared" si="15"/>
        <v>-10</v>
      </c>
    </row>
    <row r="270" ht="14.25" spans="1:10">
      <c r="A270" s="40">
        <f t="shared" si="13"/>
        <v>269</v>
      </c>
      <c r="B270" s="40">
        <v>2559</v>
      </c>
      <c r="C270" s="40" t="s">
        <v>187</v>
      </c>
      <c r="D270" s="40" t="s">
        <v>783</v>
      </c>
      <c r="E270" s="40">
        <v>10932</v>
      </c>
      <c r="F270" s="46" t="s">
        <v>785</v>
      </c>
      <c r="G270" s="41">
        <v>31</v>
      </c>
      <c r="H270" s="14">
        <v>29</v>
      </c>
      <c r="I270" s="48">
        <f t="shared" si="14"/>
        <v>0.935483870967742</v>
      </c>
      <c r="J270" s="14">
        <f t="shared" si="15"/>
        <v>-2</v>
      </c>
    </row>
    <row r="271" ht="14.25" spans="1:10">
      <c r="A271" s="40">
        <f t="shared" si="13"/>
        <v>270</v>
      </c>
      <c r="B271" s="40">
        <v>2559</v>
      </c>
      <c r="C271" s="40" t="s">
        <v>187</v>
      </c>
      <c r="D271" s="40" t="s">
        <v>783</v>
      </c>
      <c r="E271" s="40">
        <v>13019</v>
      </c>
      <c r="F271" s="46" t="s">
        <v>786</v>
      </c>
      <c r="G271" s="41">
        <v>31</v>
      </c>
      <c r="H271" s="14">
        <v>17</v>
      </c>
      <c r="I271" s="48">
        <f t="shared" si="14"/>
        <v>0.548387096774194</v>
      </c>
      <c r="J271" s="14">
        <f t="shared" si="15"/>
        <v>-14</v>
      </c>
    </row>
    <row r="272" ht="14.25" spans="1:10">
      <c r="A272" s="40">
        <f t="shared" si="13"/>
        <v>271</v>
      </c>
      <c r="B272" s="40">
        <v>111219</v>
      </c>
      <c r="C272" s="40" t="s">
        <v>187</v>
      </c>
      <c r="D272" s="40" t="s">
        <v>254</v>
      </c>
      <c r="E272" s="40">
        <v>4117</v>
      </c>
      <c r="F272" s="46" t="s">
        <v>787</v>
      </c>
      <c r="G272" s="41">
        <v>75</v>
      </c>
      <c r="H272" s="14">
        <v>35</v>
      </c>
      <c r="I272" s="48">
        <f t="shared" si="14"/>
        <v>0.466666666666667</v>
      </c>
      <c r="J272" s="14">
        <f t="shared" si="15"/>
        <v>-40</v>
      </c>
    </row>
    <row r="273" ht="14.25" spans="1:10">
      <c r="A273" s="40">
        <f t="shared" si="13"/>
        <v>272</v>
      </c>
      <c r="B273" s="40">
        <v>111219</v>
      </c>
      <c r="C273" s="40" t="s">
        <v>187</v>
      </c>
      <c r="D273" s="40" t="s">
        <v>254</v>
      </c>
      <c r="E273" s="40">
        <v>12528</v>
      </c>
      <c r="F273" s="46" t="s">
        <v>788</v>
      </c>
      <c r="G273" s="41">
        <v>75</v>
      </c>
      <c r="H273" s="14">
        <v>21</v>
      </c>
      <c r="I273" s="48">
        <f t="shared" si="14"/>
        <v>0.28</v>
      </c>
      <c r="J273" s="14">
        <f t="shared" si="15"/>
        <v>-54</v>
      </c>
    </row>
    <row r="274" ht="14.25" spans="1:10">
      <c r="A274" s="40">
        <f t="shared" si="13"/>
        <v>273</v>
      </c>
      <c r="B274" s="40">
        <v>117491</v>
      </c>
      <c r="C274" s="40" t="s">
        <v>187</v>
      </c>
      <c r="D274" s="40" t="s">
        <v>263</v>
      </c>
      <c r="E274" s="40">
        <v>12909</v>
      </c>
      <c r="F274" s="46" t="s">
        <v>789</v>
      </c>
      <c r="G274" s="41">
        <v>90</v>
      </c>
      <c r="H274" s="14">
        <v>58</v>
      </c>
      <c r="I274" s="48">
        <f t="shared" si="14"/>
        <v>0.644444444444444</v>
      </c>
      <c r="J274" s="14">
        <f t="shared" si="15"/>
        <v>-32</v>
      </c>
    </row>
    <row r="275" ht="14.25" spans="1:10">
      <c r="A275" s="40">
        <f t="shared" si="13"/>
        <v>274</v>
      </c>
      <c r="B275" s="43">
        <v>117491</v>
      </c>
      <c r="C275" s="40" t="s">
        <v>187</v>
      </c>
      <c r="D275" s="40" t="s">
        <v>263</v>
      </c>
      <c r="E275" s="43">
        <v>29218</v>
      </c>
      <c r="F275" s="43" t="s">
        <v>790</v>
      </c>
      <c r="G275" s="41">
        <v>90</v>
      </c>
      <c r="H275" s="14">
        <v>76</v>
      </c>
      <c r="I275" s="48">
        <f t="shared" si="14"/>
        <v>0.844444444444444</v>
      </c>
      <c r="J275" s="14">
        <f t="shared" si="15"/>
        <v>-14</v>
      </c>
    </row>
    <row r="276" ht="14.25" spans="1:10">
      <c r="A276" s="40">
        <f t="shared" si="13"/>
        <v>275</v>
      </c>
      <c r="B276" s="40">
        <v>102565</v>
      </c>
      <c r="C276" s="40" t="s">
        <v>187</v>
      </c>
      <c r="D276" s="40" t="s">
        <v>236</v>
      </c>
      <c r="E276" s="40">
        <v>16096</v>
      </c>
      <c r="F276" s="46" t="s">
        <v>791</v>
      </c>
      <c r="G276" s="41">
        <v>60</v>
      </c>
      <c r="H276" s="14">
        <v>31</v>
      </c>
      <c r="I276" s="48">
        <f t="shared" si="14"/>
        <v>0.516666666666667</v>
      </c>
      <c r="J276" s="14">
        <f t="shared" si="15"/>
        <v>-29</v>
      </c>
    </row>
    <row r="277" ht="14.25" spans="1:10">
      <c r="A277" s="40">
        <f t="shared" si="13"/>
        <v>276</v>
      </c>
      <c r="B277" s="40">
        <v>102565</v>
      </c>
      <c r="C277" s="40" t="s">
        <v>187</v>
      </c>
      <c r="D277" s="40" t="s">
        <v>236</v>
      </c>
      <c r="E277" s="40">
        <v>27883</v>
      </c>
      <c r="F277" s="42" t="s">
        <v>792</v>
      </c>
      <c r="G277" s="41">
        <v>60</v>
      </c>
      <c r="H277" s="14">
        <v>35</v>
      </c>
      <c r="I277" s="48">
        <f t="shared" si="14"/>
        <v>0.583333333333333</v>
      </c>
      <c r="J277" s="14">
        <f t="shared" si="15"/>
        <v>-25</v>
      </c>
    </row>
    <row r="278" ht="14.25" spans="1:10">
      <c r="A278" s="40">
        <f t="shared" si="13"/>
        <v>277</v>
      </c>
      <c r="B278" s="40">
        <v>2409</v>
      </c>
      <c r="C278" s="40" t="s">
        <v>187</v>
      </c>
      <c r="D278" s="40" t="s">
        <v>227</v>
      </c>
      <c r="E278" s="40">
        <v>12332</v>
      </c>
      <c r="F278" s="46" t="s">
        <v>793</v>
      </c>
      <c r="G278" s="41">
        <v>31</v>
      </c>
      <c r="H278" s="14">
        <v>9</v>
      </c>
      <c r="I278" s="48">
        <f t="shared" si="14"/>
        <v>0.290322580645161</v>
      </c>
      <c r="J278" s="14">
        <f t="shared" si="15"/>
        <v>-22</v>
      </c>
    </row>
    <row r="279" ht="14.25" spans="1:10">
      <c r="A279" s="40">
        <f t="shared" si="13"/>
        <v>278</v>
      </c>
      <c r="B279" s="40">
        <v>2409</v>
      </c>
      <c r="C279" s="40" t="s">
        <v>187</v>
      </c>
      <c r="D279" s="40" t="s">
        <v>227</v>
      </c>
      <c r="E279" s="40">
        <v>15092</v>
      </c>
      <c r="F279" s="46" t="s">
        <v>794</v>
      </c>
      <c r="G279" s="41">
        <v>31</v>
      </c>
      <c r="H279" s="14">
        <v>43</v>
      </c>
      <c r="I279" s="48">
        <f t="shared" si="14"/>
        <v>1.38709677419355</v>
      </c>
      <c r="J279" s="14">
        <f t="shared" si="15"/>
        <v>12</v>
      </c>
    </row>
    <row r="280" ht="14.25" spans="1:10">
      <c r="A280" s="40">
        <f t="shared" si="13"/>
        <v>279</v>
      </c>
      <c r="B280" s="43">
        <v>2466</v>
      </c>
      <c r="C280" s="40" t="s">
        <v>187</v>
      </c>
      <c r="D280" s="40" t="s">
        <v>224</v>
      </c>
      <c r="E280" s="43">
        <v>29177</v>
      </c>
      <c r="F280" s="43" t="s">
        <v>795</v>
      </c>
      <c r="G280" s="41">
        <v>50</v>
      </c>
      <c r="H280" s="14">
        <v>48</v>
      </c>
      <c r="I280" s="48">
        <f t="shared" si="14"/>
        <v>0.96</v>
      </c>
      <c r="J280" s="14">
        <f t="shared" si="15"/>
        <v>-2</v>
      </c>
    </row>
    <row r="281" ht="14.25" spans="1:10">
      <c r="A281" s="40">
        <f t="shared" ref="A281:A320" si="16">ROW()-1</f>
        <v>280</v>
      </c>
      <c r="B281" s="40">
        <v>2466</v>
      </c>
      <c r="C281" s="40" t="s">
        <v>187</v>
      </c>
      <c r="D281" s="40" t="s">
        <v>224</v>
      </c>
      <c r="E281" s="40">
        <v>10177</v>
      </c>
      <c r="F281" s="46" t="s">
        <v>796</v>
      </c>
      <c r="G281" s="41">
        <v>50</v>
      </c>
      <c r="H281" s="14">
        <v>31</v>
      </c>
      <c r="I281" s="48">
        <f t="shared" si="14"/>
        <v>0.62</v>
      </c>
      <c r="J281" s="14">
        <f t="shared" si="15"/>
        <v>-19</v>
      </c>
    </row>
    <row r="282" ht="14.25" spans="1:10">
      <c r="A282" s="40">
        <f t="shared" si="16"/>
        <v>281</v>
      </c>
      <c r="B282" s="40">
        <v>2466</v>
      </c>
      <c r="C282" s="40" t="s">
        <v>187</v>
      </c>
      <c r="D282" s="40" t="s">
        <v>224</v>
      </c>
      <c r="E282" s="40">
        <v>4086</v>
      </c>
      <c r="F282" s="40" t="s">
        <v>797</v>
      </c>
      <c r="G282" s="41">
        <v>50</v>
      </c>
      <c r="H282" s="14">
        <v>33</v>
      </c>
      <c r="I282" s="48">
        <f t="shared" si="14"/>
        <v>0.66</v>
      </c>
      <c r="J282" s="14">
        <f t="shared" si="15"/>
        <v>-17</v>
      </c>
    </row>
    <row r="283" ht="14.25" spans="1:10">
      <c r="A283" s="40">
        <f t="shared" si="16"/>
        <v>282</v>
      </c>
      <c r="B283" s="40">
        <v>2422</v>
      </c>
      <c r="C283" s="40" t="s">
        <v>187</v>
      </c>
      <c r="D283" s="40" t="s">
        <v>230</v>
      </c>
      <c r="E283" s="40">
        <v>14404</v>
      </c>
      <c r="F283" s="46" t="s">
        <v>798</v>
      </c>
      <c r="G283" s="41">
        <v>30</v>
      </c>
      <c r="H283" s="14">
        <v>25</v>
      </c>
      <c r="I283" s="48">
        <f t="shared" si="14"/>
        <v>0.833333333333333</v>
      </c>
      <c r="J283" s="14">
        <f t="shared" si="15"/>
        <v>-5</v>
      </c>
    </row>
    <row r="284" ht="14.25" spans="1:10">
      <c r="A284" s="40">
        <f t="shared" si="16"/>
        <v>283</v>
      </c>
      <c r="B284" s="40">
        <v>2422</v>
      </c>
      <c r="C284" s="40" t="s">
        <v>187</v>
      </c>
      <c r="D284" s="40" t="s">
        <v>230</v>
      </c>
      <c r="E284" s="40">
        <v>15043</v>
      </c>
      <c r="F284" s="46" t="s">
        <v>799</v>
      </c>
      <c r="G284" s="41">
        <v>30</v>
      </c>
      <c r="H284" s="14">
        <v>5</v>
      </c>
      <c r="I284" s="48">
        <f t="shared" si="14"/>
        <v>0.166666666666667</v>
      </c>
      <c r="J284" s="14">
        <f t="shared" si="15"/>
        <v>-25</v>
      </c>
    </row>
    <row r="285" ht="14.25" spans="1:10">
      <c r="A285" s="40">
        <f t="shared" si="16"/>
        <v>284</v>
      </c>
      <c r="B285" s="40">
        <v>2802</v>
      </c>
      <c r="C285" s="40" t="s">
        <v>187</v>
      </c>
      <c r="D285" s="40" t="s">
        <v>800</v>
      </c>
      <c r="E285" s="40">
        <v>12462</v>
      </c>
      <c r="F285" s="46" t="s">
        <v>801</v>
      </c>
      <c r="G285" s="41">
        <v>75</v>
      </c>
      <c r="H285" s="14">
        <v>36</v>
      </c>
      <c r="I285" s="48">
        <f t="shared" si="14"/>
        <v>0.48</v>
      </c>
      <c r="J285" s="14">
        <f t="shared" si="15"/>
        <v>-39</v>
      </c>
    </row>
    <row r="286" ht="14.25" spans="1:10">
      <c r="A286" s="40">
        <f t="shared" si="16"/>
        <v>285</v>
      </c>
      <c r="B286" s="40">
        <v>2802</v>
      </c>
      <c r="C286" s="40" t="s">
        <v>187</v>
      </c>
      <c r="D286" s="40" t="s">
        <v>800</v>
      </c>
      <c r="E286" s="40">
        <v>16061</v>
      </c>
      <c r="F286" s="46" t="s">
        <v>802</v>
      </c>
      <c r="G286" s="41">
        <v>75</v>
      </c>
      <c r="H286" s="14">
        <v>88</v>
      </c>
      <c r="I286" s="48">
        <f t="shared" si="14"/>
        <v>1.17333333333333</v>
      </c>
      <c r="J286" s="14">
        <f t="shared" si="15"/>
        <v>13</v>
      </c>
    </row>
    <row r="287" ht="14.25" spans="1:10">
      <c r="A287" s="40">
        <f t="shared" si="16"/>
        <v>286</v>
      </c>
      <c r="B287" s="40">
        <v>2778</v>
      </c>
      <c r="C287" s="40" t="s">
        <v>187</v>
      </c>
      <c r="D287" s="40" t="s">
        <v>218</v>
      </c>
      <c r="E287" s="40">
        <v>5457</v>
      </c>
      <c r="F287" s="46" t="s">
        <v>803</v>
      </c>
      <c r="G287" s="41">
        <v>62</v>
      </c>
      <c r="H287" s="14">
        <v>24</v>
      </c>
      <c r="I287" s="48">
        <f t="shared" si="14"/>
        <v>0.387096774193548</v>
      </c>
      <c r="J287" s="14">
        <f t="shared" si="15"/>
        <v>-38</v>
      </c>
    </row>
    <row r="288" ht="14.25" spans="1:10">
      <c r="A288" s="40">
        <f t="shared" si="16"/>
        <v>287</v>
      </c>
      <c r="B288" s="40">
        <v>2778</v>
      </c>
      <c r="C288" s="40" t="s">
        <v>187</v>
      </c>
      <c r="D288" s="40" t="s">
        <v>218</v>
      </c>
      <c r="E288" s="40">
        <v>10186</v>
      </c>
      <c r="F288" s="46" t="s">
        <v>804</v>
      </c>
      <c r="G288" s="41">
        <v>62</v>
      </c>
      <c r="H288" s="14">
        <v>33</v>
      </c>
      <c r="I288" s="48">
        <f t="shared" si="14"/>
        <v>0.532258064516129</v>
      </c>
      <c r="J288" s="14">
        <f t="shared" si="15"/>
        <v>-29</v>
      </c>
    </row>
    <row r="289" ht="14.25" spans="1:10">
      <c r="A289" s="40">
        <f t="shared" si="16"/>
        <v>288</v>
      </c>
      <c r="B289" s="40">
        <v>2804</v>
      </c>
      <c r="C289" s="40" t="s">
        <v>187</v>
      </c>
      <c r="D289" s="40" t="s">
        <v>233</v>
      </c>
      <c r="E289" s="40">
        <v>10907</v>
      </c>
      <c r="F289" s="46" t="s">
        <v>805</v>
      </c>
      <c r="G289" s="41">
        <v>45</v>
      </c>
      <c r="H289" s="14">
        <v>21</v>
      </c>
      <c r="I289" s="48">
        <f t="shared" si="14"/>
        <v>0.466666666666667</v>
      </c>
      <c r="J289" s="14">
        <f t="shared" si="15"/>
        <v>-24</v>
      </c>
    </row>
    <row r="290" ht="14.25" spans="1:10">
      <c r="A290" s="40">
        <f t="shared" si="16"/>
        <v>289</v>
      </c>
      <c r="B290" s="40">
        <v>2804</v>
      </c>
      <c r="C290" s="40" t="s">
        <v>187</v>
      </c>
      <c r="D290" s="40" t="s">
        <v>233</v>
      </c>
      <c r="E290" s="40">
        <v>11964</v>
      </c>
      <c r="F290" s="46" t="s">
        <v>806</v>
      </c>
      <c r="G290" s="41">
        <v>45</v>
      </c>
      <c r="H290" s="14">
        <v>38</v>
      </c>
      <c r="I290" s="48">
        <f t="shared" si="14"/>
        <v>0.844444444444444</v>
      </c>
      <c r="J290" s="14">
        <f t="shared" si="15"/>
        <v>-7</v>
      </c>
    </row>
    <row r="291" ht="14.25" spans="1:10">
      <c r="A291" s="40">
        <f t="shared" si="16"/>
        <v>290</v>
      </c>
      <c r="B291" s="40">
        <v>2826</v>
      </c>
      <c r="C291" s="40" t="s">
        <v>187</v>
      </c>
      <c r="D291" s="40" t="s">
        <v>215</v>
      </c>
      <c r="E291" s="40">
        <v>15083</v>
      </c>
      <c r="F291" s="46" t="s">
        <v>807</v>
      </c>
      <c r="G291" s="41">
        <v>62</v>
      </c>
      <c r="H291" s="14">
        <v>53</v>
      </c>
      <c r="I291" s="48">
        <f t="shared" si="14"/>
        <v>0.854838709677419</v>
      </c>
      <c r="J291" s="14">
        <f t="shared" si="15"/>
        <v>-9</v>
      </c>
    </row>
    <row r="292" ht="14.25" spans="1:10">
      <c r="A292" s="40">
        <f t="shared" si="16"/>
        <v>291</v>
      </c>
      <c r="B292" s="40">
        <v>2826</v>
      </c>
      <c r="C292" s="40" t="s">
        <v>187</v>
      </c>
      <c r="D292" s="40" t="s">
        <v>215</v>
      </c>
      <c r="E292" s="40">
        <v>27811</v>
      </c>
      <c r="F292" s="42" t="s">
        <v>808</v>
      </c>
      <c r="G292" s="41">
        <v>62</v>
      </c>
      <c r="H292" s="14">
        <v>46</v>
      </c>
      <c r="I292" s="48">
        <f t="shared" si="14"/>
        <v>0.741935483870968</v>
      </c>
      <c r="J292" s="14">
        <f t="shared" si="15"/>
        <v>-16</v>
      </c>
    </row>
    <row r="293" ht="14.25" spans="1:10">
      <c r="A293" s="40">
        <f t="shared" si="16"/>
        <v>292</v>
      </c>
      <c r="B293" s="40">
        <v>2573</v>
      </c>
      <c r="C293" s="40" t="s">
        <v>187</v>
      </c>
      <c r="D293" s="40" t="s">
        <v>809</v>
      </c>
      <c r="E293" s="40">
        <v>4044</v>
      </c>
      <c r="F293" s="46" t="s">
        <v>810</v>
      </c>
      <c r="G293" s="41">
        <v>67</v>
      </c>
      <c r="H293" s="14">
        <v>35</v>
      </c>
      <c r="I293" s="48">
        <f t="shared" si="14"/>
        <v>0.522388059701492</v>
      </c>
      <c r="J293" s="14">
        <f t="shared" si="15"/>
        <v>-32</v>
      </c>
    </row>
    <row r="294" ht="14.25" spans="1:10">
      <c r="A294" s="40">
        <f t="shared" si="16"/>
        <v>293</v>
      </c>
      <c r="B294" s="40">
        <v>2573</v>
      </c>
      <c r="C294" s="40" t="s">
        <v>187</v>
      </c>
      <c r="D294" s="40" t="s">
        <v>809</v>
      </c>
      <c r="E294" s="40">
        <v>4444</v>
      </c>
      <c r="F294" s="46" t="s">
        <v>811</v>
      </c>
      <c r="G294" s="41">
        <v>67</v>
      </c>
      <c r="H294" s="14">
        <v>31</v>
      </c>
      <c r="I294" s="48">
        <f t="shared" si="14"/>
        <v>0.462686567164179</v>
      </c>
      <c r="J294" s="14">
        <f t="shared" si="15"/>
        <v>-36</v>
      </c>
    </row>
    <row r="295" ht="14.25" spans="1:10">
      <c r="A295" s="40">
        <f t="shared" si="16"/>
        <v>294</v>
      </c>
      <c r="B295" s="40">
        <v>2573</v>
      </c>
      <c r="C295" s="40" t="s">
        <v>187</v>
      </c>
      <c r="D295" s="40" t="s">
        <v>809</v>
      </c>
      <c r="E295" s="40">
        <v>14418</v>
      </c>
      <c r="F295" s="46" t="s">
        <v>812</v>
      </c>
      <c r="G295" s="41">
        <v>67</v>
      </c>
      <c r="H295" s="14">
        <v>34</v>
      </c>
      <c r="I295" s="48">
        <f t="shared" si="14"/>
        <v>0.507462686567164</v>
      </c>
      <c r="J295" s="14">
        <f t="shared" si="15"/>
        <v>-33</v>
      </c>
    </row>
    <row r="296" ht="14.25" spans="1:10">
      <c r="A296" s="40">
        <f t="shared" si="16"/>
        <v>295</v>
      </c>
      <c r="B296" s="43">
        <v>2573</v>
      </c>
      <c r="C296" s="42" t="s">
        <v>187</v>
      </c>
      <c r="D296" s="40" t="s">
        <v>809</v>
      </c>
      <c r="E296" s="40">
        <v>28424</v>
      </c>
      <c r="F296" s="47" t="s">
        <v>813</v>
      </c>
      <c r="G296" s="41">
        <v>67</v>
      </c>
      <c r="H296" s="14">
        <v>77</v>
      </c>
      <c r="I296" s="48">
        <f t="shared" si="14"/>
        <v>1.14925373134328</v>
      </c>
      <c r="J296" s="14">
        <f t="shared" si="15"/>
        <v>10</v>
      </c>
    </row>
    <row r="297" ht="14.25" spans="1:10">
      <c r="A297" s="40">
        <f t="shared" si="16"/>
        <v>296</v>
      </c>
      <c r="B297" s="40">
        <v>2471</v>
      </c>
      <c r="C297" s="40" t="s">
        <v>187</v>
      </c>
      <c r="D297" s="40" t="s">
        <v>197</v>
      </c>
      <c r="E297" s="40">
        <v>6814</v>
      </c>
      <c r="F297" s="46" t="s">
        <v>814</v>
      </c>
      <c r="G297" s="41">
        <v>45</v>
      </c>
      <c r="H297" s="14">
        <v>24</v>
      </c>
      <c r="I297" s="48">
        <f t="shared" si="14"/>
        <v>0.533333333333333</v>
      </c>
      <c r="J297" s="14">
        <f t="shared" si="15"/>
        <v>-21</v>
      </c>
    </row>
    <row r="298" ht="14.25" spans="1:10">
      <c r="A298" s="40">
        <f t="shared" si="16"/>
        <v>297</v>
      </c>
      <c r="B298" s="40">
        <v>2471</v>
      </c>
      <c r="C298" s="40" t="s">
        <v>187</v>
      </c>
      <c r="D298" s="40" t="s">
        <v>197</v>
      </c>
      <c r="E298" s="40">
        <v>13100</v>
      </c>
      <c r="F298" s="46" t="s">
        <v>815</v>
      </c>
      <c r="G298" s="41">
        <v>45</v>
      </c>
      <c r="H298" s="14">
        <v>30</v>
      </c>
      <c r="I298" s="48">
        <f t="shared" si="14"/>
        <v>0.666666666666667</v>
      </c>
      <c r="J298" s="14">
        <f t="shared" si="15"/>
        <v>-15</v>
      </c>
    </row>
    <row r="299" ht="14.25" spans="1:10">
      <c r="A299" s="40">
        <f t="shared" si="16"/>
        <v>298</v>
      </c>
      <c r="B299" s="40">
        <v>2408</v>
      </c>
      <c r="C299" s="40" t="s">
        <v>187</v>
      </c>
      <c r="D299" s="40" t="s">
        <v>191</v>
      </c>
      <c r="E299" s="40">
        <v>13986</v>
      </c>
      <c r="F299" s="46" t="s">
        <v>816</v>
      </c>
      <c r="G299" s="41">
        <v>30</v>
      </c>
      <c r="H299" s="14">
        <v>13</v>
      </c>
      <c r="I299" s="48">
        <f t="shared" si="14"/>
        <v>0.433333333333333</v>
      </c>
      <c r="J299" s="14">
        <f t="shared" si="15"/>
        <v>-17</v>
      </c>
    </row>
    <row r="300" ht="14.25" spans="1:10">
      <c r="A300" s="40">
        <f t="shared" si="16"/>
        <v>299</v>
      </c>
      <c r="B300" s="40">
        <v>2408</v>
      </c>
      <c r="C300" s="40" t="s">
        <v>187</v>
      </c>
      <c r="D300" s="40" t="s">
        <v>191</v>
      </c>
      <c r="E300" s="40">
        <v>14339</v>
      </c>
      <c r="F300" s="46" t="s">
        <v>817</v>
      </c>
      <c r="G300" s="41">
        <v>30</v>
      </c>
      <c r="H300" s="14">
        <v>39</v>
      </c>
      <c r="I300" s="48">
        <f t="shared" si="14"/>
        <v>1.3</v>
      </c>
      <c r="J300" s="14">
        <f t="shared" si="15"/>
        <v>9</v>
      </c>
    </row>
    <row r="301" ht="14.25" spans="1:10">
      <c r="A301" s="40">
        <f t="shared" si="16"/>
        <v>300</v>
      </c>
      <c r="B301" s="40">
        <v>118151</v>
      </c>
      <c r="C301" s="40" t="s">
        <v>187</v>
      </c>
      <c r="D301" s="40" t="s">
        <v>266</v>
      </c>
      <c r="E301" s="40">
        <v>13279</v>
      </c>
      <c r="F301" s="46" t="s">
        <v>818</v>
      </c>
      <c r="G301" s="41">
        <v>60</v>
      </c>
      <c r="H301" s="14">
        <v>53</v>
      </c>
      <c r="I301" s="48">
        <f t="shared" si="14"/>
        <v>0.883333333333333</v>
      </c>
      <c r="J301" s="14">
        <f t="shared" si="15"/>
        <v>-7</v>
      </c>
    </row>
    <row r="302" ht="14.25" spans="1:10">
      <c r="A302" s="40">
        <f t="shared" si="16"/>
        <v>301</v>
      </c>
      <c r="B302" s="40">
        <v>118151</v>
      </c>
      <c r="C302" s="40" t="s">
        <v>187</v>
      </c>
      <c r="D302" s="40" t="s">
        <v>266</v>
      </c>
      <c r="E302" s="42">
        <v>28572</v>
      </c>
      <c r="F302" s="56" t="s">
        <v>819</v>
      </c>
      <c r="G302" s="41">
        <v>60</v>
      </c>
      <c r="H302" s="14">
        <v>55</v>
      </c>
      <c r="I302" s="48">
        <f t="shared" si="14"/>
        <v>0.916666666666667</v>
      </c>
      <c r="J302" s="14">
        <f t="shared" si="15"/>
        <v>-5</v>
      </c>
    </row>
    <row r="303" ht="28.5" spans="1:10">
      <c r="A303" s="40">
        <f t="shared" si="16"/>
        <v>302</v>
      </c>
      <c r="B303" s="40">
        <v>113008</v>
      </c>
      <c r="C303" s="40" t="s">
        <v>187</v>
      </c>
      <c r="D303" s="40" t="s">
        <v>260</v>
      </c>
      <c r="E303" s="40">
        <v>15849</v>
      </c>
      <c r="F303" s="46" t="s">
        <v>820</v>
      </c>
      <c r="G303" s="41">
        <v>60</v>
      </c>
      <c r="H303" s="14">
        <v>16</v>
      </c>
      <c r="I303" s="48">
        <f t="shared" si="14"/>
        <v>0.266666666666667</v>
      </c>
      <c r="J303" s="14">
        <f t="shared" si="15"/>
        <v>-44</v>
      </c>
    </row>
    <row r="304" ht="14.25" spans="1:10">
      <c r="A304" s="40">
        <f t="shared" si="16"/>
        <v>303</v>
      </c>
      <c r="B304" s="40">
        <v>113008</v>
      </c>
      <c r="C304" s="40" t="s">
        <v>187</v>
      </c>
      <c r="D304" s="40" t="s">
        <v>260</v>
      </c>
      <c r="E304" s="40">
        <v>11425</v>
      </c>
      <c r="F304" s="46" t="s">
        <v>821</v>
      </c>
      <c r="G304" s="41">
        <v>60</v>
      </c>
      <c r="H304" s="14">
        <v>40</v>
      </c>
      <c r="I304" s="48">
        <f t="shared" si="14"/>
        <v>0.666666666666667</v>
      </c>
      <c r="J304" s="14">
        <f t="shared" si="15"/>
        <v>-20</v>
      </c>
    </row>
    <row r="305" ht="14.25" spans="1:10">
      <c r="A305" s="40">
        <f t="shared" si="16"/>
        <v>304</v>
      </c>
      <c r="B305" s="40">
        <v>105267</v>
      </c>
      <c r="C305" s="40" t="s">
        <v>187</v>
      </c>
      <c r="D305" s="40" t="s">
        <v>245</v>
      </c>
      <c r="E305" s="40">
        <v>16203</v>
      </c>
      <c r="F305" s="40" t="s">
        <v>822</v>
      </c>
      <c r="G305" s="41">
        <v>45</v>
      </c>
      <c r="H305" s="14">
        <v>20</v>
      </c>
      <c r="I305" s="48">
        <f t="shared" si="14"/>
        <v>0.444444444444444</v>
      </c>
      <c r="J305" s="14">
        <f t="shared" si="15"/>
        <v>-25</v>
      </c>
    </row>
    <row r="306" ht="14.25" spans="1:10">
      <c r="A306" s="40">
        <f t="shared" si="16"/>
        <v>305</v>
      </c>
      <c r="B306" s="40">
        <v>105267</v>
      </c>
      <c r="C306" s="40" t="s">
        <v>187</v>
      </c>
      <c r="D306" s="40" t="s">
        <v>245</v>
      </c>
      <c r="E306" s="40">
        <v>12886</v>
      </c>
      <c r="F306" s="46" t="s">
        <v>823</v>
      </c>
      <c r="G306" s="41">
        <v>45</v>
      </c>
      <c r="H306" s="14">
        <v>16</v>
      </c>
      <c r="I306" s="48">
        <f t="shared" si="14"/>
        <v>0.355555555555556</v>
      </c>
      <c r="J306" s="14">
        <f t="shared" si="15"/>
        <v>-29</v>
      </c>
    </row>
    <row r="307" ht="14.25" spans="1:10">
      <c r="A307" s="40">
        <f t="shared" si="16"/>
        <v>306</v>
      </c>
      <c r="B307" s="40">
        <v>105267</v>
      </c>
      <c r="C307" s="42" t="s">
        <v>187</v>
      </c>
      <c r="D307" s="47" t="s">
        <v>245</v>
      </c>
      <c r="E307" s="40">
        <v>28413</v>
      </c>
      <c r="F307" s="47" t="s">
        <v>824</v>
      </c>
      <c r="G307" s="41">
        <v>45</v>
      </c>
      <c r="H307" s="14">
        <v>23</v>
      </c>
      <c r="I307" s="48">
        <f t="shared" si="14"/>
        <v>0.511111111111111</v>
      </c>
      <c r="J307" s="14">
        <f t="shared" si="15"/>
        <v>-22</v>
      </c>
    </row>
    <row r="308" ht="14.25" spans="1:10">
      <c r="A308" s="40">
        <f t="shared" si="16"/>
        <v>307</v>
      </c>
      <c r="B308" s="40">
        <v>113025</v>
      </c>
      <c r="C308" s="40" t="s">
        <v>187</v>
      </c>
      <c r="D308" s="40" t="s">
        <v>72</v>
      </c>
      <c r="E308" s="40">
        <v>15145</v>
      </c>
      <c r="F308" s="46" t="s">
        <v>825</v>
      </c>
      <c r="G308" s="41">
        <v>33</v>
      </c>
      <c r="H308" s="14">
        <v>40</v>
      </c>
      <c r="I308" s="48">
        <f t="shared" si="14"/>
        <v>1.21212121212121</v>
      </c>
      <c r="J308" s="14">
        <f t="shared" si="15"/>
        <v>7</v>
      </c>
    </row>
    <row r="309" ht="14.25" spans="1:10">
      <c r="A309" s="40">
        <f t="shared" si="16"/>
        <v>308</v>
      </c>
      <c r="B309" s="40">
        <v>2479</v>
      </c>
      <c r="C309" s="40" t="s">
        <v>187</v>
      </c>
      <c r="D309" s="40" t="s">
        <v>212</v>
      </c>
      <c r="E309" s="40">
        <v>12505</v>
      </c>
      <c r="F309" s="40" t="s">
        <v>826</v>
      </c>
      <c r="G309" s="41">
        <v>93</v>
      </c>
      <c r="H309" s="14">
        <v>24</v>
      </c>
      <c r="I309" s="48">
        <f t="shared" si="14"/>
        <v>0.258064516129032</v>
      </c>
      <c r="J309" s="14">
        <f t="shared" si="15"/>
        <v>-69</v>
      </c>
    </row>
    <row r="310" ht="14.25" spans="1:10">
      <c r="A310" s="40">
        <f t="shared" si="16"/>
        <v>309</v>
      </c>
      <c r="B310" s="40">
        <v>2451</v>
      </c>
      <c r="C310" s="40" t="s">
        <v>187</v>
      </c>
      <c r="D310" s="40" t="s">
        <v>206</v>
      </c>
      <c r="E310" s="40">
        <v>6830</v>
      </c>
      <c r="F310" s="46" t="s">
        <v>827</v>
      </c>
      <c r="G310" s="41">
        <v>45</v>
      </c>
      <c r="H310" s="14">
        <v>16</v>
      </c>
      <c r="I310" s="48">
        <f t="shared" si="14"/>
        <v>0.355555555555556</v>
      </c>
      <c r="J310" s="14">
        <f t="shared" si="15"/>
        <v>-29</v>
      </c>
    </row>
    <row r="311" ht="14.25" spans="1:10">
      <c r="A311" s="40">
        <f t="shared" si="16"/>
        <v>310</v>
      </c>
      <c r="B311" s="40">
        <v>2451</v>
      </c>
      <c r="C311" s="40" t="s">
        <v>187</v>
      </c>
      <c r="D311" s="40" t="s">
        <v>206</v>
      </c>
      <c r="E311" s="40">
        <v>6831</v>
      </c>
      <c r="F311" s="46" t="s">
        <v>828</v>
      </c>
      <c r="G311" s="41">
        <v>45</v>
      </c>
      <c r="H311" s="14">
        <v>19</v>
      </c>
      <c r="I311" s="48">
        <f t="shared" si="14"/>
        <v>0.422222222222222</v>
      </c>
      <c r="J311" s="14">
        <f t="shared" si="15"/>
        <v>-26</v>
      </c>
    </row>
    <row r="312" ht="14.25" spans="1:10">
      <c r="A312" s="40">
        <f t="shared" si="16"/>
        <v>311</v>
      </c>
      <c r="B312" s="40">
        <v>298747</v>
      </c>
      <c r="C312" s="40" t="s">
        <v>187</v>
      </c>
      <c r="D312" s="40" t="s">
        <v>269</v>
      </c>
      <c r="E312" s="40">
        <v>12990</v>
      </c>
      <c r="F312" s="46" t="s">
        <v>829</v>
      </c>
      <c r="G312" s="41">
        <v>45</v>
      </c>
      <c r="H312" s="14">
        <v>23</v>
      </c>
      <c r="I312" s="48">
        <f t="shared" si="14"/>
        <v>0.511111111111111</v>
      </c>
      <c r="J312" s="14">
        <f t="shared" si="15"/>
        <v>-22</v>
      </c>
    </row>
    <row r="313" ht="14.25" spans="1:10">
      <c r="A313" s="40">
        <f t="shared" si="16"/>
        <v>312</v>
      </c>
      <c r="B313" s="40">
        <v>298747</v>
      </c>
      <c r="C313" s="40" t="s">
        <v>187</v>
      </c>
      <c r="D313" s="40" t="s">
        <v>269</v>
      </c>
      <c r="E313" s="40">
        <v>5844</v>
      </c>
      <c r="F313" s="46" t="s">
        <v>830</v>
      </c>
      <c r="G313" s="41">
        <v>45</v>
      </c>
      <c r="H313" s="14">
        <v>13</v>
      </c>
      <c r="I313" s="48">
        <f t="shared" si="14"/>
        <v>0.288888888888889</v>
      </c>
      <c r="J313" s="14">
        <f t="shared" si="15"/>
        <v>-32</v>
      </c>
    </row>
    <row r="314" ht="14.25" spans="1:10">
      <c r="A314" s="40">
        <f t="shared" si="16"/>
        <v>313</v>
      </c>
      <c r="B314" s="40">
        <v>112415</v>
      </c>
      <c r="C314" s="40" t="s">
        <v>187</v>
      </c>
      <c r="D314" s="40" t="s">
        <v>257</v>
      </c>
      <c r="E314" s="40">
        <v>4188</v>
      </c>
      <c r="F314" s="46" t="s">
        <v>831</v>
      </c>
      <c r="G314" s="41">
        <v>45</v>
      </c>
      <c r="H314" s="14">
        <v>21</v>
      </c>
      <c r="I314" s="48">
        <f t="shared" si="14"/>
        <v>0.466666666666667</v>
      </c>
      <c r="J314" s="14">
        <f t="shared" si="15"/>
        <v>-24</v>
      </c>
    </row>
    <row r="315" ht="14.25" spans="1:10">
      <c r="A315" s="40">
        <f t="shared" si="16"/>
        <v>314</v>
      </c>
      <c r="B315" s="40">
        <v>112415</v>
      </c>
      <c r="C315" s="40" t="s">
        <v>187</v>
      </c>
      <c r="D315" s="40" t="s">
        <v>257</v>
      </c>
      <c r="E315" s="40">
        <v>12449</v>
      </c>
      <c r="F315" s="46" t="s">
        <v>832</v>
      </c>
      <c r="G315" s="41">
        <v>45</v>
      </c>
      <c r="H315" s="14">
        <v>22</v>
      </c>
      <c r="I315" s="48">
        <f t="shared" si="14"/>
        <v>0.488888888888889</v>
      </c>
      <c r="J315" s="14">
        <f t="shared" si="15"/>
        <v>-23</v>
      </c>
    </row>
    <row r="316" ht="14.25" spans="1:10">
      <c r="A316" s="40">
        <f t="shared" si="16"/>
        <v>315</v>
      </c>
      <c r="B316" s="40">
        <v>2483</v>
      </c>
      <c r="C316" s="40" t="s">
        <v>187</v>
      </c>
      <c r="D316" s="40" t="s">
        <v>188</v>
      </c>
      <c r="E316" s="40">
        <v>4302</v>
      </c>
      <c r="F316" s="46" t="s">
        <v>833</v>
      </c>
      <c r="G316" s="41">
        <v>30</v>
      </c>
      <c r="H316" s="14">
        <v>35</v>
      </c>
      <c r="I316" s="48">
        <f t="shared" si="14"/>
        <v>1.16666666666667</v>
      </c>
      <c r="J316" s="14">
        <f t="shared" si="15"/>
        <v>5</v>
      </c>
    </row>
    <row r="317" ht="14.25" spans="1:10">
      <c r="A317" s="40">
        <f t="shared" si="16"/>
        <v>316</v>
      </c>
      <c r="B317" s="40">
        <v>2483</v>
      </c>
      <c r="C317" s="40" t="s">
        <v>187</v>
      </c>
      <c r="D317" s="40" t="s">
        <v>188</v>
      </c>
      <c r="E317" s="40">
        <v>4093</v>
      </c>
      <c r="F317" s="46" t="s">
        <v>834</v>
      </c>
      <c r="G317" s="41">
        <v>30</v>
      </c>
      <c r="H317" s="14">
        <v>13</v>
      </c>
      <c r="I317" s="48">
        <f t="shared" si="14"/>
        <v>0.433333333333333</v>
      </c>
      <c r="J317" s="14">
        <f t="shared" si="15"/>
        <v>-17</v>
      </c>
    </row>
    <row r="318" ht="14.25" spans="1:10">
      <c r="A318" s="40">
        <f t="shared" si="16"/>
        <v>317</v>
      </c>
      <c r="B318" s="40">
        <v>102934</v>
      </c>
      <c r="C318" s="40" t="s">
        <v>187</v>
      </c>
      <c r="D318" s="40" t="s">
        <v>239</v>
      </c>
      <c r="E318" s="40">
        <v>6607</v>
      </c>
      <c r="F318" s="46" t="s">
        <v>835</v>
      </c>
      <c r="G318" s="41">
        <v>20</v>
      </c>
      <c r="H318" s="14">
        <v>46</v>
      </c>
      <c r="I318" s="48">
        <f t="shared" si="14"/>
        <v>2.3</v>
      </c>
      <c r="J318" s="14">
        <f t="shared" si="15"/>
        <v>26</v>
      </c>
    </row>
    <row r="319" ht="14.25" spans="1:10">
      <c r="A319" s="40">
        <f t="shared" si="16"/>
        <v>318</v>
      </c>
      <c r="B319" s="40">
        <v>102934</v>
      </c>
      <c r="C319" s="40" t="s">
        <v>187</v>
      </c>
      <c r="D319" s="40" t="s">
        <v>239</v>
      </c>
      <c r="E319" s="40">
        <v>16076</v>
      </c>
      <c r="F319" s="46" t="s">
        <v>836</v>
      </c>
      <c r="G319" s="41">
        <v>20</v>
      </c>
      <c r="H319" s="14">
        <v>12</v>
      </c>
      <c r="I319" s="48">
        <f t="shared" si="14"/>
        <v>0.6</v>
      </c>
      <c r="J319" s="14">
        <f t="shared" si="15"/>
        <v>-8</v>
      </c>
    </row>
    <row r="320" ht="14.25" spans="1:10">
      <c r="A320" s="40">
        <f t="shared" si="16"/>
        <v>319</v>
      </c>
      <c r="B320" s="40">
        <v>102934</v>
      </c>
      <c r="C320" s="40" t="s">
        <v>187</v>
      </c>
      <c r="D320" s="40" t="s">
        <v>239</v>
      </c>
      <c r="E320" s="42">
        <v>27699</v>
      </c>
      <c r="F320" s="42" t="s">
        <v>837</v>
      </c>
      <c r="G320" s="41">
        <v>20</v>
      </c>
      <c r="H320" s="14">
        <v>24</v>
      </c>
      <c r="I320" s="48">
        <f t="shared" si="14"/>
        <v>1.2</v>
      </c>
      <c r="J320" s="14">
        <f t="shared" si="15"/>
        <v>4</v>
      </c>
    </row>
    <row r="321" ht="14.25" spans="1:10">
      <c r="A321" s="40">
        <f t="shared" ref="A321:A338" si="17">ROW()-1</f>
        <v>320</v>
      </c>
      <c r="B321" s="40">
        <v>108277</v>
      </c>
      <c r="C321" s="40" t="s">
        <v>187</v>
      </c>
      <c r="D321" s="40" t="s">
        <v>251</v>
      </c>
      <c r="E321" s="40">
        <v>13186</v>
      </c>
      <c r="F321" s="46" t="s">
        <v>838</v>
      </c>
      <c r="G321" s="41">
        <v>45</v>
      </c>
      <c r="H321" s="14">
        <v>57</v>
      </c>
      <c r="I321" s="48">
        <f t="shared" si="14"/>
        <v>1.26666666666667</v>
      </c>
      <c r="J321" s="14">
        <f t="shared" si="15"/>
        <v>12</v>
      </c>
    </row>
    <row r="322" ht="14.25" spans="1:10">
      <c r="A322" s="40">
        <f t="shared" si="17"/>
        <v>321</v>
      </c>
      <c r="B322" s="40">
        <v>108277</v>
      </c>
      <c r="C322" s="42" t="s">
        <v>187</v>
      </c>
      <c r="D322" s="40" t="s">
        <v>251</v>
      </c>
      <c r="E322" s="50">
        <v>15799</v>
      </c>
      <c r="F322" s="47" t="s">
        <v>839</v>
      </c>
      <c r="G322" s="41">
        <v>45</v>
      </c>
      <c r="H322" s="14">
        <v>31</v>
      </c>
      <c r="I322" s="48">
        <f t="shared" si="14"/>
        <v>0.688888888888889</v>
      </c>
      <c r="J322" s="14">
        <f t="shared" si="15"/>
        <v>-14</v>
      </c>
    </row>
    <row r="323" ht="14.25" spans="1:10">
      <c r="A323" s="40">
        <f t="shared" si="17"/>
        <v>322</v>
      </c>
      <c r="B323" s="40">
        <v>2443</v>
      </c>
      <c r="C323" s="40" t="s">
        <v>187</v>
      </c>
      <c r="D323" s="40" t="s">
        <v>200</v>
      </c>
      <c r="E323" s="40">
        <v>11504</v>
      </c>
      <c r="F323" s="46" t="s">
        <v>840</v>
      </c>
      <c r="G323" s="41">
        <v>62</v>
      </c>
      <c r="H323" s="14">
        <v>54</v>
      </c>
      <c r="I323" s="48">
        <f t="shared" ref="I323:I363" si="18">H323/G323</f>
        <v>0.870967741935484</v>
      </c>
      <c r="J323" s="14">
        <f t="shared" ref="J323:J363" si="19">H323-G323</f>
        <v>-8</v>
      </c>
    </row>
    <row r="324" ht="14.25" spans="1:10">
      <c r="A324" s="40">
        <f t="shared" si="17"/>
        <v>323</v>
      </c>
      <c r="B324" s="40">
        <v>2443</v>
      </c>
      <c r="C324" s="40" t="s">
        <v>187</v>
      </c>
      <c r="D324" s="40" t="s">
        <v>200</v>
      </c>
      <c r="E324" s="40">
        <v>14747</v>
      </c>
      <c r="F324" s="46" t="s">
        <v>841</v>
      </c>
      <c r="G324" s="41">
        <v>62</v>
      </c>
      <c r="H324" s="14">
        <v>33</v>
      </c>
      <c r="I324" s="48">
        <f t="shared" si="18"/>
        <v>0.532258064516129</v>
      </c>
      <c r="J324" s="14">
        <f t="shared" si="19"/>
        <v>-29</v>
      </c>
    </row>
    <row r="325" ht="14.25" spans="1:10">
      <c r="A325" s="40">
        <f t="shared" si="17"/>
        <v>324</v>
      </c>
      <c r="B325" s="40">
        <v>2715</v>
      </c>
      <c r="C325" s="40" t="s">
        <v>20</v>
      </c>
      <c r="D325" s="40" t="s">
        <v>21</v>
      </c>
      <c r="E325" s="40">
        <v>5501</v>
      </c>
      <c r="F325" s="46" t="s">
        <v>842</v>
      </c>
      <c r="G325" s="41">
        <v>60</v>
      </c>
      <c r="H325" s="14">
        <v>10</v>
      </c>
      <c r="I325" s="48">
        <f t="shared" si="18"/>
        <v>0.166666666666667</v>
      </c>
      <c r="J325" s="14">
        <f t="shared" si="19"/>
        <v>-50</v>
      </c>
    </row>
    <row r="326" ht="14.25" spans="1:10">
      <c r="A326" s="40">
        <f t="shared" si="17"/>
        <v>325</v>
      </c>
      <c r="B326" s="43">
        <v>2715</v>
      </c>
      <c r="C326" s="40" t="s">
        <v>20</v>
      </c>
      <c r="D326" s="40" t="s">
        <v>21</v>
      </c>
      <c r="E326" s="43">
        <v>28554</v>
      </c>
      <c r="F326" s="43" t="s">
        <v>843</v>
      </c>
      <c r="G326" s="41">
        <v>60</v>
      </c>
      <c r="H326" s="14">
        <v>11</v>
      </c>
      <c r="I326" s="48">
        <f t="shared" si="18"/>
        <v>0.183333333333333</v>
      </c>
      <c r="J326" s="14">
        <f t="shared" si="19"/>
        <v>-49</v>
      </c>
    </row>
    <row r="327" ht="14.25" spans="1:10">
      <c r="A327" s="40">
        <f t="shared" si="17"/>
        <v>326</v>
      </c>
      <c r="B327" s="40">
        <v>2713</v>
      </c>
      <c r="C327" s="40" t="s">
        <v>20</v>
      </c>
      <c r="D327" s="40" t="s">
        <v>408</v>
      </c>
      <c r="E327" s="40">
        <v>11004</v>
      </c>
      <c r="F327" s="46" t="s">
        <v>844</v>
      </c>
      <c r="G327" s="41">
        <v>60</v>
      </c>
      <c r="H327" s="14">
        <v>33</v>
      </c>
      <c r="I327" s="48">
        <f t="shared" si="18"/>
        <v>0.55</v>
      </c>
      <c r="J327" s="14">
        <f t="shared" si="19"/>
        <v>-27</v>
      </c>
    </row>
    <row r="328" ht="14.25" spans="1:10">
      <c r="A328" s="40">
        <f t="shared" si="17"/>
        <v>327</v>
      </c>
      <c r="B328" s="40">
        <v>2713</v>
      </c>
      <c r="C328" s="40" t="s">
        <v>20</v>
      </c>
      <c r="D328" s="40" t="s">
        <v>408</v>
      </c>
      <c r="E328" s="40">
        <v>11537</v>
      </c>
      <c r="F328" s="46" t="s">
        <v>845</v>
      </c>
      <c r="G328" s="41">
        <v>60</v>
      </c>
      <c r="H328" s="14">
        <v>34</v>
      </c>
      <c r="I328" s="48">
        <f t="shared" si="18"/>
        <v>0.566666666666667</v>
      </c>
      <c r="J328" s="14">
        <f t="shared" si="19"/>
        <v>-26</v>
      </c>
    </row>
    <row r="329" ht="14.25" spans="1:10">
      <c r="A329" s="40">
        <f t="shared" si="17"/>
        <v>328</v>
      </c>
      <c r="B329" s="40">
        <v>108656</v>
      </c>
      <c r="C329" s="40" t="s">
        <v>20</v>
      </c>
      <c r="D329" s="40" t="s">
        <v>414</v>
      </c>
      <c r="E329" s="40">
        <v>8489</v>
      </c>
      <c r="F329" s="40" t="s">
        <v>846</v>
      </c>
      <c r="G329" s="41">
        <v>60</v>
      </c>
      <c r="H329" s="14">
        <v>36</v>
      </c>
      <c r="I329" s="48">
        <f t="shared" si="18"/>
        <v>0.6</v>
      </c>
      <c r="J329" s="14">
        <f t="shared" si="19"/>
        <v>-24</v>
      </c>
    </row>
    <row r="330" ht="14.25" spans="1:10">
      <c r="A330" s="40">
        <f t="shared" si="17"/>
        <v>329</v>
      </c>
      <c r="B330" s="40">
        <v>108656</v>
      </c>
      <c r="C330" s="40" t="s">
        <v>20</v>
      </c>
      <c r="D330" s="40" t="s">
        <v>414</v>
      </c>
      <c r="E330" s="40">
        <v>4330</v>
      </c>
      <c r="F330" s="40" t="s">
        <v>847</v>
      </c>
      <c r="G330" s="41">
        <v>60</v>
      </c>
      <c r="H330" s="14">
        <v>68</v>
      </c>
      <c r="I330" s="48">
        <f t="shared" si="18"/>
        <v>1.13333333333333</v>
      </c>
      <c r="J330" s="14">
        <f t="shared" si="19"/>
        <v>8</v>
      </c>
    </row>
    <row r="331" ht="14.25" spans="1:10">
      <c r="A331" s="40">
        <f t="shared" si="17"/>
        <v>330</v>
      </c>
      <c r="B331" s="40">
        <v>102567</v>
      </c>
      <c r="C331" s="40" t="s">
        <v>20</v>
      </c>
      <c r="D331" s="40" t="s">
        <v>411</v>
      </c>
      <c r="E331" s="40">
        <v>5954</v>
      </c>
      <c r="F331" s="40" t="s">
        <v>848</v>
      </c>
      <c r="G331" s="41">
        <v>30</v>
      </c>
      <c r="H331" s="14">
        <v>31</v>
      </c>
      <c r="I331" s="48">
        <f t="shared" si="18"/>
        <v>1.03333333333333</v>
      </c>
      <c r="J331" s="14">
        <f t="shared" si="19"/>
        <v>1</v>
      </c>
    </row>
    <row r="332" ht="14.25" spans="1:10">
      <c r="A332" s="40">
        <f t="shared" si="17"/>
        <v>331</v>
      </c>
      <c r="B332" s="40">
        <v>102567</v>
      </c>
      <c r="C332" s="40" t="s">
        <v>20</v>
      </c>
      <c r="D332" s="40" t="s">
        <v>411</v>
      </c>
      <c r="E332" s="40">
        <v>11458</v>
      </c>
      <c r="F332" s="40" t="s">
        <v>849</v>
      </c>
      <c r="G332" s="41">
        <v>30</v>
      </c>
      <c r="H332" s="14">
        <v>17</v>
      </c>
      <c r="I332" s="48">
        <f t="shared" si="18"/>
        <v>0.566666666666667</v>
      </c>
      <c r="J332" s="14">
        <f t="shared" si="19"/>
        <v>-13</v>
      </c>
    </row>
    <row r="333" ht="14.25" spans="1:10">
      <c r="A333" s="40">
        <f t="shared" si="17"/>
        <v>332</v>
      </c>
      <c r="B333" s="40">
        <v>2876</v>
      </c>
      <c r="C333" s="40" t="s">
        <v>20</v>
      </c>
      <c r="D333" s="40" t="s">
        <v>405</v>
      </c>
      <c r="E333" s="40">
        <v>5406</v>
      </c>
      <c r="F333" s="40" t="s">
        <v>850</v>
      </c>
      <c r="G333" s="41">
        <v>15</v>
      </c>
      <c r="H333" s="14">
        <v>29</v>
      </c>
      <c r="I333" s="48">
        <f t="shared" si="18"/>
        <v>1.93333333333333</v>
      </c>
      <c r="J333" s="14">
        <f t="shared" si="19"/>
        <v>14</v>
      </c>
    </row>
    <row r="334" ht="14.25" spans="1:10">
      <c r="A334" s="40">
        <f t="shared" si="17"/>
        <v>333</v>
      </c>
      <c r="B334" s="40">
        <v>2876</v>
      </c>
      <c r="C334" s="40" t="s">
        <v>20</v>
      </c>
      <c r="D334" s="40" t="s">
        <v>405</v>
      </c>
      <c r="E334" s="40">
        <v>5979</v>
      </c>
      <c r="F334" s="42" t="s">
        <v>851</v>
      </c>
      <c r="G334" s="41">
        <v>15</v>
      </c>
      <c r="H334" s="14">
        <v>38</v>
      </c>
      <c r="I334" s="48">
        <f t="shared" si="18"/>
        <v>2.53333333333333</v>
      </c>
      <c r="J334" s="14">
        <f t="shared" si="19"/>
        <v>23</v>
      </c>
    </row>
    <row r="335" ht="14.25" spans="1:10">
      <c r="A335" s="40">
        <f t="shared" si="17"/>
        <v>334</v>
      </c>
      <c r="B335" s="40">
        <v>2877</v>
      </c>
      <c r="C335" s="40" t="s">
        <v>20</v>
      </c>
      <c r="D335" s="40" t="s">
        <v>402</v>
      </c>
      <c r="E335" s="40">
        <v>7317</v>
      </c>
      <c r="F335" s="40" t="s">
        <v>852</v>
      </c>
      <c r="G335" s="41">
        <v>30</v>
      </c>
      <c r="H335" s="14">
        <v>35</v>
      </c>
      <c r="I335" s="48">
        <f t="shared" si="18"/>
        <v>1.16666666666667</v>
      </c>
      <c r="J335" s="14">
        <f t="shared" si="19"/>
        <v>5</v>
      </c>
    </row>
    <row r="336" ht="14.25" spans="1:10">
      <c r="A336" s="40">
        <f t="shared" si="17"/>
        <v>335</v>
      </c>
      <c r="B336" s="40">
        <v>2877</v>
      </c>
      <c r="C336" s="40" t="s">
        <v>20</v>
      </c>
      <c r="D336" s="40" t="s">
        <v>402</v>
      </c>
      <c r="E336" s="40">
        <v>7749</v>
      </c>
      <c r="F336" s="40" t="s">
        <v>853</v>
      </c>
      <c r="G336" s="41">
        <v>30</v>
      </c>
      <c r="H336" s="14">
        <v>21</v>
      </c>
      <c r="I336" s="48">
        <f t="shared" si="18"/>
        <v>0.7</v>
      </c>
      <c r="J336" s="14">
        <f t="shared" si="19"/>
        <v>-9</v>
      </c>
    </row>
    <row r="337" ht="14.25" spans="1:10">
      <c r="A337" s="40">
        <f t="shared" si="17"/>
        <v>336</v>
      </c>
      <c r="B337" s="40">
        <v>2877</v>
      </c>
      <c r="C337" s="40" t="s">
        <v>20</v>
      </c>
      <c r="D337" s="40" t="s">
        <v>402</v>
      </c>
      <c r="E337" s="40">
        <v>12566</v>
      </c>
      <c r="F337" s="40" t="s">
        <v>854</v>
      </c>
      <c r="G337" s="41">
        <v>30</v>
      </c>
      <c r="H337" s="14">
        <v>28</v>
      </c>
      <c r="I337" s="48">
        <f t="shared" si="18"/>
        <v>0.933333333333333</v>
      </c>
      <c r="J337" s="14">
        <f t="shared" si="19"/>
        <v>-2</v>
      </c>
    </row>
    <row r="338" ht="14.25" spans="1:10">
      <c r="A338" s="40">
        <f t="shared" si="17"/>
        <v>337</v>
      </c>
      <c r="B338" s="40">
        <v>2839</v>
      </c>
      <c r="C338" s="40" t="s">
        <v>20</v>
      </c>
      <c r="D338" s="40" t="s">
        <v>399</v>
      </c>
      <c r="E338" s="40">
        <v>9112</v>
      </c>
      <c r="F338" s="40" t="s">
        <v>855</v>
      </c>
      <c r="G338" s="41">
        <v>22</v>
      </c>
      <c r="H338" s="14">
        <v>16</v>
      </c>
      <c r="I338" s="48">
        <f t="shared" si="18"/>
        <v>0.727272727272727</v>
      </c>
      <c r="J338" s="14">
        <f t="shared" si="19"/>
        <v>-6</v>
      </c>
    </row>
    <row r="339" ht="14.25" spans="1:10">
      <c r="A339" s="40">
        <f t="shared" ref="A339:A348" si="20">ROW()-1</f>
        <v>338</v>
      </c>
      <c r="B339" s="6">
        <v>297863</v>
      </c>
      <c r="C339" s="6" t="s">
        <v>272</v>
      </c>
      <c r="D339" s="6" t="s">
        <v>856</v>
      </c>
      <c r="E339" s="6">
        <v>7050</v>
      </c>
      <c r="F339" s="6" t="s">
        <v>857</v>
      </c>
      <c r="G339" s="14"/>
      <c r="H339" s="14">
        <v>1</v>
      </c>
      <c r="I339" s="48" t="e">
        <f t="shared" si="18"/>
        <v>#DIV/0!</v>
      </c>
      <c r="J339" s="14">
        <f t="shared" si="19"/>
        <v>1</v>
      </c>
    </row>
    <row r="340" ht="14.25" spans="1:10">
      <c r="A340" s="40">
        <f t="shared" si="20"/>
        <v>339</v>
      </c>
      <c r="B340" s="6">
        <v>108277</v>
      </c>
      <c r="C340" s="6" t="s">
        <v>187</v>
      </c>
      <c r="D340" s="6" t="s">
        <v>858</v>
      </c>
      <c r="E340" s="6">
        <v>10586</v>
      </c>
      <c r="F340" s="6" t="s">
        <v>859</v>
      </c>
      <c r="G340" s="14"/>
      <c r="H340" s="14">
        <v>51</v>
      </c>
      <c r="I340" s="48" t="e">
        <f t="shared" si="18"/>
        <v>#DIV/0!</v>
      </c>
      <c r="J340" s="14">
        <f t="shared" si="19"/>
        <v>51</v>
      </c>
    </row>
    <row r="341" ht="14.25" spans="1:10">
      <c r="A341" s="40">
        <f t="shared" si="20"/>
        <v>340</v>
      </c>
      <c r="B341" s="6">
        <v>2893</v>
      </c>
      <c r="C341" s="6" t="s">
        <v>860</v>
      </c>
      <c r="D341" s="6" t="s">
        <v>861</v>
      </c>
      <c r="E341" s="6">
        <v>10953</v>
      </c>
      <c r="F341" s="6" t="s">
        <v>862</v>
      </c>
      <c r="G341" s="14"/>
      <c r="H341" s="14">
        <v>6</v>
      </c>
      <c r="I341" s="48" t="e">
        <f t="shared" si="18"/>
        <v>#DIV/0!</v>
      </c>
      <c r="J341" s="14">
        <f t="shared" si="19"/>
        <v>6</v>
      </c>
    </row>
    <row r="342" ht="14.25" spans="1:10">
      <c r="A342" s="40">
        <f t="shared" si="20"/>
        <v>341</v>
      </c>
      <c r="B342" s="6">
        <v>122198</v>
      </c>
      <c r="C342" s="6" t="s">
        <v>272</v>
      </c>
      <c r="D342" s="6" t="s">
        <v>863</v>
      </c>
      <c r="E342" s="6">
        <v>11487</v>
      </c>
      <c r="F342" s="6" t="s">
        <v>864</v>
      </c>
      <c r="G342" s="14"/>
      <c r="H342" s="14">
        <v>25</v>
      </c>
      <c r="I342" s="48" t="e">
        <f t="shared" si="18"/>
        <v>#DIV/0!</v>
      </c>
      <c r="J342" s="14">
        <f t="shared" si="19"/>
        <v>25</v>
      </c>
    </row>
    <row r="343" ht="14.25" spans="1:10">
      <c r="A343" s="40">
        <f t="shared" si="20"/>
        <v>342</v>
      </c>
      <c r="B343" s="6">
        <v>2595</v>
      </c>
      <c r="C343" s="6" t="s">
        <v>16</v>
      </c>
      <c r="D343" s="6" t="s">
        <v>865</v>
      </c>
      <c r="E343" s="6">
        <v>14107</v>
      </c>
      <c r="F343" s="6" t="s">
        <v>866</v>
      </c>
      <c r="G343" s="14"/>
      <c r="H343" s="14">
        <v>10</v>
      </c>
      <c r="I343" s="48" t="e">
        <f t="shared" si="18"/>
        <v>#DIV/0!</v>
      </c>
      <c r="J343" s="14">
        <f t="shared" si="19"/>
        <v>10</v>
      </c>
    </row>
    <row r="344" ht="14.25" spans="1:10">
      <c r="A344" s="40">
        <f t="shared" si="20"/>
        <v>343</v>
      </c>
      <c r="B344" s="6">
        <v>2595</v>
      </c>
      <c r="C344" s="6" t="s">
        <v>16</v>
      </c>
      <c r="D344" s="6" t="s">
        <v>865</v>
      </c>
      <c r="E344" s="6">
        <v>14704</v>
      </c>
      <c r="F344" s="6" t="s">
        <v>867</v>
      </c>
      <c r="G344" s="14"/>
      <c r="H344" s="14">
        <v>33</v>
      </c>
      <c r="I344" s="48" t="e">
        <f t="shared" si="18"/>
        <v>#DIV/0!</v>
      </c>
      <c r="J344" s="14">
        <f t="shared" si="19"/>
        <v>33</v>
      </c>
    </row>
    <row r="345" ht="14.25" spans="1:10">
      <c r="A345" s="40">
        <f t="shared" si="20"/>
        <v>344</v>
      </c>
      <c r="B345" s="6">
        <v>2595</v>
      </c>
      <c r="C345" s="6" t="s">
        <v>16</v>
      </c>
      <c r="D345" s="6" t="s">
        <v>865</v>
      </c>
      <c r="E345" s="6">
        <v>15891</v>
      </c>
      <c r="F345" s="6" t="s">
        <v>868</v>
      </c>
      <c r="G345" s="14"/>
      <c r="H345" s="14">
        <v>11</v>
      </c>
      <c r="I345" s="48" t="e">
        <f t="shared" si="18"/>
        <v>#DIV/0!</v>
      </c>
      <c r="J345" s="14">
        <f t="shared" si="19"/>
        <v>11</v>
      </c>
    </row>
    <row r="346" ht="14.25" spans="1:10">
      <c r="A346" s="40">
        <f t="shared" si="20"/>
        <v>345</v>
      </c>
      <c r="B346" s="6">
        <v>103199</v>
      </c>
      <c r="C346" s="6" t="s">
        <v>272</v>
      </c>
      <c r="D346" s="6" t="s">
        <v>869</v>
      </c>
      <c r="E346" s="6">
        <v>28506</v>
      </c>
      <c r="F346" s="6" t="s">
        <v>870</v>
      </c>
      <c r="G346" s="14"/>
      <c r="H346" s="14">
        <v>6</v>
      </c>
      <c r="I346" s="48" t="e">
        <f t="shared" si="18"/>
        <v>#DIV/0!</v>
      </c>
      <c r="J346" s="14">
        <f t="shared" si="19"/>
        <v>6</v>
      </c>
    </row>
    <row r="347" ht="14.25" spans="1:10">
      <c r="A347" s="40">
        <f t="shared" si="20"/>
        <v>346</v>
      </c>
      <c r="B347" s="6">
        <v>2837</v>
      </c>
      <c r="C347" s="6" t="s">
        <v>106</v>
      </c>
      <c r="D347" s="6" t="s">
        <v>871</v>
      </c>
      <c r="E347" s="6">
        <v>29175</v>
      </c>
      <c r="F347" s="6" t="s">
        <v>872</v>
      </c>
      <c r="G347" s="14"/>
      <c r="H347" s="14">
        <v>39</v>
      </c>
      <c r="I347" s="48" t="e">
        <f t="shared" si="18"/>
        <v>#DIV/0!</v>
      </c>
      <c r="J347" s="14">
        <f t="shared" si="19"/>
        <v>39</v>
      </c>
    </row>
    <row r="348" ht="14.25" spans="1:10">
      <c r="A348" s="40">
        <f t="shared" si="20"/>
        <v>347</v>
      </c>
      <c r="B348" s="6">
        <v>103639</v>
      </c>
      <c r="C348" s="6" t="s">
        <v>12</v>
      </c>
      <c r="D348" s="6" t="s">
        <v>873</v>
      </c>
      <c r="E348" s="6">
        <v>29176</v>
      </c>
      <c r="F348" s="6" t="s">
        <v>874</v>
      </c>
      <c r="G348" s="14"/>
      <c r="H348" s="14">
        <v>48</v>
      </c>
      <c r="I348" s="48" t="e">
        <f t="shared" si="18"/>
        <v>#DIV/0!</v>
      </c>
      <c r="J348" s="14">
        <f t="shared" si="19"/>
        <v>48</v>
      </c>
    </row>
    <row r="349" ht="14.25" spans="1:10">
      <c r="A349" s="40">
        <f t="shared" ref="A349:A367" si="21">ROW()-1</f>
        <v>348</v>
      </c>
      <c r="B349" s="6">
        <v>122718</v>
      </c>
      <c r="C349" s="6" t="s">
        <v>146</v>
      </c>
      <c r="D349" s="6" t="s">
        <v>875</v>
      </c>
      <c r="E349" s="6">
        <v>29180</v>
      </c>
      <c r="F349" s="6" t="s">
        <v>876</v>
      </c>
      <c r="G349" s="14"/>
      <c r="H349" s="14">
        <v>30</v>
      </c>
      <c r="I349" s="48" t="e">
        <f t="shared" si="18"/>
        <v>#DIV/0!</v>
      </c>
      <c r="J349" s="14">
        <f t="shared" si="19"/>
        <v>30</v>
      </c>
    </row>
    <row r="350" ht="14.25" spans="1:10">
      <c r="A350" s="40">
        <f t="shared" si="21"/>
        <v>349</v>
      </c>
      <c r="B350" s="6">
        <v>107728</v>
      </c>
      <c r="C350" s="6" t="s">
        <v>146</v>
      </c>
      <c r="D350" s="6" t="s">
        <v>877</v>
      </c>
      <c r="E350" s="6">
        <v>29182</v>
      </c>
      <c r="F350" s="6" t="s">
        <v>878</v>
      </c>
      <c r="G350" s="14"/>
      <c r="H350" s="14">
        <v>27</v>
      </c>
      <c r="I350" s="48" t="e">
        <f t="shared" si="18"/>
        <v>#DIV/0!</v>
      </c>
      <c r="J350" s="14">
        <f t="shared" si="19"/>
        <v>27</v>
      </c>
    </row>
    <row r="351" ht="14.25" spans="1:10">
      <c r="A351" s="40">
        <f t="shared" si="21"/>
        <v>350</v>
      </c>
      <c r="B351" s="6">
        <v>2894</v>
      </c>
      <c r="C351" s="6" t="s">
        <v>123</v>
      </c>
      <c r="D351" s="6" t="s">
        <v>879</v>
      </c>
      <c r="E351" s="6">
        <v>29186</v>
      </c>
      <c r="F351" s="6" t="s">
        <v>880</v>
      </c>
      <c r="G351" s="14"/>
      <c r="H351" s="14">
        <v>26</v>
      </c>
      <c r="I351" s="48" t="e">
        <f t="shared" si="18"/>
        <v>#DIV/0!</v>
      </c>
      <c r="J351" s="14">
        <f t="shared" si="19"/>
        <v>26</v>
      </c>
    </row>
    <row r="352" ht="14.25" spans="1:10">
      <c r="A352" s="40">
        <f t="shared" si="21"/>
        <v>351</v>
      </c>
      <c r="B352" s="6">
        <v>102935</v>
      </c>
      <c r="C352" s="6" t="s">
        <v>16</v>
      </c>
      <c r="D352" s="6" t="s">
        <v>881</v>
      </c>
      <c r="E352" s="6">
        <v>29210</v>
      </c>
      <c r="F352" s="6" t="s">
        <v>882</v>
      </c>
      <c r="G352" s="14"/>
      <c r="H352" s="14">
        <v>3</v>
      </c>
      <c r="I352" s="48" t="e">
        <f t="shared" si="18"/>
        <v>#DIV/0!</v>
      </c>
      <c r="J352" s="14">
        <f t="shared" si="19"/>
        <v>3</v>
      </c>
    </row>
    <row r="353" ht="14.25" spans="1:10">
      <c r="A353" s="40">
        <f t="shared" si="21"/>
        <v>352</v>
      </c>
      <c r="B353" s="6">
        <v>2326</v>
      </c>
      <c r="C353" s="6" t="s">
        <v>16</v>
      </c>
      <c r="D353" s="6" t="s">
        <v>883</v>
      </c>
      <c r="E353" s="6">
        <v>29212</v>
      </c>
      <c r="F353" s="6" t="s">
        <v>884</v>
      </c>
      <c r="G353" s="14"/>
      <c r="H353" s="14">
        <v>32</v>
      </c>
      <c r="I353" s="48" t="e">
        <f t="shared" si="18"/>
        <v>#DIV/0!</v>
      </c>
      <c r="J353" s="14">
        <f t="shared" si="19"/>
        <v>32</v>
      </c>
    </row>
    <row r="354" ht="14.25" spans="1:10">
      <c r="A354" s="40">
        <f t="shared" si="21"/>
        <v>353</v>
      </c>
      <c r="B354" s="6">
        <v>106568</v>
      </c>
      <c r="C354" s="6" t="s">
        <v>12</v>
      </c>
      <c r="D354" s="6" t="s">
        <v>885</v>
      </c>
      <c r="E354" s="6">
        <v>29214</v>
      </c>
      <c r="F354" s="6" t="s">
        <v>886</v>
      </c>
      <c r="G354" s="14"/>
      <c r="H354" s="14">
        <v>34</v>
      </c>
      <c r="I354" s="48" t="e">
        <f t="shared" si="18"/>
        <v>#DIV/0!</v>
      </c>
      <c r="J354" s="14">
        <f t="shared" si="19"/>
        <v>34</v>
      </c>
    </row>
    <row r="355" ht="14.25" spans="1:10">
      <c r="A355" s="40">
        <f t="shared" si="21"/>
        <v>354</v>
      </c>
      <c r="B355" s="6">
        <v>2479</v>
      </c>
      <c r="C355" s="6" t="s">
        <v>187</v>
      </c>
      <c r="D355" s="6" t="s">
        <v>887</v>
      </c>
      <c r="E355" s="6">
        <v>29219</v>
      </c>
      <c r="F355" s="6" t="s">
        <v>888</v>
      </c>
      <c r="G355" s="14"/>
      <c r="H355" s="14">
        <v>64</v>
      </c>
      <c r="I355" s="48" t="e">
        <f t="shared" si="18"/>
        <v>#DIV/0!</v>
      </c>
      <c r="J355" s="14">
        <f t="shared" si="19"/>
        <v>64</v>
      </c>
    </row>
    <row r="356" ht="14.25" spans="1:10">
      <c r="A356" s="40">
        <f t="shared" si="21"/>
        <v>355</v>
      </c>
      <c r="B356" s="6">
        <v>2875</v>
      </c>
      <c r="C356" s="6" t="s">
        <v>146</v>
      </c>
      <c r="D356" s="6" t="s">
        <v>889</v>
      </c>
      <c r="E356" s="6">
        <v>29235</v>
      </c>
      <c r="F356" s="6" t="s">
        <v>890</v>
      </c>
      <c r="G356" s="14"/>
      <c r="H356" s="14">
        <v>15</v>
      </c>
      <c r="I356" s="48" t="e">
        <f t="shared" si="18"/>
        <v>#DIV/0!</v>
      </c>
      <c r="J356" s="14">
        <f t="shared" si="19"/>
        <v>15</v>
      </c>
    </row>
    <row r="357" ht="14.25" spans="1:10">
      <c r="A357" s="40">
        <f t="shared" si="21"/>
        <v>356</v>
      </c>
      <c r="B357" s="6">
        <v>115971</v>
      </c>
      <c r="C357" s="6" t="s">
        <v>12</v>
      </c>
      <c r="D357" s="6" t="s">
        <v>891</v>
      </c>
      <c r="E357" s="6">
        <v>29500</v>
      </c>
      <c r="F357" s="6" t="s">
        <v>892</v>
      </c>
      <c r="G357" s="14"/>
      <c r="H357" s="14">
        <v>25</v>
      </c>
      <c r="I357" s="48" t="e">
        <f t="shared" si="18"/>
        <v>#DIV/0!</v>
      </c>
      <c r="J357" s="14">
        <f t="shared" si="19"/>
        <v>25</v>
      </c>
    </row>
    <row r="358" ht="14.25" spans="1:10">
      <c r="A358" s="40">
        <f t="shared" si="21"/>
        <v>357</v>
      </c>
      <c r="B358" s="6">
        <v>2791</v>
      </c>
      <c r="C358" s="6" t="s">
        <v>16</v>
      </c>
      <c r="D358" s="6" t="s">
        <v>893</v>
      </c>
      <c r="E358" s="6">
        <v>29502</v>
      </c>
      <c r="F358" s="6" t="s">
        <v>894</v>
      </c>
      <c r="G358" s="14"/>
      <c r="H358" s="14">
        <v>29</v>
      </c>
      <c r="I358" s="48" t="e">
        <f t="shared" si="18"/>
        <v>#DIV/0!</v>
      </c>
      <c r="J358" s="14">
        <f t="shared" si="19"/>
        <v>29</v>
      </c>
    </row>
    <row r="359" ht="14.25" spans="1:10">
      <c r="A359" s="40">
        <f t="shared" si="21"/>
        <v>358</v>
      </c>
      <c r="B359" s="6">
        <v>118951</v>
      </c>
      <c r="C359" s="6" t="s">
        <v>12</v>
      </c>
      <c r="D359" s="6" t="s">
        <v>895</v>
      </c>
      <c r="E359" s="6">
        <v>29503</v>
      </c>
      <c r="F359" s="6" t="s">
        <v>896</v>
      </c>
      <c r="G359" s="14"/>
      <c r="H359" s="14">
        <v>23</v>
      </c>
      <c r="I359" s="48" t="e">
        <f t="shared" si="18"/>
        <v>#DIV/0!</v>
      </c>
      <c r="J359" s="14">
        <f t="shared" si="19"/>
        <v>23</v>
      </c>
    </row>
    <row r="360" ht="14.25" spans="1:10">
      <c r="A360" s="40">
        <f t="shared" si="21"/>
        <v>359</v>
      </c>
      <c r="B360" s="6">
        <v>2422</v>
      </c>
      <c r="C360" s="6" t="s">
        <v>187</v>
      </c>
      <c r="D360" s="6" t="s">
        <v>897</v>
      </c>
      <c r="E360" s="6">
        <v>29614</v>
      </c>
      <c r="F360" s="6" t="s">
        <v>898</v>
      </c>
      <c r="G360" s="14"/>
      <c r="H360" s="14">
        <v>8</v>
      </c>
      <c r="I360" s="48" t="e">
        <f t="shared" si="18"/>
        <v>#DIV/0!</v>
      </c>
      <c r="J360" s="14">
        <f t="shared" si="19"/>
        <v>8</v>
      </c>
    </row>
    <row r="361" ht="14.25" spans="1:10">
      <c r="A361" s="40">
        <f t="shared" si="21"/>
        <v>360</v>
      </c>
      <c r="B361" s="6">
        <v>2414</v>
      </c>
      <c r="C361" s="6" t="s">
        <v>12</v>
      </c>
      <c r="D361" s="6" t="s">
        <v>899</v>
      </c>
      <c r="E361" s="6">
        <v>29638</v>
      </c>
      <c r="F361" s="6" t="s">
        <v>900</v>
      </c>
      <c r="G361" s="14"/>
      <c r="H361" s="14">
        <v>4</v>
      </c>
      <c r="I361" s="48" t="e">
        <f t="shared" si="18"/>
        <v>#DIV/0!</v>
      </c>
      <c r="J361" s="14">
        <f t="shared" si="19"/>
        <v>4</v>
      </c>
    </row>
    <row r="362" ht="14.25" spans="1:10">
      <c r="A362" s="40">
        <f t="shared" si="21"/>
        <v>361</v>
      </c>
      <c r="B362" s="6">
        <v>106569</v>
      </c>
      <c r="C362" s="6" t="s">
        <v>187</v>
      </c>
      <c r="D362" s="6" t="s">
        <v>901</v>
      </c>
      <c r="E362" s="6">
        <v>29639</v>
      </c>
      <c r="F362" s="6" t="s">
        <v>902</v>
      </c>
      <c r="G362" s="14"/>
      <c r="H362" s="14">
        <v>17</v>
      </c>
      <c r="I362" s="48" t="e">
        <f t="shared" si="18"/>
        <v>#DIV/0!</v>
      </c>
      <c r="J362" s="14">
        <f t="shared" si="19"/>
        <v>17</v>
      </c>
    </row>
    <row r="363" ht="14.25" spans="1:10">
      <c r="A363" s="40">
        <f t="shared" si="21"/>
        <v>362</v>
      </c>
      <c r="B363" s="6">
        <v>2722</v>
      </c>
      <c r="C363" s="6" t="s">
        <v>12</v>
      </c>
      <c r="D363" s="6" t="s">
        <v>903</v>
      </c>
      <c r="E363" s="6">
        <v>29658</v>
      </c>
      <c r="F363" s="6" t="s">
        <v>904</v>
      </c>
      <c r="G363" s="14"/>
      <c r="H363" s="14">
        <v>31</v>
      </c>
      <c r="I363" s="48" t="e">
        <f t="shared" si="18"/>
        <v>#DIV/0!</v>
      </c>
      <c r="J363" s="14">
        <f t="shared" si="19"/>
        <v>31</v>
      </c>
    </row>
    <row r="364" ht="14.25" spans="1:10">
      <c r="A364" s="40">
        <f t="shared" si="21"/>
        <v>363</v>
      </c>
      <c r="B364" s="14">
        <v>2595</v>
      </c>
      <c r="C364" s="14" t="s">
        <v>16</v>
      </c>
      <c r="D364" s="14" t="s">
        <v>349</v>
      </c>
      <c r="E364" s="6">
        <v>12746</v>
      </c>
      <c r="F364" s="6" t="s">
        <v>905</v>
      </c>
      <c r="G364" s="14"/>
      <c r="H364" s="6">
        <v>2</v>
      </c>
      <c r="I364" s="14"/>
      <c r="J364" s="14"/>
    </row>
    <row r="365" ht="14.25" spans="1:10">
      <c r="A365" s="40">
        <f t="shared" si="21"/>
        <v>364</v>
      </c>
      <c r="B365" s="57">
        <v>111121</v>
      </c>
      <c r="C365" s="14" t="s">
        <v>459</v>
      </c>
      <c r="D365" s="14" t="s">
        <v>464</v>
      </c>
      <c r="E365" s="6">
        <v>28229</v>
      </c>
      <c r="F365" s="6" t="s">
        <v>906</v>
      </c>
      <c r="G365" s="14"/>
      <c r="H365" s="6">
        <v>2</v>
      </c>
      <c r="I365" s="14"/>
      <c r="J365" s="14"/>
    </row>
    <row r="366" ht="14.25" spans="1:10">
      <c r="A366" s="40">
        <f t="shared" si="21"/>
        <v>365</v>
      </c>
      <c r="B366" s="57">
        <v>2451</v>
      </c>
      <c r="C366" s="40" t="s">
        <v>187</v>
      </c>
      <c r="D366" s="57" t="s">
        <v>206</v>
      </c>
      <c r="E366" s="6">
        <v>29613</v>
      </c>
      <c r="F366" s="6" t="s">
        <v>907</v>
      </c>
      <c r="G366" s="14"/>
      <c r="H366" s="6">
        <v>1</v>
      </c>
      <c r="I366" s="14"/>
      <c r="J366" s="14"/>
    </row>
    <row r="367" ht="14.25" spans="1:10">
      <c r="A367" s="40">
        <f t="shared" si="21"/>
        <v>366</v>
      </c>
      <c r="B367" s="57">
        <v>2573</v>
      </c>
      <c r="C367" s="42" t="s">
        <v>187</v>
      </c>
      <c r="D367" s="40" t="s">
        <v>809</v>
      </c>
      <c r="E367" s="6">
        <v>29659</v>
      </c>
      <c r="F367" s="6" t="s">
        <v>908</v>
      </c>
      <c r="G367" s="14"/>
      <c r="H367" s="6">
        <v>6</v>
      </c>
      <c r="I367" s="14"/>
      <c r="J367" s="14"/>
    </row>
  </sheetData>
  <autoFilter xmlns:etc="http://www.wps.cn/officeDocument/2017/etCustomData" ref="A1:J367" etc:filterBottomFollowUsedRange="0">
    <extLst/>
  </autoFilter>
  <sortState ref="A2:M312">
    <sortCondition ref="B2:B312"/>
  </sortState>
  <conditionalFormatting sqref="F140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27" sqref="I26:I27"/>
    </sheetView>
  </sheetViews>
  <sheetFormatPr defaultColWidth="9" defaultRowHeight="13.5"/>
  <cols>
    <col min="1" max="1" width="12" customWidth="1"/>
    <col min="2" max="2" width="9.5" customWidth="1"/>
    <col min="6" max="6" width="11.625" hidden="1" customWidth="1"/>
    <col min="7" max="7" width="12" hidden="1" customWidth="1"/>
    <col min="8" max="8" width="11.875" customWidth="1"/>
    <col min="11" max="12" width="9" hidden="1" customWidth="1"/>
    <col min="17" max="18" width="9" hidden="1" customWidth="1"/>
    <col min="20" max="21" width="11.5" hidden="1" customWidth="1"/>
    <col min="27" max="27" width="9.375" customWidth="1"/>
    <col min="28" max="28" width="6.75" customWidth="1"/>
    <col min="29" max="29" width="10.5" customWidth="1"/>
    <col min="30" max="30" width="6.375" customWidth="1"/>
    <col min="31" max="31" width="8" customWidth="1"/>
    <col min="32" max="32" width="8.5" customWidth="1"/>
  </cols>
  <sheetData>
    <row r="1" ht="67.5" spans="1:32">
      <c r="A1" s="1" t="s">
        <v>909</v>
      </c>
      <c r="B1" s="2" t="s">
        <v>910</v>
      </c>
      <c r="C1" s="2" t="s">
        <v>911</v>
      </c>
      <c r="D1" s="2" t="s">
        <v>912</v>
      </c>
      <c r="E1" s="3" t="s">
        <v>913</v>
      </c>
      <c r="F1" s="4" t="s">
        <v>914</v>
      </c>
      <c r="G1" s="4" t="s">
        <v>915</v>
      </c>
      <c r="H1" s="5" t="s">
        <v>916</v>
      </c>
      <c r="I1" s="3" t="s">
        <v>917</v>
      </c>
      <c r="J1" s="13" t="s">
        <v>11</v>
      </c>
      <c r="K1" s="19" t="s">
        <v>918</v>
      </c>
      <c r="L1" s="19" t="s">
        <v>919</v>
      </c>
      <c r="M1" s="20" t="s">
        <v>920</v>
      </c>
      <c r="N1" s="2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W1" s="25" t="s">
        <v>930</v>
      </c>
      <c r="X1" s="25" t="s">
        <v>931</v>
      </c>
      <c r="Y1" s="28" t="s">
        <v>932</v>
      </c>
      <c r="Z1" s="28" t="s">
        <v>933</v>
      </c>
      <c r="AA1" s="29" t="s">
        <v>934</v>
      </c>
      <c r="AB1" s="29" t="s">
        <v>935</v>
      </c>
      <c r="AC1" s="29" t="s">
        <v>936</v>
      </c>
      <c r="AD1" s="29" t="s">
        <v>937</v>
      </c>
      <c r="AE1" s="30" t="s">
        <v>938</v>
      </c>
      <c r="AF1" s="30" t="s">
        <v>939</v>
      </c>
    </row>
    <row r="2" ht="14.25" spans="1:32">
      <c r="A2" s="6" t="s">
        <v>16</v>
      </c>
      <c r="B2" s="7">
        <v>2352</v>
      </c>
      <c r="C2" s="7">
        <v>1625</v>
      </c>
      <c r="D2" s="8">
        <f>C2/B2</f>
        <v>0.690901360544218</v>
      </c>
      <c r="E2" s="9">
        <v>0.803475039529197</v>
      </c>
      <c r="F2" s="10">
        <v>3382113.5</v>
      </c>
      <c r="G2" s="10">
        <v>2658009.24</v>
      </c>
      <c r="H2" s="11">
        <f>G2/F2</f>
        <v>0.785901845103661</v>
      </c>
      <c r="I2" s="9">
        <f>H2-E2</f>
        <v>-0.0175731944255362</v>
      </c>
      <c r="J2" s="8">
        <v>0.585948792217332</v>
      </c>
      <c r="K2" s="22">
        <v>25048</v>
      </c>
      <c r="L2" s="22">
        <v>10568</v>
      </c>
      <c r="M2" s="23">
        <f>L2/K2</f>
        <v>0.421909932928777</v>
      </c>
      <c r="N2" s="8">
        <f>M2-J2</f>
        <v>-0.164038859288555</v>
      </c>
      <c r="O2" s="24">
        <v>0.385449200808378</v>
      </c>
      <c r="P2" s="24">
        <v>0.768736581888016</v>
      </c>
      <c r="Q2" s="26">
        <v>46034</v>
      </c>
      <c r="R2" s="26">
        <v>20723</v>
      </c>
      <c r="S2" s="24">
        <f>R2/Q2</f>
        <v>0.450167267671721</v>
      </c>
      <c r="T2" s="26">
        <v>6137765.35</v>
      </c>
      <c r="U2" s="26">
        <v>4675149.2</v>
      </c>
      <c r="V2" s="24">
        <f>U2/T2</f>
        <v>0.761702172273497</v>
      </c>
      <c r="W2" s="27">
        <f t="shared" ref="W2:W11" si="0">M2-S2</f>
        <v>-0.0282573347429442</v>
      </c>
      <c r="X2" s="27">
        <f t="shared" ref="X2:X11" si="1">H2-V2</f>
        <v>0.0241996728301638</v>
      </c>
      <c r="Y2" s="31">
        <f>M2-O2</f>
        <v>0.036460732120399</v>
      </c>
      <c r="Z2" s="31">
        <f>H2-P2</f>
        <v>0.0171652632156452</v>
      </c>
      <c r="AA2" s="32">
        <v>0.402352551524793</v>
      </c>
      <c r="AB2" s="32">
        <v>0.747333003580635</v>
      </c>
      <c r="AC2" s="32">
        <v>0.440460345716805</v>
      </c>
      <c r="AD2" s="32">
        <v>0.756864950358438</v>
      </c>
      <c r="AE2" s="33">
        <f t="shared" ref="AE2:AE11" si="2">AB2-AD2</f>
        <v>-0.00953194677780256</v>
      </c>
      <c r="AF2" s="33">
        <f t="shared" ref="AF2:AF11" si="3">AA2-AC2</f>
        <v>-0.0381077941920124</v>
      </c>
    </row>
    <row r="3" ht="14.25" spans="1:32">
      <c r="A3" s="6" t="s">
        <v>146</v>
      </c>
      <c r="B3" s="7">
        <v>730</v>
      </c>
      <c r="C3" s="7">
        <v>535</v>
      </c>
      <c r="D3" s="8">
        <f t="shared" ref="D3:D14" si="4">C3/B3</f>
        <v>0.732876712328767</v>
      </c>
      <c r="E3" s="9">
        <v>0.802923963867426</v>
      </c>
      <c r="F3" s="10">
        <v>798931.81</v>
      </c>
      <c r="G3" s="10">
        <v>591272.19</v>
      </c>
      <c r="H3" s="11">
        <f t="shared" ref="H3:H14" si="5">G3/F3</f>
        <v>0.740078417956596</v>
      </c>
      <c r="I3" s="9">
        <f t="shared" ref="I3:I14" si="6">H3-E3</f>
        <v>-0.0628455459108298</v>
      </c>
      <c r="J3" s="8">
        <v>0.662094112369764</v>
      </c>
      <c r="K3" s="22">
        <v>12597</v>
      </c>
      <c r="L3" s="22">
        <v>6735</v>
      </c>
      <c r="M3" s="23">
        <f t="shared" ref="M3:M14" si="7">L3/K3</f>
        <v>0.534651107406525</v>
      </c>
      <c r="N3" s="8">
        <f t="shared" ref="N3:N14" si="8">M3-J3</f>
        <v>-0.127443004963239</v>
      </c>
      <c r="O3" s="24">
        <v>0.515023083327026</v>
      </c>
      <c r="P3" s="24">
        <v>0.696910968637039</v>
      </c>
      <c r="Q3" s="26">
        <v>21179</v>
      </c>
      <c r="R3" s="26">
        <v>11976</v>
      </c>
      <c r="S3" s="24">
        <f t="shared" ref="S3:S14" si="9">R3/Q3</f>
        <v>0.565465791586005</v>
      </c>
      <c r="T3" s="26">
        <v>1335639.88</v>
      </c>
      <c r="U3" s="26">
        <v>982242.95</v>
      </c>
      <c r="V3" s="24">
        <f t="shared" ref="V3:V14" si="10">U3/T3</f>
        <v>0.73541001935342</v>
      </c>
      <c r="W3" s="27">
        <f t="shared" si="0"/>
        <v>-0.0308146841794796</v>
      </c>
      <c r="X3" s="27">
        <f t="shared" si="1"/>
        <v>0.00466839860317592</v>
      </c>
      <c r="Y3" s="31">
        <f t="shared" ref="Y3:Y14" si="11">M3-O3</f>
        <v>0.0196280240794989</v>
      </c>
      <c r="Z3" s="31">
        <f t="shared" ref="Z3:Z14" si="12">H3-P3</f>
        <v>0.0431674493195574</v>
      </c>
      <c r="AA3" s="32">
        <v>0.535656117267589</v>
      </c>
      <c r="AB3" s="32">
        <v>0.719532219056579</v>
      </c>
      <c r="AC3" s="32">
        <v>0.586249163201614</v>
      </c>
      <c r="AD3" s="32">
        <v>0.758199887866955</v>
      </c>
      <c r="AE3" s="33">
        <f t="shared" si="2"/>
        <v>-0.0386676688103761</v>
      </c>
      <c r="AF3" s="33">
        <f t="shared" si="3"/>
        <v>-0.0505930459340255</v>
      </c>
    </row>
    <row r="4" ht="14.25" spans="1:32">
      <c r="A4" s="6" t="s">
        <v>106</v>
      </c>
      <c r="B4" s="7">
        <v>494</v>
      </c>
      <c r="C4" s="7">
        <v>409</v>
      </c>
      <c r="D4" s="8">
        <f t="shared" si="4"/>
        <v>0.827935222672065</v>
      </c>
      <c r="E4" s="9">
        <v>0.781933598601319</v>
      </c>
      <c r="F4" s="10">
        <v>470827.25</v>
      </c>
      <c r="G4" s="10">
        <v>354312.69</v>
      </c>
      <c r="H4" s="11">
        <f t="shared" si="5"/>
        <v>0.752532250416687</v>
      </c>
      <c r="I4" s="9">
        <f t="shared" si="6"/>
        <v>-0.0294013481846321</v>
      </c>
      <c r="J4" s="8">
        <v>0.623602466390558</v>
      </c>
      <c r="K4" s="22">
        <v>6177</v>
      </c>
      <c r="L4" s="22">
        <v>3182</v>
      </c>
      <c r="M4" s="23">
        <f t="shared" si="7"/>
        <v>0.515136797798284</v>
      </c>
      <c r="N4" s="8">
        <f t="shared" si="8"/>
        <v>-0.108465668592274</v>
      </c>
      <c r="O4" s="24">
        <v>0.472906403940887</v>
      </c>
      <c r="P4" s="24">
        <v>0.704134026859099</v>
      </c>
      <c r="Q4" s="26">
        <v>9182</v>
      </c>
      <c r="R4" s="26">
        <v>5061</v>
      </c>
      <c r="S4" s="24">
        <f t="shared" si="9"/>
        <v>0.551187105205837</v>
      </c>
      <c r="T4" s="26">
        <v>662805.33</v>
      </c>
      <c r="U4" s="26">
        <v>488009.45</v>
      </c>
      <c r="V4" s="24">
        <f t="shared" si="10"/>
        <v>0.736278704940408</v>
      </c>
      <c r="W4" s="27">
        <f t="shared" si="0"/>
        <v>-0.0360503074075536</v>
      </c>
      <c r="X4" s="27">
        <f t="shared" si="1"/>
        <v>0.0162535454762783</v>
      </c>
      <c r="Y4" s="31">
        <f t="shared" si="11"/>
        <v>0.0422303938573972</v>
      </c>
      <c r="Z4" s="31">
        <f t="shared" si="12"/>
        <v>0.0483982235575875</v>
      </c>
      <c r="AA4" s="32">
        <v>0.475422754184947</v>
      </c>
      <c r="AB4" s="32">
        <v>0.707847728228807</v>
      </c>
      <c r="AC4" s="32">
        <v>0.565259862797771</v>
      </c>
      <c r="AD4" s="32">
        <v>0.767492578232318</v>
      </c>
      <c r="AE4" s="33">
        <f t="shared" si="2"/>
        <v>-0.0596448500035106</v>
      </c>
      <c r="AF4" s="33">
        <f t="shared" si="3"/>
        <v>-0.089837108612824</v>
      </c>
    </row>
    <row r="5" ht="14.25" spans="1:32">
      <c r="A5" s="6" t="s">
        <v>417</v>
      </c>
      <c r="B5" s="7">
        <v>420</v>
      </c>
      <c r="C5" s="7">
        <v>345</v>
      </c>
      <c r="D5" s="8">
        <f t="shared" si="4"/>
        <v>0.821428571428571</v>
      </c>
      <c r="E5" s="9">
        <v>0.7952611091259</v>
      </c>
      <c r="F5" s="10">
        <v>675141.73</v>
      </c>
      <c r="G5" s="10">
        <v>500471.51</v>
      </c>
      <c r="H5" s="11">
        <f t="shared" si="5"/>
        <v>0.741283626476473</v>
      </c>
      <c r="I5" s="9">
        <f t="shared" si="6"/>
        <v>-0.0539774826494266</v>
      </c>
      <c r="J5" s="8">
        <v>0.664282680855678</v>
      </c>
      <c r="K5" s="22">
        <v>7791</v>
      </c>
      <c r="L5" s="22">
        <v>3787</v>
      </c>
      <c r="M5" s="23">
        <f t="shared" si="7"/>
        <v>0.48607367475292</v>
      </c>
      <c r="N5" s="8">
        <f t="shared" si="8"/>
        <v>-0.178209006102758</v>
      </c>
      <c r="O5" s="24">
        <v>0.520572450805009</v>
      </c>
      <c r="P5" s="24">
        <v>0.696222442875371</v>
      </c>
      <c r="Q5" s="26">
        <v>12294</v>
      </c>
      <c r="R5" s="26">
        <v>7096</v>
      </c>
      <c r="S5" s="24">
        <f t="shared" si="9"/>
        <v>0.577192126240442</v>
      </c>
      <c r="T5" s="26">
        <v>794493.94</v>
      </c>
      <c r="U5" s="26">
        <v>619080.43</v>
      </c>
      <c r="V5" s="24">
        <f t="shared" si="10"/>
        <v>0.779213533082455</v>
      </c>
      <c r="W5" s="27">
        <f t="shared" si="0"/>
        <v>-0.0911184514875225</v>
      </c>
      <c r="X5" s="27">
        <f t="shared" si="1"/>
        <v>-0.0379299066059817</v>
      </c>
      <c r="Y5" s="31">
        <f t="shared" si="11"/>
        <v>-0.0344987760520889</v>
      </c>
      <c r="Z5" s="31">
        <f t="shared" si="12"/>
        <v>0.0450611836011027</v>
      </c>
      <c r="AA5" s="32">
        <v>0.508325673478046</v>
      </c>
      <c r="AB5" s="32">
        <v>0.711407990290511</v>
      </c>
      <c r="AC5" s="32">
        <v>0.59485817093471</v>
      </c>
      <c r="AD5" s="32">
        <v>0.787301635436662</v>
      </c>
      <c r="AE5" s="33">
        <f t="shared" si="2"/>
        <v>-0.0758936451461514</v>
      </c>
      <c r="AF5" s="33">
        <f t="shared" si="3"/>
        <v>-0.0865324974566644</v>
      </c>
    </row>
    <row r="6" ht="14.25" spans="1:32">
      <c r="A6" s="6" t="s">
        <v>187</v>
      </c>
      <c r="B6" s="7">
        <v>3153</v>
      </c>
      <c r="C6" s="7">
        <v>2183</v>
      </c>
      <c r="D6" s="8">
        <f t="shared" si="4"/>
        <v>0.692356485886457</v>
      </c>
      <c r="E6" s="9">
        <v>0.821257177427477</v>
      </c>
      <c r="F6" s="10">
        <v>2992815.12</v>
      </c>
      <c r="G6" s="10">
        <v>2056600.54</v>
      </c>
      <c r="H6" s="11">
        <f t="shared" si="5"/>
        <v>0.687179280222294</v>
      </c>
      <c r="I6" s="9">
        <f t="shared" si="6"/>
        <v>-0.134077897205182</v>
      </c>
      <c r="J6" s="8">
        <v>0.623402299850124</v>
      </c>
      <c r="K6" s="22">
        <v>36164</v>
      </c>
      <c r="L6" s="22">
        <v>18779</v>
      </c>
      <c r="M6" s="23">
        <f t="shared" si="7"/>
        <v>0.519273310474505</v>
      </c>
      <c r="N6" s="8">
        <f t="shared" si="8"/>
        <v>-0.104128989375619</v>
      </c>
      <c r="O6" s="24">
        <v>0.506004762397764</v>
      </c>
      <c r="P6" s="24">
        <v>0.672880438294083</v>
      </c>
      <c r="Q6" s="26">
        <v>60784</v>
      </c>
      <c r="R6" s="26">
        <v>31817</v>
      </c>
      <c r="S6" s="24">
        <f t="shared" si="9"/>
        <v>0.523443669386681</v>
      </c>
      <c r="T6" s="26">
        <v>6265668.56</v>
      </c>
      <c r="U6" s="26">
        <v>3577045.03</v>
      </c>
      <c r="V6" s="24">
        <f t="shared" si="10"/>
        <v>0.57089598591854</v>
      </c>
      <c r="W6" s="27">
        <f t="shared" si="0"/>
        <v>-0.00417035891217576</v>
      </c>
      <c r="X6" s="27">
        <f t="shared" si="1"/>
        <v>0.116283294303754</v>
      </c>
      <c r="Y6" s="31">
        <f t="shared" si="11"/>
        <v>0.0132685480767413</v>
      </c>
      <c r="Z6" s="31">
        <f t="shared" si="12"/>
        <v>0.0142988419282118</v>
      </c>
      <c r="AA6" s="32">
        <v>0.500806265017353</v>
      </c>
      <c r="AB6" s="32">
        <v>0.670458341114963</v>
      </c>
      <c r="AC6" s="32">
        <v>0.518917480591034</v>
      </c>
      <c r="AD6" s="32">
        <v>0.663488435522003</v>
      </c>
      <c r="AE6" s="33">
        <f t="shared" si="2"/>
        <v>0.00696990559296029</v>
      </c>
      <c r="AF6" s="33">
        <f t="shared" si="3"/>
        <v>-0.0181112155736807</v>
      </c>
    </row>
    <row r="7" ht="14.25" spans="1:32">
      <c r="A7" s="6" t="s">
        <v>272</v>
      </c>
      <c r="B7" s="7">
        <v>3083</v>
      </c>
      <c r="C7" s="7">
        <v>2195</v>
      </c>
      <c r="D7" s="8">
        <f t="shared" si="4"/>
        <v>0.71196886149854</v>
      </c>
      <c r="E7" s="9">
        <v>0.802870494576813</v>
      </c>
      <c r="F7" s="10">
        <v>2220981.82</v>
      </c>
      <c r="G7" s="10">
        <v>1725302.11</v>
      </c>
      <c r="H7" s="11">
        <f t="shared" si="5"/>
        <v>0.776819555416262</v>
      </c>
      <c r="I7" s="9">
        <f t="shared" si="6"/>
        <v>-0.0260509391605511</v>
      </c>
      <c r="J7" s="8">
        <v>0.655826203034818</v>
      </c>
      <c r="K7" s="22">
        <v>33274</v>
      </c>
      <c r="L7" s="22">
        <v>20490</v>
      </c>
      <c r="M7" s="23">
        <f t="shared" si="7"/>
        <v>0.615796117088417</v>
      </c>
      <c r="N7" s="8">
        <f t="shared" si="8"/>
        <v>-0.0400300859464006</v>
      </c>
      <c r="O7" s="24">
        <v>0.590014495985727</v>
      </c>
      <c r="P7" s="24">
        <v>0.741609167652797</v>
      </c>
      <c r="Q7" s="26">
        <v>55228</v>
      </c>
      <c r="R7" s="26">
        <v>32773</v>
      </c>
      <c r="S7" s="24">
        <f t="shared" si="9"/>
        <v>0.593412761642645</v>
      </c>
      <c r="T7" s="26">
        <v>3768085.76</v>
      </c>
      <c r="U7" s="26">
        <v>2827614.74</v>
      </c>
      <c r="V7" s="24">
        <f t="shared" si="10"/>
        <v>0.750411460911123</v>
      </c>
      <c r="W7" s="27">
        <f t="shared" si="0"/>
        <v>0.0223833554457724</v>
      </c>
      <c r="X7" s="27">
        <f t="shared" si="1"/>
        <v>0.0264080945051386</v>
      </c>
      <c r="Y7" s="31">
        <f t="shared" si="11"/>
        <v>0.0257816211026903</v>
      </c>
      <c r="Z7" s="31">
        <f t="shared" si="12"/>
        <v>0.0352103877634652</v>
      </c>
      <c r="AA7" s="32">
        <v>0.588224914941524</v>
      </c>
      <c r="AB7" s="32">
        <v>0.742493658593738</v>
      </c>
      <c r="AC7" s="32">
        <v>0.58405112929647</v>
      </c>
      <c r="AD7" s="32">
        <v>0.752040202049707</v>
      </c>
      <c r="AE7" s="33">
        <f t="shared" si="2"/>
        <v>-0.00954654345596906</v>
      </c>
      <c r="AF7" s="33">
        <f t="shared" si="3"/>
        <v>0.00417378564505355</v>
      </c>
    </row>
    <row r="8" ht="14.25" spans="1:32">
      <c r="A8" s="6" t="s">
        <v>123</v>
      </c>
      <c r="B8" s="7">
        <v>575</v>
      </c>
      <c r="C8" s="7">
        <v>350</v>
      </c>
      <c r="D8" s="8">
        <f t="shared" si="4"/>
        <v>0.608695652173913</v>
      </c>
      <c r="E8" s="9">
        <v>0.761653084159147</v>
      </c>
      <c r="F8" s="10">
        <v>517224.2</v>
      </c>
      <c r="G8" s="10">
        <v>406390.95</v>
      </c>
      <c r="H8" s="11">
        <f t="shared" si="5"/>
        <v>0.785715266223042</v>
      </c>
      <c r="I8" s="9">
        <f t="shared" si="6"/>
        <v>0.0240621820638951</v>
      </c>
      <c r="J8" s="8">
        <v>0.624746145426894</v>
      </c>
      <c r="K8" s="22">
        <v>6841</v>
      </c>
      <c r="L8" s="22">
        <v>3773</v>
      </c>
      <c r="M8" s="23">
        <f t="shared" si="7"/>
        <v>0.551527554451104</v>
      </c>
      <c r="N8" s="8">
        <f t="shared" si="8"/>
        <v>-0.0732185909757903</v>
      </c>
      <c r="O8" s="24">
        <v>0.524929178470255</v>
      </c>
      <c r="P8" s="24">
        <v>0.674846299316678</v>
      </c>
      <c r="Q8" s="26">
        <v>11124</v>
      </c>
      <c r="R8" s="26">
        <v>5964</v>
      </c>
      <c r="S8" s="24">
        <f t="shared" si="9"/>
        <v>0.5361380798274</v>
      </c>
      <c r="T8" s="26">
        <v>743204.9</v>
      </c>
      <c r="U8" s="26">
        <v>507850.63</v>
      </c>
      <c r="V8" s="24">
        <f t="shared" si="10"/>
        <v>0.683325190670837</v>
      </c>
      <c r="W8" s="27">
        <f t="shared" si="0"/>
        <v>0.0153894746237034</v>
      </c>
      <c r="X8" s="27">
        <f t="shared" si="1"/>
        <v>0.102390075552206</v>
      </c>
      <c r="Y8" s="31">
        <f t="shared" si="11"/>
        <v>0.0265983759808487</v>
      </c>
      <c r="Z8" s="31">
        <f t="shared" si="12"/>
        <v>0.110868966906364</v>
      </c>
      <c r="AA8" s="32">
        <v>0.519171674071754</v>
      </c>
      <c r="AB8" s="32">
        <v>0.704837249143605</v>
      </c>
      <c r="AC8" s="32">
        <v>0.533360187490845</v>
      </c>
      <c r="AD8" s="32">
        <v>0.696734730440286</v>
      </c>
      <c r="AE8" s="33">
        <f t="shared" si="2"/>
        <v>0.00810251870331935</v>
      </c>
      <c r="AF8" s="33">
        <f t="shared" si="3"/>
        <v>-0.0141885134190907</v>
      </c>
    </row>
    <row r="9" ht="14.25" spans="1:32">
      <c r="A9" s="6" t="s">
        <v>20</v>
      </c>
      <c r="B9" s="7">
        <v>584</v>
      </c>
      <c r="C9" s="7">
        <v>432</v>
      </c>
      <c r="D9" s="8">
        <f t="shared" si="4"/>
        <v>0.73972602739726</v>
      </c>
      <c r="E9" s="9">
        <v>0.820123222718011</v>
      </c>
      <c r="F9" s="10">
        <v>553662.17</v>
      </c>
      <c r="G9" s="10">
        <v>478127.05</v>
      </c>
      <c r="H9" s="11">
        <f t="shared" si="5"/>
        <v>0.863571823951779</v>
      </c>
      <c r="I9" s="9">
        <f t="shared" si="6"/>
        <v>0.043448601233768</v>
      </c>
      <c r="J9" s="8">
        <v>0.701828059688741</v>
      </c>
      <c r="K9" s="22">
        <v>6354</v>
      </c>
      <c r="L9" s="22">
        <v>4298</v>
      </c>
      <c r="M9" s="23">
        <f t="shared" si="7"/>
        <v>0.676424299653761</v>
      </c>
      <c r="N9" s="8">
        <f t="shared" si="8"/>
        <v>-0.0254037600349796</v>
      </c>
      <c r="O9" s="24">
        <v>0.645447816432272</v>
      </c>
      <c r="P9" s="24">
        <v>0.833860877658324</v>
      </c>
      <c r="Q9" s="26">
        <v>12023</v>
      </c>
      <c r="R9" s="26">
        <v>7472</v>
      </c>
      <c r="S9" s="24">
        <f t="shared" si="9"/>
        <v>0.621475505281544</v>
      </c>
      <c r="T9" s="26">
        <v>1035142.38</v>
      </c>
      <c r="U9" s="26">
        <v>771189.57</v>
      </c>
      <c r="V9" s="24">
        <f t="shared" si="10"/>
        <v>0.745008208436022</v>
      </c>
      <c r="W9" s="27">
        <f t="shared" si="0"/>
        <v>0.0549487943722177</v>
      </c>
      <c r="X9" s="27">
        <f t="shared" si="1"/>
        <v>0.118563615515757</v>
      </c>
      <c r="Y9" s="31">
        <f t="shared" si="11"/>
        <v>0.030976483221489</v>
      </c>
      <c r="Z9" s="31">
        <f t="shared" si="12"/>
        <v>0.0297109462934551</v>
      </c>
      <c r="AA9" s="32">
        <v>0.627698993151881</v>
      </c>
      <c r="AB9" s="32">
        <v>0.804226708280386</v>
      </c>
      <c r="AC9" s="32">
        <v>0.637178140615551</v>
      </c>
      <c r="AD9" s="32">
        <v>0.791106537807693</v>
      </c>
      <c r="AE9" s="33">
        <f t="shared" si="2"/>
        <v>0.0131201704726931</v>
      </c>
      <c r="AF9" s="33">
        <f t="shared" si="3"/>
        <v>-0.00947914746367018</v>
      </c>
    </row>
    <row r="10" ht="14.25" spans="1:32">
      <c r="A10" s="6" t="s">
        <v>12</v>
      </c>
      <c r="B10" s="7">
        <v>2969</v>
      </c>
      <c r="C10" s="7">
        <v>2193</v>
      </c>
      <c r="D10" s="8">
        <f t="shared" si="4"/>
        <v>0.738632536207477</v>
      </c>
      <c r="E10" s="9">
        <v>0.791026945926818</v>
      </c>
      <c r="F10" s="10">
        <v>2399346.26</v>
      </c>
      <c r="G10" s="10">
        <v>1836762.65</v>
      </c>
      <c r="H10" s="11">
        <f t="shared" si="5"/>
        <v>0.765526293816383</v>
      </c>
      <c r="I10" s="9">
        <f t="shared" si="6"/>
        <v>-0.0255006521104348</v>
      </c>
      <c r="J10" s="8">
        <v>0.627267355524378</v>
      </c>
      <c r="K10" s="22">
        <v>33182</v>
      </c>
      <c r="L10" s="22">
        <v>19258</v>
      </c>
      <c r="M10" s="23">
        <f t="shared" si="7"/>
        <v>0.580374902055331</v>
      </c>
      <c r="N10" s="8">
        <f t="shared" si="8"/>
        <v>-0.0468924534690468</v>
      </c>
      <c r="O10" s="24">
        <v>0.543690930193998</v>
      </c>
      <c r="P10" s="24">
        <v>0.713215518818999</v>
      </c>
      <c r="Q10" s="26">
        <v>62156</v>
      </c>
      <c r="R10" s="26">
        <v>33291</v>
      </c>
      <c r="S10" s="24">
        <f t="shared" si="9"/>
        <v>0.535603964219062</v>
      </c>
      <c r="T10" s="26">
        <v>4435020.86</v>
      </c>
      <c r="U10" s="26">
        <v>3111830.89</v>
      </c>
      <c r="V10" s="24">
        <f t="shared" si="10"/>
        <v>0.701649662590313</v>
      </c>
      <c r="W10" s="27">
        <f t="shared" si="0"/>
        <v>0.0447709378362694</v>
      </c>
      <c r="X10" s="27">
        <f t="shared" si="1"/>
        <v>0.0638766312260701</v>
      </c>
      <c r="Y10" s="31">
        <f t="shared" si="11"/>
        <v>0.0366839718613334</v>
      </c>
      <c r="Z10" s="31">
        <f t="shared" si="12"/>
        <v>0.0523107749973841</v>
      </c>
      <c r="AA10" s="32">
        <v>0.538112947503642</v>
      </c>
      <c r="AB10" s="32">
        <v>0.711541576556068</v>
      </c>
      <c r="AC10" s="32">
        <v>0.522467207120295</v>
      </c>
      <c r="AD10" s="32">
        <v>0.70663740989235</v>
      </c>
      <c r="AE10" s="33">
        <f t="shared" si="2"/>
        <v>0.00490416666371751</v>
      </c>
      <c r="AF10" s="33">
        <f t="shared" si="3"/>
        <v>0.0156457403833472</v>
      </c>
    </row>
    <row r="11" ht="14.25" spans="1:32">
      <c r="A11" s="6"/>
      <c r="B11" s="7"/>
      <c r="C11" s="7"/>
      <c r="D11" s="8"/>
      <c r="E11" s="9"/>
      <c r="F11" s="10"/>
      <c r="G11" s="10"/>
      <c r="H11" s="11"/>
      <c r="I11" s="9"/>
      <c r="J11" s="8"/>
      <c r="K11" s="22"/>
      <c r="L11" s="22"/>
      <c r="M11" s="23"/>
      <c r="N11" s="8"/>
      <c r="O11" s="24"/>
      <c r="P11" s="24"/>
      <c r="Q11" s="26"/>
      <c r="R11" s="26"/>
      <c r="S11" s="24"/>
      <c r="T11" s="26"/>
      <c r="U11" s="26"/>
      <c r="V11" s="24"/>
      <c r="W11" s="27"/>
      <c r="X11" s="27"/>
      <c r="Y11" s="31"/>
      <c r="Z11" s="31"/>
      <c r="AA11" s="34">
        <v>0.52</v>
      </c>
      <c r="AB11" s="34">
        <v>0.72</v>
      </c>
      <c r="AC11" s="34">
        <v>0.53</v>
      </c>
      <c r="AD11" s="34">
        <v>0.73</v>
      </c>
      <c r="AE11" s="33">
        <f t="shared" si="2"/>
        <v>-0.01</v>
      </c>
      <c r="AF11" s="33">
        <f t="shared" si="3"/>
        <v>-0.01</v>
      </c>
    </row>
    <row r="12" ht="14.25" spans="1:32">
      <c r="A12" s="12" t="s">
        <v>459</v>
      </c>
      <c r="B12" s="13">
        <v>390</v>
      </c>
      <c r="C12" s="7">
        <v>29</v>
      </c>
      <c r="D12" s="8">
        <f>C12/B12</f>
        <v>0.0743589743589744</v>
      </c>
      <c r="E12" s="9">
        <v>0.510604565884801</v>
      </c>
      <c r="F12" s="10">
        <v>107920.96</v>
      </c>
      <c r="G12" s="10">
        <v>31058.12</v>
      </c>
      <c r="H12" s="11">
        <f>G12/F12</f>
        <v>0.287785801757138</v>
      </c>
      <c r="I12" s="9">
        <f>H12-E12</f>
        <v>-0.222818764127663</v>
      </c>
      <c r="J12" s="8">
        <v>0.41</v>
      </c>
      <c r="K12" s="22">
        <v>2493</v>
      </c>
      <c r="L12" s="22">
        <v>525</v>
      </c>
      <c r="M12" s="23">
        <f>L12/K12</f>
        <v>0.210589651022864</v>
      </c>
      <c r="N12" s="8">
        <f>M12-J12</f>
        <v>-0.199410348977136</v>
      </c>
      <c r="O12" s="24">
        <v>0.29706390328152</v>
      </c>
      <c r="P12" s="24">
        <v>0.389640188674464</v>
      </c>
      <c r="Q12" s="26"/>
      <c r="R12" s="26"/>
      <c r="S12" s="24" t="e">
        <f>R12/Q12</f>
        <v>#DIV/0!</v>
      </c>
      <c r="T12" s="26"/>
      <c r="U12" s="26"/>
      <c r="V12" s="24" t="e">
        <f>U12/T12</f>
        <v>#DIV/0!</v>
      </c>
      <c r="W12" s="27" t="e">
        <f>M12-S12</f>
        <v>#DIV/0!</v>
      </c>
      <c r="X12" s="27" t="e">
        <f>H12-V12</f>
        <v>#DIV/0!</v>
      </c>
      <c r="Y12" s="31">
        <f>M12-O12</f>
        <v>-0.0864742522586558</v>
      </c>
      <c r="Z12" s="31">
        <f>H12-P12</f>
        <v>-0.101854386917326</v>
      </c>
      <c r="AA12" s="32">
        <v>0.256960292104062</v>
      </c>
      <c r="AB12" s="32">
        <v>0.332478047597255</v>
      </c>
      <c r="AC12" s="32"/>
      <c r="AD12" s="32"/>
      <c r="AE12" s="33"/>
      <c r="AF12" s="33"/>
    </row>
    <row r="13" ht="14.25" spans="1:32">
      <c r="A13" s="14" t="s">
        <v>440</v>
      </c>
      <c r="B13" s="13">
        <v>540</v>
      </c>
      <c r="C13" s="7">
        <v>240</v>
      </c>
      <c r="D13" s="8">
        <f>C13/B13</f>
        <v>0.444444444444444</v>
      </c>
      <c r="E13" s="9">
        <v>0.671921949235969</v>
      </c>
      <c r="F13" s="10">
        <v>266465.15</v>
      </c>
      <c r="G13" s="10">
        <v>148157.97</v>
      </c>
      <c r="H13" s="11">
        <f>G13/F13</f>
        <v>0.556012559240861</v>
      </c>
      <c r="I13" s="9">
        <f>H13-E13</f>
        <v>-0.115909389995108</v>
      </c>
      <c r="J13" s="8">
        <v>0.548728506236236</v>
      </c>
      <c r="K13" s="22">
        <v>4509</v>
      </c>
      <c r="L13" s="22">
        <v>2036</v>
      </c>
      <c r="M13" s="23">
        <f>L13/K13</f>
        <v>0.451541361721002</v>
      </c>
      <c r="N13" s="8">
        <f>M13-J13</f>
        <v>-0.0971871445152336</v>
      </c>
      <c r="O13" s="24">
        <v>0.584394023242944</v>
      </c>
      <c r="P13" s="24">
        <v>0.667266068557249</v>
      </c>
      <c r="Q13" s="26"/>
      <c r="R13" s="26"/>
      <c r="S13" s="24" t="e">
        <f>R13/Q13</f>
        <v>#DIV/0!</v>
      </c>
      <c r="T13" s="15"/>
      <c r="U13" s="26"/>
      <c r="V13" s="24" t="e">
        <f>U13/T13</f>
        <v>#DIV/0!</v>
      </c>
      <c r="W13" s="27" t="e">
        <f>M13-S13</f>
        <v>#DIV/0!</v>
      </c>
      <c r="X13" s="27" t="e">
        <f>H13-V13</f>
        <v>#DIV/0!</v>
      </c>
      <c r="Y13" s="31">
        <f>M13-O13</f>
        <v>-0.132852661521942</v>
      </c>
      <c r="Z13" s="31">
        <f>H13-P13</f>
        <v>-0.111253509316388</v>
      </c>
      <c r="AA13" s="32">
        <v>0.520297097480832</v>
      </c>
      <c r="AB13" s="32">
        <v>0.619378653989125</v>
      </c>
      <c r="AC13" s="32"/>
      <c r="AD13" s="32"/>
      <c r="AE13" s="15"/>
      <c r="AF13" s="15"/>
    </row>
    <row r="14" ht="14.25" spans="1:32">
      <c r="A14" s="14" t="s">
        <v>473</v>
      </c>
      <c r="B14" s="13">
        <v>480</v>
      </c>
      <c r="C14" s="7">
        <v>187</v>
      </c>
      <c r="D14" s="8">
        <f>C14/B14</f>
        <v>0.389583333333333</v>
      </c>
      <c r="E14" s="9">
        <v>0.569785726869033</v>
      </c>
      <c r="F14" s="10">
        <v>189940.85</v>
      </c>
      <c r="G14" s="10">
        <v>89997.04</v>
      </c>
      <c r="H14" s="11">
        <f>G14/F14</f>
        <v>0.473816138024022</v>
      </c>
      <c r="I14" s="9">
        <f>H14-E14</f>
        <v>-0.0959695888450113</v>
      </c>
      <c r="J14" s="8">
        <v>0.43</v>
      </c>
      <c r="K14" s="22">
        <v>3471</v>
      </c>
      <c r="L14" s="22">
        <v>1281</v>
      </c>
      <c r="M14" s="23">
        <f>L14/K14</f>
        <v>0.369057908383751</v>
      </c>
      <c r="N14" s="8">
        <f>M14-J14</f>
        <v>-0.0609420916162489</v>
      </c>
      <c r="O14" s="24">
        <v>0.344204068453342</v>
      </c>
      <c r="P14" s="24">
        <v>0.415378205012758</v>
      </c>
      <c r="Q14" s="26"/>
      <c r="R14" s="26"/>
      <c r="S14" s="24" t="e">
        <f>R14/Q14</f>
        <v>#DIV/0!</v>
      </c>
      <c r="T14" s="15"/>
      <c r="U14" s="26"/>
      <c r="V14" s="24" t="e">
        <f>U14/T14</f>
        <v>#DIV/0!</v>
      </c>
      <c r="W14" s="27" t="e">
        <f>M14-S14</f>
        <v>#DIV/0!</v>
      </c>
      <c r="X14" s="27" t="e">
        <f>H14-V14</f>
        <v>#DIV/0!</v>
      </c>
      <c r="Y14" s="31">
        <f>M14-O14</f>
        <v>0.0248538399304091</v>
      </c>
      <c r="Z14" s="31">
        <f>H14-P14</f>
        <v>0.0584379330112635</v>
      </c>
      <c r="AA14" s="32">
        <v>0.35577872900889</v>
      </c>
      <c r="AB14" s="32">
        <v>0.425184930966451</v>
      </c>
      <c r="AC14" s="32"/>
      <c r="AD14" s="32"/>
      <c r="AE14" s="15"/>
      <c r="AF14" s="15"/>
    </row>
    <row r="15" ht="14.25" spans="1:32">
      <c r="A15" s="15" t="s">
        <v>940</v>
      </c>
      <c r="B15" s="16">
        <f>SUM(B2:B14)</f>
        <v>15770</v>
      </c>
      <c r="C15" s="16">
        <f>SUM(C2:C14)</f>
        <v>10723</v>
      </c>
      <c r="D15" s="8">
        <f>C15/B15</f>
        <v>0.67996195307546</v>
      </c>
      <c r="E15" s="17">
        <v>0.8</v>
      </c>
      <c r="F15" s="18">
        <f>SUM(F2:F14)</f>
        <v>14575370.82</v>
      </c>
      <c r="G15" s="18">
        <f>SUM(G2:G14)</f>
        <v>10876462.06</v>
      </c>
      <c r="H15" s="11">
        <f>G15/F15</f>
        <v>0.746221979140013</v>
      </c>
      <c r="I15" s="9">
        <f>H15-E15</f>
        <v>-0.0537780208599866</v>
      </c>
      <c r="J15" s="8">
        <v>0.63</v>
      </c>
      <c r="K15" s="16">
        <f>SUM(K2:K14)</f>
        <v>177901</v>
      </c>
      <c r="L15" s="16">
        <f>SUM(L2:L14)</f>
        <v>94712</v>
      </c>
      <c r="M15" s="23">
        <f>L15/K15</f>
        <v>0.532385989960709</v>
      </c>
      <c r="N15" s="8">
        <f>M15-J15</f>
        <v>-0.0976140100392915</v>
      </c>
      <c r="O15" s="24">
        <v>0.51</v>
      </c>
      <c r="P15" s="24">
        <v>0.72</v>
      </c>
      <c r="Q15" s="26">
        <f>SUM(Q2:Q14)</f>
        <v>290004</v>
      </c>
      <c r="R15" s="26">
        <f>SUM(R2:R14)</f>
        <v>156173</v>
      </c>
      <c r="S15" s="24">
        <f>R15/Q15</f>
        <v>0.538520158342644</v>
      </c>
      <c r="T15" s="15">
        <f>SUM(T2:T14)</f>
        <v>25177826.96</v>
      </c>
      <c r="U15" s="15">
        <f>SUM(U2:U14)</f>
        <v>17560012.89</v>
      </c>
      <c r="V15" s="24">
        <f>U15/T15</f>
        <v>0.697439573236308</v>
      </c>
      <c r="W15" s="27">
        <f>M15-S15</f>
        <v>-0.00613416838193503</v>
      </c>
      <c r="X15" s="27">
        <f>H15-V15</f>
        <v>0.0487824059037058</v>
      </c>
      <c r="Y15" s="31">
        <f>M15-O15</f>
        <v>0.0223859899607085</v>
      </c>
      <c r="Z15" s="31">
        <f>H15-P15</f>
        <v>0.0262219791400135</v>
      </c>
      <c r="AA15" s="34">
        <v>0.51</v>
      </c>
      <c r="AB15" s="34">
        <v>0.71</v>
      </c>
      <c r="AC15" s="34"/>
      <c r="AD15" s="34"/>
      <c r="AE15" s="15"/>
      <c r="AF15" s="1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2025-05-19T07:35:17Z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B7B0C461786D4E47918F0E1206E789D7_13</vt:lpwstr>
  </property>
  <property fmtid="{D5CDD505-2E9C-101B-9397-08002B2CF9AE}" pid="3" name="KSOProductBuildVer">
    <vt:lpwstr>2052-12.1.0.20784</vt:lpwstr>
  </property>
</Properties>
</file>