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3.7-3.10销售目标" sheetId="1" r:id="rId1"/>
    <sheet name="奖惩明细表" sheetId="2" r:id="rId2"/>
    <sheet name="超毛奖励分配表" sheetId="3" r:id="rId3"/>
    <sheet name="片区完成率" sheetId="5" r:id="rId4"/>
  </sheets>
  <externalReferences>
    <externalReference r:id="rId5"/>
  </externalReferences>
  <definedNames>
    <definedName name="_xlnm._FilterDatabase" localSheetId="0" hidden="1">'3.7-3.10销售目标'!$A$2:$O$149</definedName>
    <definedName name="_xlnm._FilterDatabase" localSheetId="1" hidden="1">奖惩明细表!$A$1:$K$295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<sst xmlns="http://schemas.openxmlformats.org/spreadsheetml/2006/main" count="1964" uniqueCount="616">
  <si>
    <t>三八节活动门店</t>
  </si>
  <si>
    <t>片区名称</t>
  </si>
  <si>
    <t>3.7-3.10 日均销售</t>
  </si>
  <si>
    <t>序号</t>
  </si>
  <si>
    <t>门店ID</t>
  </si>
  <si>
    <t>门店名称</t>
  </si>
  <si>
    <t>销售</t>
  </si>
  <si>
    <t>毛利</t>
  </si>
  <si>
    <t>毛利率</t>
  </si>
  <si>
    <t>销售任务（4天）</t>
  </si>
  <si>
    <t>毛利额任务（4天）</t>
  </si>
  <si>
    <t>实际销售（4天）</t>
  </si>
  <si>
    <t>实际毛利额（4天）</t>
  </si>
  <si>
    <t>销售完成率</t>
  </si>
  <si>
    <t>奖惩</t>
  </si>
  <si>
    <t>毛利额完成率</t>
  </si>
  <si>
    <t>超毛奖励</t>
  </si>
  <si>
    <t>邛崃市临邛镇凤凰大道药店</t>
  </si>
  <si>
    <t>城郊一片</t>
  </si>
  <si>
    <t>处罚正式员工50元/人</t>
  </si>
  <si>
    <t>大邑蜀望路店</t>
  </si>
  <si>
    <t>处罚正式员工30元/人</t>
  </si>
  <si>
    <t>大邑南街店</t>
  </si>
  <si>
    <t>元通大道店</t>
  </si>
  <si>
    <t>潘家街店</t>
  </si>
  <si>
    <t>都江堰宝莲路</t>
  </si>
  <si>
    <t>大邑县晋源镇东壕沟段药店</t>
  </si>
  <si>
    <t>观音阁店</t>
  </si>
  <si>
    <t>金巷西街店</t>
  </si>
  <si>
    <t>邛崃市羊安镇永康大道药店</t>
  </si>
  <si>
    <t>都江堰幸福镇翔凤路药店</t>
  </si>
  <si>
    <t>不处罚</t>
  </si>
  <si>
    <t>邛崃翠荫街</t>
  </si>
  <si>
    <t>都江堰聚源镇药店</t>
  </si>
  <si>
    <t>大邑县新场镇文昌街药店</t>
  </si>
  <si>
    <t>都江堰药店</t>
  </si>
  <si>
    <t>都江堰市蒲阳路药店</t>
  </si>
  <si>
    <t>奖励正式员工100元/人，实习生50元/人</t>
  </si>
  <si>
    <t>都江堰奎光路中段药店</t>
  </si>
  <si>
    <t>大邑县安仁镇千禧街药店</t>
  </si>
  <si>
    <t>都江堰市蒲阳镇堰问道西路药店</t>
  </si>
  <si>
    <t>都江堰景中路店</t>
  </si>
  <si>
    <t>大邑县晋原镇北街药店</t>
  </si>
  <si>
    <t>大邑县晋原镇东街药店</t>
  </si>
  <si>
    <t>大邑县晋原镇子龙路店</t>
  </si>
  <si>
    <t>大邑县晋原镇通达东路五段药店</t>
  </si>
  <si>
    <t>邛崃市临邛镇洪川小区药店</t>
  </si>
  <si>
    <t>大邑县晋原镇内蒙古大道桃源药店</t>
  </si>
  <si>
    <t>大邑县沙渠镇方圆路药店</t>
  </si>
  <si>
    <t>杏林路</t>
  </si>
  <si>
    <t>邛崃中心药店</t>
  </si>
  <si>
    <t>崇州中心店</t>
  </si>
  <si>
    <t>崇州片区</t>
  </si>
  <si>
    <t>三江店</t>
  </si>
  <si>
    <t>尚贤坊街药店</t>
  </si>
  <si>
    <t>蜀州中路店</t>
  </si>
  <si>
    <t>金带街药店</t>
  </si>
  <si>
    <t>永康东路药店</t>
  </si>
  <si>
    <t>怀远店</t>
  </si>
  <si>
    <t>水碾河</t>
  </si>
  <si>
    <t>东南片区</t>
  </si>
  <si>
    <t>中和大道药店</t>
  </si>
  <si>
    <t>中和公济桥路药店</t>
  </si>
  <si>
    <t>泰和二街三药店</t>
  </si>
  <si>
    <t>大田坎街药店</t>
  </si>
  <si>
    <t>吉瑞三路</t>
  </si>
  <si>
    <t>锦江区劼人路药店</t>
  </si>
  <si>
    <t>天顺路店</t>
  </si>
  <si>
    <t>双流县西航港街道锦华路一段药店</t>
  </si>
  <si>
    <t>双流区东升街道三强西路药店</t>
  </si>
  <si>
    <t>泰和二街</t>
  </si>
  <si>
    <t>华泰路二药店</t>
  </si>
  <si>
    <t>锦江区柳翠路药店</t>
  </si>
  <si>
    <t>成华区万宇路药店</t>
  </si>
  <si>
    <t>双林路药店</t>
  </si>
  <si>
    <t>金马河</t>
  </si>
  <si>
    <t>成华区华康路药店</t>
  </si>
  <si>
    <t>崔家店路药店</t>
  </si>
  <si>
    <t>新下街</t>
  </si>
  <si>
    <t>静沙路</t>
  </si>
  <si>
    <t>锦江区水杉街药店</t>
  </si>
  <si>
    <t>新乐中街药店</t>
  </si>
  <si>
    <t>高新区大源北街药店</t>
  </si>
  <si>
    <t>新园大道药店</t>
  </si>
  <si>
    <t>锦江区观音桥街药店</t>
  </si>
  <si>
    <t>成华杉板桥南一路店</t>
  </si>
  <si>
    <t>通盈街药店</t>
  </si>
  <si>
    <t>锦江区榕声路店</t>
  </si>
  <si>
    <t>成华区华泰路药店</t>
  </si>
  <si>
    <t>成华区万科路药店</t>
  </si>
  <si>
    <t>高新区民丰大道西段药店</t>
  </si>
  <si>
    <t>武侯区高攀西巷药店</t>
  </si>
  <si>
    <t>旗舰片区</t>
  </si>
  <si>
    <t>建业路药店</t>
  </si>
  <si>
    <t>倪家桥</t>
  </si>
  <si>
    <t>科华北路</t>
  </si>
  <si>
    <t>宏济路</t>
  </si>
  <si>
    <t>红星店</t>
  </si>
  <si>
    <t>青羊区童子街</t>
  </si>
  <si>
    <t>元华二巷</t>
  </si>
  <si>
    <t>丝竹路</t>
  </si>
  <si>
    <t>紫薇东路</t>
  </si>
  <si>
    <t>武侯区科华街药店</t>
  </si>
  <si>
    <t>梨花街</t>
  </si>
  <si>
    <t>锦江区庆云南街药店</t>
  </si>
  <si>
    <t>成都成汉太极大药房有限公司</t>
  </si>
  <si>
    <t>四川太极浆洗街药店</t>
  </si>
  <si>
    <t>三医院店（青龙街）</t>
  </si>
  <si>
    <t>旗舰店</t>
  </si>
  <si>
    <t>红高路店</t>
  </si>
  <si>
    <t>西门二片</t>
  </si>
  <si>
    <t>逸都路店</t>
  </si>
  <si>
    <t>大华街药店</t>
  </si>
  <si>
    <t>医贸大道店</t>
  </si>
  <si>
    <t>大石西路药店</t>
  </si>
  <si>
    <t>蜀兴路店</t>
  </si>
  <si>
    <t>武侯区聚萃街药店</t>
  </si>
  <si>
    <t>雅安市太极智慧云医药科技有限公司</t>
  </si>
  <si>
    <t>蜀源路店</t>
  </si>
  <si>
    <t>郫县郫筒镇东大街药店</t>
  </si>
  <si>
    <t>光华西一路</t>
  </si>
  <si>
    <t>尚锦路店</t>
  </si>
  <si>
    <t>金祥店</t>
  </si>
  <si>
    <t>温江店</t>
  </si>
  <si>
    <t>光华北五路店</t>
  </si>
  <si>
    <t>郫县郫筒镇一环路东南段药店</t>
  </si>
  <si>
    <t>大悦路店</t>
  </si>
  <si>
    <t>温江区公平街道江安路药店</t>
  </si>
  <si>
    <t>蜀辉路店</t>
  </si>
  <si>
    <t>武侯区顺和街店</t>
  </si>
  <si>
    <t>新都区马超东路店</t>
  </si>
  <si>
    <t>彭州致和路店</t>
  </si>
  <si>
    <t>新都区新都街道万和北路药店</t>
  </si>
  <si>
    <t>新都区新繁镇繁江北路药店</t>
  </si>
  <si>
    <t>沙河源药店</t>
  </si>
  <si>
    <t>西门一片</t>
  </si>
  <si>
    <t>沙湾东一路</t>
  </si>
  <si>
    <t>青羊区文和路药店</t>
  </si>
  <si>
    <t>驷马桥店</t>
  </si>
  <si>
    <t>金牛区黄苑东街药店</t>
  </si>
  <si>
    <t>长寿路</t>
  </si>
  <si>
    <t>五福桥东路</t>
  </si>
  <si>
    <t>西部店</t>
  </si>
  <si>
    <t>西林一街</t>
  </si>
  <si>
    <t>金牛区金沙路药店</t>
  </si>
  <si>
    <t>武侯区佳灵路</t>
  </si>
  <si>
    <t>金丝街药店</t>
  </si>
  <si>
    <t>四川太极金牛区银沙路药店</t>
  </si>
  <si>
    <t>东昌路店</t>
  </si>
  <si>
    <t>贝森北路</t>
  </si>
  <si>
    <t>四川太极金牛区蜀汉路药店</t>
  </si>
  <si>
    <t>金牛区交大路第三药店</t>
  </si>
  <si>
    <t>枣子巷药店</t>
  </si>
  <si>
    <t>花照壁</t>
  </si>
  <si>
    <t>银河北街</t>
  </si>
  <si>
    <t>成华区华油路药店</t>
  </si>
  <si>
    <t>培华东路店（六医院店）</t>
  </si>
  <si>
    <t>土龙路药店</t>
  </si>
  <si>
    <t>清江东路药店</t>
  </si>
  <si>
    <t>二环路北四段药店（汇融名城）</t>
  </si>
  <si>
    <t>成华区羊子山西路药店（兴元华盛）</t>
  </si>
  <si>
    <t>花照壁中横街</t>
  </si>
  <si>
    <t>光华村街药店</t>
  </si>
  <si>
    <t>光华药店</t>
  </si>
  <si>
    <t>青羊区北东街店</t>
  </si>
  <si>
    <t>青羊区十二桥药店</t>
  </si>
  <si>
    <t>新津武阳西路</t>
  </si>
  <si>
    <t>新津片区</t>
  </si>
  <si>
    <t>兴义镇万兴路药店</t>
  </si>
  <si>
    <t>新津邓双镇岷江店</t>
  </si>
  <si>
    <t>四川太极新津五津西路二店</t>
  </si>
  <si>
    <t>五津西路药店</t>
  </si>
  <si>
    <t>天久南巷</t>
  </si>
  <si>
    <t>四川太极大药房连锁有限公司剑南大道药店</t>
  </si>
  <si>
    <t>合计</t>
  </si>
  <si>
    <t>片区</t>
  </si>
  <si>
    <t>部门</t>
  </si>
  <si>
    <t>姓名</t>
  </si>
  <si>
    <t>人员ID</t>
  </si>
  <si>
    <t>职务</t>
  </si>
  <si>
    <t>人员类型</t>
  </si>
  <si>
    <t>进太极集团时间</t>
  </si>
  <si>
    <t>司龄</t>
  </si>
  <si>
    <t>谭庆娟</t>
  </si>
  <si>
    <t>旗舰片区主管/旗舰店店长</t>
  </si>
  <si>
    <t>正式员工</t>
  </si>
  <si>
    <t>吴凤兰</t>
  </si>
  <si>
    <t>健康顾问</t>
  </si>
  <si>
    <t>余志彬</t>
  </si>
  <si>
    <t>黄长菊</t>
  </si>
  <si>
    <t>张娟娟</t>
  </si>
  <si>
    <t>中药柜组长</t>
  </si>
  <si>
    <t>严善群</t>
  </si>
  <si>
    <t>罗豪</t>
  </si>
  <si>
    <t>马昕</t>
  </si>
  <si>
    <t>退休返聘</t>
  </si>
  <si>
    <t>阳玲</t>
  </si>
  <si>
    <t>赵芳娟</t>
  </si>
  <si>
    <t>慢病管理专员</t>
  </si>
  <si>
    <t>刘月琴</t>
  </si>
  <si>
    <t>李霞</t>
  </si>
  <si>
    <t>魏秀芳</t>
  </si>
  <si>
    <t>科华北路店</t>
  </si>
  <si>
    <t>陈慧</t>
  </si>
  <si>
    <t>梨花街店</t>
  </si>
  <si>
    <t>唐文琼</t>
  </si>
  <si>
    <t>庆云南街店</t>
  </si>
  <si>
    <t>王晓雁</t>
  </si>
  <si>
    <t>丝竹路店</t>
  </si>
  <si>
    <t>彭关敏</t>
  </si>
  <si>
    <t>店长</t>
  </si>
  <si>
    <t>吴佩芸</t>
  </si>
  <si>
    <t>高攀西巷店</t>
  </si>
  <si>
    <t>李佳岭</t>
  </si>
  <si>
    <t>郑智慧</t>
  </si>
  <si>
    <t>实习健康顾问</t>
  </si>
  <si>
    <t>实习生</t>
  </si>
  <si>
    <t>紫薇东路店</t>
  </si>
  <si>
    <t>李秀丽</t>
  </si>
  <si>
    <t>倪敏</t>
  </si>
  <si>
    <t>青龙街店</t>
  </si>
  <si>
    <t>高文棋</t>
  </si>
  <si>
    <t>李可</t>
  </si>
  <si>
    <t>蹇艺</t>
  </si>
  <si>
    <t>程静</t>
  </si>
  <si>
    <t>倪家桥店</t>
  </si>
  <si>
    <t>郭定秀</t>
  </si>
  <si>
    <t>卢雪妮</t>
  </si>
  <si>
    <t>元华二巷店</t>
  </si>
  <si>
    <t>蒋佩芸</t>
  </si>
  <si>
    <t>科华路店</t>
  </si>
  <si>
    <t>魏存敏</t>
  </si>
  <si>
    <t>阴静</t>
  </si>
  <si>
    <t>孙霁野</t>
  </si>
  <si>
    <t>浆洗街店</t>
  </si>
  <si>
    <t>毛静静</t>
  </si>
  <si>
    <t>唐丽</t>
  </si>
  <si>
    <t>曾凤</t>
  </si>
  <si>
    <t>慢病专员</t>
  </si>
  <si>
    <t>文沅</t>
  </si>
  <si>
    <t>宏济中路店</t>
  </si>
  <si>
    <t>宋留艺</t>
  </si>
  <si>
    <t>唐敏</t>
  </si>
  <si>
    <t>王进</t>
  </si>
  <si>
    <t>邱运丽</t>
  </si>
  <si>
    <t>建业路</t>
  </si>
  <si>
    <t>唐丹</t>
  </si>
  <si>
    <t>新开门店不处罚</t>
  </si>
  <si>
    <t>成汉南路店</t>
  </si>
  <si>
    <t>蒋雪琴</t>
  </si>
  <si>
    <t>黄兴中</t>
  </si>
  <si>
    <t>长寿路店</t>
  </si>
  <si>
    <t>王茂兰</t>
  </si>
  <si>
    <t>银沙路店</t>
  </si>
  <si>
    <t>高敏</t>
  </si>
  <si>
    <t>朱娟</t>
  </si>
  <si>
    <t>银河北街店</t>
  </si>
  <si>
    <t>陈文芳</t>
  </si>
  <si>
    <t>林思敏</t>
  </si>
  <si>
    <t>羊子山西路店</t>
  </si>
  <si>
    <t>高红华</t>
  </si>
  <si>
    <t>王波</t>
  </si>
  <si>
    <t>西林一街店</t>
  </si>
  <si>
    <t>吴成芬</t>
  </si>
  <si>
    <t>陈志勇</t>
  </si>
  <si>
    <t>杨素芬</t>
  </si>
  <si>
    <t>周娟</t>
  </si>
  <si>
    <t>五福桥东路店</t>
  </si>
  <si>
    <t>黄娟</t>
  </si>
  <si>
    <t>李雪梅</t>
  </si>
  <si>
    <t>土龙路店</t>
  </si>
  <si>
    <t>刘新</t>
  </si>
  <si>
    <t>何英1</t>
  </si>
  <si>
    <t>杨丽君</t>
  </si>
  <si>
    <t>驷马桥三路店</t>
  </si>
  <si>
    <t>雷宇佳</t>
  </si>
  <si>
    <t>李艳</t>
  </si>
  <si>
    <t>蜀汉东路店</t>
  </si>
  <si>
    <t>梁娟</t>
  </si>
  <si>
    <t>谢敏</t>
  </si>
  <si>
    <t>沙湾东一路店</t>
  </si>
  <si>
    <t>龚敏</t>
  </si>
  <si>
    <t>沙河源店</t>
  </si>
  <si>
    <t>郑欣慧</t>
  </si>
  <si>
    <t>1人门店不处罚</t>
  </si>
  <si>
    <t>清江东路店</t>
  </si>
  <si>
    <t>胡艳弘</t>
  </si>
  <si>
    <t xml:space="preserve"> </t>
  </si>
  <si>
    <t>代曾莲</t>
  </si>
  <si>
    <t>青羊区十二桥店</t>
  </si>
  <si>
    <t>辜瑞琪</t>
  </si>
  <si>
    <t>冯莉</t>
  </si>
  <si>
    <t>曾宣悦</t>
  </si>
  <si>
    <t>邹婷</t>
  </si>
  <si>
    <t>向海英</t>
  </si>
  <si>
    <t>曾娟</t>
  </si>
  <si>
    <t>向丽容</t>
  </si>
  <si>
    <t>金丝街店</t>
  </si>
  <si>
    <t>冯婧恩</t>
  </si>
  <si>
    <t>金沙路店</t>
  </si>
  <si>
    <t>何姣姣</t>
  </si>
  <si>
    <t>张雪梅</t>
  </si>
  <si>
    <t>交大三店</t>
  </si>
  <si>
    <t>李梦菊</t>
  </si>
  <si>
    <t>魏小琴</t>
  </si>
  <si>
    <t>交大黄苑东街</t>
  </si>
  <si>
    <t>马艺芮</t>
  </si>
  <si>
    <t>范海英</t>
  </si>
  <si>
    <t>佳灵路店</t>
  </si>
  <si>
    <t>王娅</t>
  </si>
  <si>
    <t>华油路店</t>
  </si>
  <si>
    <t>高玉</t>
  </si>
  <si>
    <t>谢玉涛</t>
  </si>
  <si>
    <t>花照壁中横街店</t>
  </si>
  <si>
    <t>廖艳萍</t>
  </si>
  <si>
    <t>李静2</t>
  </si>
  <si>
    <t>花照壁店</t>
  </si>
  <si>
    <t>代志斌</t>
  </si>
  <si>
    <t>李丽</t>
  </si>
  <si>
    <t>光华店</t>
  </si>
  <si>
    <t>魏津</t>
  </si>
  <si>
    <t>汤雪芹</t>
  </si>
  <si>
    <t>彭蕾</t>
  </si>
  <si>
    <t>光华村街店</t>
  </si>
  <si>
    <t>朱晓桃</t>
  </si>
  <si>
    <t>姜孝杨</t>
  </si>
  <si>
    <t>东昌一路店</t>
  </si>
  <si>
    <t>张杰</t>
  </si>
  <si>
    <t>杨琼</t>
  </si>
  <si>
    <t>周小芳</t>
  </si>
  <si>
    <t>贝森北路店</t>
  </si>
  <si>
    <t>肖瑶</t>
  </si>
  <si>
    <t>朱勋花</t>
  </si>
  <si>
    <t>叶倪</t>
  </si>
  <si>
    <t>文和路店</t>
  </si>
  <si>
    <t>熊敏</t>
  </si>
  <si>
    <t>龚正红</t>
  </si>
  <si>
    <t>中和新下街店</t>
  </si>
  <si>
    <t>纪莉萍</t>
  </si>
  <si>
    <t>中和公济桥店</t>
  </si>
  <si>
    <t>黄小丽</t>
  </si>
  <si>
    <t>中和大道店</t>
  </si>
  <si>
    <t>冯学勤</t>
  </si>
  <si>
    <t>新园大道店</t>
  </si>
  <si>
    <t>朱文艺</t>
  </si>
  <si>
    <t>胡元</t>
  </si>
  <si>
    <t>席礼丹</t>
  </si>
  <si>
    <t>通盈街店</t>
  </si>
  <si>
    <t>罗月月</t>
  </si>
  <si>
    <t>蒋海琪</t>
  </si>
  <si>
    <t>唐小雪</t>
  </si>
  <si>
    <t>晏玲</t>
  </si>
  <si>
    <t>天久南巷店</t>
  </si>
  <si>
    <t>林铃</t>
  </si>
  <si>
    <t>张春苗</t>
  </si>
  <si>
    <t>泰和西二街店</t>
  </si>
  <si>
    <t>郭俊梅</t>
  </si>
  <si>
    <t>泰和二街店</t>
  </si>
  <si>
    <t>贾兰</t>
  </si>
  <si>
    <t>李平</t>
  </si>
  <si>
    <t>水碾河路店</t>
  </si>
  <si>
    <t>张春丽</t>
  </si>
  <si>
    <t>郝丽秋</t>
  </si>
  <si>
    <t>双流区三强西街药店</t>
  </si>
  <si>
    <t>李银萍</t>
  </si>
  <si>
    <t>任红艳</t>
  </si>
  <si>
    <t>双流锦华路店</t>
  </si>
  <si>
    <t>邹惠</t>
  </si>
  <si>
    <t>徐榛</t>
  </si>
  <si>
    <t>双林路店</t>
  </si>
  <si>
    <t>庞莉娜</t>
  </si>
  <si>
    <t>夏秀娟</t>
  </si>
  <si>
    <t>大田坎店</t>
  </si>
  <si>
    <t>梅茜</t>
  </si>
  <si>
    <t>王译羚</t>
  </si>
  <si>
    <t>杉板桥店</t>
  </si>
  <si>
    <t>殷岱菊</t>
  </si>
  <si>
    <t>杨伟钰</t>
  </si>
  <si>
    <t>榕声路店</t>
  </si>
  <si>
    <t>王芳1</t>
  </si>
  <si>
    <t>熊琴</t>
  </si>
  <si>
    <t>何小容</t>
  </si>
  <si>
    <t>静沙南路店</t>
  </si>
  <si>
    <t>梅雅霜</t>
  </si>
  <si>
    <t>何英2</t>
  </si>
  <si>
    <t>尹萍</t>
  </si>
  <si>
    <t>锦江区水杉街店</t>
  </si>
  <si>
    <t>唐冬芳</t>
  </si>
  <si>
    <t>李坪辉</t>
  </si>
  <si>
    <t>高榕</t>
  </si>
  <si>
    <t>锦江区柳翠路店</t>
  </si>
  <si>
    <t>施雪</t>
  </si>
  <si>
    <t>李倩</t>
  </si>
  <si>
    <t>金马河路店</t>
  </si>
  <si>
    <t>易永红</t>
  </si>
  <si>
    <t>张琴琴</t>
  </si>
  <si>
    <t>苏万玲</t>
  </si>
  <si>
    <t>劼人路店</t>
  </si>
  <si>
    <t>王丽超</t>
  </si>
  <si>
    <t>剑南大道店</t>
  </si>
  <si>
    <t>鲁霞</t>
  </si>
  <si>
    <t>成华区华泰路</t>
  </si>
  <si>
    <t>吕彩霞</t>
  </si>
  <si>
    <t>李桂芳</t>
  </si>
  <si>
    <t>唐瑶</t>
  </si>
  <si>
    <t>华泰二路店</t>
  </si>
  <si>
    <t>周恒伟</t>
  </si>
  <si>
    <t>华康路店</t>
  </si>
  <si>
    <t>刘春花</t>
  </si>
  <si>
    <t>陈丽梅</t>
  </si>
  <si>
    <t>观音桥店</t>
  </si>
  <si>
    <t>袁咏梅</t>
  </si>
  <si>
    <t>王芳2</t>
  </si>
  <si>
    <t>高新区民丰大道店</t>
  </si>
  <si>
    <t>于春莲</t>
  </si>
  <si>
    <t>杨秀娟</t>
  </si>
  <si>
    <t>余欢</t>
  </si>
  <si>
    <t>高新区大源北街</t>
  </si>
  <si>
    <t>张亚红</t>
  </si>
  <si>
    <t>苗裕青</t>
  </si>
  <si>
    <t>崔家店</t>
  </si>
  <si>
    <t>韩守玉</t>
  </si>
  <si>
    <t>李馨怡</t>
  </si>
  <si>
    <t>成华区万科路</t>
  </si>
  <si>
    <t>马雪</t>
  </si>
  <si>
    <t>卢卫琴</t>
  </si>
  <si>
    <t>张玉</t>
  </si>
  <si>
    <t>王琰</t>
  </si>
  <si>
    <t>李苛</t>
  </si>
  <si>
    <t>万宇路店</t>
  </si>
  <si>
    <t>吴佩娟</t>
  </si>
  <si>
    <t>吉瑞三路店</t>
  </si>
  <si>
    <t>谭凤旭</t>
  </si>
  <si>
    <t>何锦楠</t>
  </si>
  <si>
    <t>覃朱冯</t>
  </si>
  <si>
    <t>杨玟</t>
  </si>
  <si>
    <t>李英</t>
  </si>
  <si>
    <t>刁乐</t>
  </si>
  <si>
    <t>新都新繁店</t>
  </si>
  <si>
    <t>朱朝霞</t>
  </si>
  <si>
    <t>蔡小丽</t>
  </si>
  <si>
    <t>唐阳</t>
  </si>
  <si>
    <t>曾洁</t>
  </si>
  <si>
    <t>新都万和北路店</t>
  </si>
  <si>
    <t>廖红</t>
  </si>
  <si>
    <t>欧玲</t>
  </si>
  <si>
    <t>赖春梅</t>
  </si>
  <si>
    <t>新都马超东路</t>
  </si>
  <si>
    <t>黄杨</t>
  </si>
  <si>
    <t>王雪萍</t>
  </si>
  <si>
    <t>舒海燕</t>
  </si>
  <si>
    <t>温江江安店</t>
  </si>
  <si>
    <t>王慧</t>
  </si>
  <si>
    <t>贺春芳</t>
  </si>
  <si>
    <t>夏彩红</t>
  </si>
  <si>
    <t>杨瑞</t>
  </si>
  <si>
    <t>黄茜</t>
  </si>
  <si>
    <t>顺和街店</t>
  </si>
  <si>
    <t>李雪</t>
  </si>
  <si>
    <t>聚萃街店</t>
  </si>
  <si>
    <t>张雪</t>
  </si>
  <si>
    <t>王旭萍</t>
  </si>
  <si>
    <t>李秀芳</t>
  </si>
  <si>
    <t>王春燕</t>
  </si>
  <si>
    <t>程改</t>
  </si>
  <si>
    <t>郫县一环路东南段店</t>
  </si>
  <si>
    <t>邓红梅</t>
  </si>
  <si>
    <t>邹东梅</t>
  </si>
  <si>
    <t>邓娟</t>
  </si>
  <si>
    <t>郫筒镇东大街药店</t>
  </si>
  <si>
    <t>江月红</t>
  </si>
  <si>
    <t>李甜甜</t>
  </si>
  <si>
    <t>彭州人民医院店</t>
  </si>
  <si>
    <t>黄雨</t>
  </si>
  <si>
    <t>徐莉</t>
  </si>
  <si>
    <t>金祥路店</t>
  </si>
  <si>
    <t>黄莉</t>
  </si>
  <si>
    <t>向桂西</t>
  </si>
  <si>
    <t>红高东路店</t>
  </si>
  <si>
    <t>余晓凤</t>
  </si>
  <si>
    <t>常玲</t>
  </si>
  <si>
    <t>光华西一路店</t>
  </si>
  <si>
    <t>李玉先</t>
  </si>
  <si>
    <t>廖晓静</t>
  </si>
  <si>
    <t>贾婷</t>
  </si>
  <si>
    <t>王丹</t>
  </si>
  <si>
    <t>羊玉梅</t>
  </si>
  <si>
    <t>陈雪</t>
  </si>
  <si>
    <t>李海燕</t>
  </si>
  <si>
    <t>刘江南</t>
  </si>
  <si>
    <t>大石西路店</t>
  </si>
  <si>
    <t>毛玉</t>
  </si>
  <si>
    <t>大华街店</t>
  </si>
  <si>
    <t>黎丹</t>
  </si>
  <si>
    <t>熊雅洁</t>
  </si>
  <si>
    <t>雅安芦山店</t>
  </si>
  <si>
    <t>黄雅冰</t>
  </si>
  <si>
    <t>张莉</t>
  </si>
  <si>
    <t>卫鸿羽</t>
  </si>
  <si>
    <t>杏林路店</t>
  </si>
  <si>
    <t>戚彩</t>
  </si>
  <si>
    <t>李宋琴</t>
  </si>
  <si>
    <t>王李秋</t>
  </si>
  <si>
    <t>蜀望路店</t>
  </si>
  <si>
    <t>杨丽</t>
  </si>
  <si>
    <t>吴敏2</t>
  </si>
  <si>
    <t>邛崃中心店</t>
  </si>
  <si>
    <t>杨平</t>
  </si>
  <si>
    <t>古素琼</t>
  </si>
  <si>
    <t>金敏霜</t>
  </si>
  <si>
    <t>刘星月</t>
  </si>
  <si>
    <t>邛崃羊安镇店</t>
  </si>
  <si>
    <t>汪梦雨</t>
  </si>
  <si>
    <t>邛崃洪川小区店</t>
  </si>
  <si>
    <t>马婷婷</t>
  </si>
  <si>
    <t>高星宇</t>
  </si>
  <si>
    <t>邛崃凤凰大道店</t>
  </si>
  <si>
    <t>万义丽</t>
  </si>
  <si>
    <t>范夏宇</t>
  </si>
  <si>
    <t>邛崃翠荫街店</t>
  </si>
  <si>
    <t>刘燕</t>
  </si>
  <si>
    <t>陈礼凤</t>
  </si>
  <si>
    <t>都江堰中心药店</t>
  </si>
  <si>
    <t>聂丽</t>
  </si>
  <si>
    <t>詹少洋</t>
  </si>
  <si>
    <t>都江堰问道西路</t>
  </si>
  <si>
    <t>吴志海</t>
  </si>
  <si>
    <t>代富群</t>
  </si>
  <si>
    <t>都江堰蒲阳路店</t>
  </si>
  <si>
    <t>周有惠</t>
  </si>
  <si>
    <t>李燕</t>
  </si>
  <si>
    <t>孙佳丽</t>
  </si>
  <si>
    <t>都江堰奎光中段</t>
  </si>
  <si>
    <t>韩启敏</t>
  </si>
  <si>
    <t>陈蓉</t>
  </si>
  <si>
    <t>都江堰聚源镇中心街联建房药店</t>
  </si>
  <si>
    <t>何丽萍</t>
  </si>
  <si>
    <t>易月红</t>
  </si>
  <si>
    <t>都江堰景中店</t>
  </si>
  <si>
    <t>杨科</t>
  </si>
  <si>
    <t>晏祥春</t>
  </si>
  <si>
    <t>都江堰宝莲路店</t>
  </si>
  <si>
    <t>吴阳</t>
  </si>
  <si>
    <t>贾益娟</t>
  </si>
  <si>
    <t>大邑子龙店</t>
  </si>
  <si>
    <t>熊小玲</t>
  </si>
  <si>
    <t>罗洁滟</t>
  </si>
  <si>
    <t>大邑元通路店</t>
  </si>
  <si>
    <t>李秀辉</t>
  </si>
  <si>
    <t>宋丽敏</t>
  </si>
  <si>
    <t>大邑通达店</t>
  </si>
  <si>
    <t>付曦</t>
  </si>
  <si>
    <t>唐礼萍</t>
  </si>
  <si>
    <t>大邑沙渠镇店</t>
  </si>
  <si>
    <t>严蓉</t>
  </si>
  <si>
    <t>马香容</t>
  </si>
  <si>
    <t>大邑潘家街店</t>
  </si>
  <si>
    <t>李娟</t>
  </si>
  <si>
    <t>黄梅2</t>
  </si>
  <si>
    <t>牟彩云</t>
  </si>
  <si>
    <t>彭亚丹</t>
  </si>
  <si>
    <t>大邑安仁镇千禧街药店</t>
  </si>
  <si>
    <t>李沙1</t>
  </si>
  <si>
    <t>张群</t>
  </si>
  <si>
    <t>大邑金巷西街店</t>
  </si>
  <si>
    <t>徐志强</t>
  </si>
  <si>
    <t>叶程</t>
  </si>
  <si>
    <t>大邑观音阁西街店</t>
  </si>
  <si>
    <t>朱欢</t>
  </si>
  <si>
    <t>韩彬</t>
  </si>
  <si>
    <t>大邑东街店</t>
  </si>
  <si>
    <t>刘秋菊</t>
  </si>
  <si>
    <t>许静</t>
  </si>
  <si>
    <t>大邑东壕沟店</t>
  </si>
  <si>
    <t>范阳</t>
  </si>
  <si>
    <t>彭蓉</t>
  </si>
  <si>
    <t>大邑北街店</t>
  </si>
  <si>
    <t>黄霞</t>
  </si>
  <si>
    <t>李燕霞</t>
  </si>
  <si>
    <t>徐双秀</t>
  </si>
  <si>
    <t>卓敏</t>
  </si>
  <si>
    <t>母小琴</t>
  </si>
  <si>
    <t>崇州永康东路店</t>
  </si>
  <si>
    <t>胡建梅</t>
  </si>
  <si>
    <t>王莉</t>
  </si>
  <si>
    <t>崇州蜀州中路店</t>
  </si>
  <si>
    <t>彭勤</t>
  </si>
  <si>
    <t>邓莎</t>
  </si>
  <si>
    <t>崇州尚贤坊店</t>
  </si>
  <si>
    <t>涂思佩</t>
  </si>
  <si>
    <t>蒋润2</t>
  </si>
  <si>
    <t>崇州三江店</t>
  </si>
  <si>
    <t>骆素花</t>
  </si>
  <si>
    <t>高斯</t>
  </si>
  <si>
    <t>崇州金带街店</t>
  </si>
  <si>
    <t>陈凤珍</t>
  </si>
  <si>
    <t>王依纯</t>
  </si>
  <si>
    <t>崇州怀远店</t>
  </si>
  <si>
    <t>韩艳梅</t>
  </si>
  <si>
    <t>曹琼</t>
  </si>
  <si>
    <t>新津五津西路店</t>
  </si>
  <si>
    <t>王燕丽</t>
  </si>
  <si>
    <t>刘芬</t>
  </si>
  <si>
    <t>廖文莉</t>
  </si>
  <si>
    <t>武阳西路店</t>
  </si>
  <si>
    <t>祁荣</t>
  </si>
  <si>
    <t>李迎新</t>
  </si>
  <si>
    <t>五津西路2店</t>
  </si>
  <si>
    <t>朱春梅</t>
  </si>
  <si>
    <t>郑红艳</t>
  </si>
  <si>
    <t>人员名称</t>
  </si>
  <si>
    <t>分配金额</t>
  </si>
  <si>
    <t>求和项:销售任务（4天）</t>
  </si>
  <si>
    <t>求和项:实际销售（4天）</t>
  </si>
  <si>
    <t>完成率</t>
  </si>
  <si>
    <t>绩效分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</si>
</sst>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yyyy/m/d;@"/>
    <numFmt numFmtId="179" formatCode="0.00_ "/>
    <numFmt numFmtId="180" formatCode="0_ "/>
    <numFmt numFmtId="181" formatCode="0_);[Red]\(0\)"/>
  </numFmts>
  <fonts count="32"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0"/>
      <color rgb="FF000000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5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179" fontId="6" fillId="0" borderId="0" xfId="0" applyNumberFormat="1" applyFont="1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3" applyNumberFormat="1" applyFont="1" applyFill="1" applyAlignment="1">
      <alignment horizontal="center" vertical="center"/>
    </xf>
    <xf numFmtId="176" fontId="0" fillId="0" borderId="0" xfId="3" applyNumberFormat="1" applyFont="1" applyFill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18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80" fontId="6" fillId="0" borderId="1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3" applyNumberFormat="1" applyFont="1" applyFill="1" applyBorder="1" applyAlignment="1">
      <alignment horizontal="center" vertical="center"/>
    </xf>
    <xf numFmtId="176" fontId="0" fillId="0" borderId="1" xfId="3" applyNumberFormat="1" applyFont="1" applyFill="1" applyBorder="1">
      <alignment vertical="center"/>
    </xf>
    <xf numFmtId="0" fontId="0" fillId="0" borderId="1" xfId="0" applyFill="1" applyBorder="1">
      <alignment vertical="center"/>
    </xf>
    <xf numFmtId="176" fontId="10" fillId="0" borderId="1" xfId="3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 applyProtection="1">
      <alignment horizontal="left" vertical="center"/>
    </xf>
    <xf numFmtId="180" fontId="6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126</xdr:row>
      <xdr:rowOff>0</xdr:rowOff>
    </xdr:from>
    <xdr:to>
      <xdr:col>10</xdr:col>
      <xdr:colOff>228600</xdr:colOff>
      <xdr:row>127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99700" y="24574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-10&#26597;&#35810;&#26102;&#38388;&#27573;&#20998;&#38376;&#24215;&#38144;&#21806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1430</v>
          </cell>
          <cell r="K3">
            <v>208.13</v>
          </cell>
          <cell r="L3">
            <v>297624.31</v>
          </cell>
          <cell r="M3">
            <v>44476.63</v>
          </cell>
        </row>
        <row r="4">
          <cell r="D4">
            <v>114685</v>
          </cell>
          <cell r="E4" t="str">
            <v>四川太极青羊区青龙街药店</v>
          </cell>
          <cell r="F4" t="str">
            <v/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643</v>
          </cell>
          <cell r="K4">
            <v>165.55</v>
          </cell>
          <cell r="L4">
            <v>106450.47</v>
          </cell>
          <cell r="M4">
            <v>20466.17</v>
          </cell>
        </row>
        <row r="5">
          <cell r="D5">
            <v>399</v>
          </cell>
          <cell r="E5" t="str">
            <v>四川太极大药房连锁有限公司成都高新区成汉南路药店</v>
          </cell>
          <cell r="F5" t="str">
            <v>否</v>
          </cell>
          <cell r="G5">
            <v>142</v>
          </cell>
          <cell r="H5" t="str">
            <v>旗舰片区</v>
          </cell>
          <cell r="I5" t="str">
            <v>谭勤娟</v>
          </cell>
          <cell r="J5">
            <v>768</v>
          </cell>
          <cell r="K5">
            <v>129.01</v>
          </cell>
          <cell r="L5">
            <v>99078.22</v>
          </cell>
          <cell r="M5">
            <v>29292.68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629</v>
          </cell>
          <cell r="K6">
            <v>132.31</v>
          </cell>
          <cell r="L6">
            <v>83224.72</v>
          </cell>
          <cell r="M6">
            <v>14639.63</v>
          </cell>
        </row>
        <row r="7">
          <cell r="D7">
            <v>337</v>
          </cell>
          <cell r="E7" t="str">
            <v>四川太极浆洗街药店</v>
          </cell>
          <cell r="F7" t="str">
            <v>是</v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600</v>
          </cell>
          <cell r="K7">
            <v>125.69</v>
          </cell>
          <cell r="L7">
            <v>75414.73</v>
          </cell>
          <cell r="M7">
            <v>23412.47</v>
          </cell>
        </row>
        <row r="8">
          <cell r="D8">
            <v>742</v>
          </cell>
          <cell r="E8" t="str">
            <v>四川太极锦江区庆云南街药店</v>
          </cell>
          <cell r="F8" t="str">
            <v/>
          </cell>
          <cell r="G8">
            <v>142</v>
          </cell>
          <cell r="H8" t="str">
            <v>旗舰片区</v>
          </cell>
          <cell r="I8" t="str">
            <v>谭勤娟</v>
          </cell>
          <cell r="J8">
            <v>428</v>
          </cell>
          <cell r="K8">
            <v>151.78</v>
          </cell>
          <cell r="L8">
            <v>64960.92</v>
          </cell>
          <cell r="M8">
            <v>13375.89</v>
          </cell>
        </row>
        <row r="9">
          <cell r="D9">
            <v>707</v>
          </cell>
          <cell r="E9" t="str">
            <v>四川太极成华区万科路药店</v>
          </cell>
          <cell r="F9" t="str">
            <v>否</v>
          </cell>
          <cell r="G9">
            <v>232</v>
          </cell>
          <cell r="H9" t="str">
            <v>东南片区</v>
          </cell>
          <cell r="I9" t="str">
            <v>曾蕾蕾</v>
          </cell>
          <cell r="J9">
            <v>609</v>
          </cell>
          <cell r="K9">
            <v>103.6</v>
          </cell>
          <cell r="L9">
            <v>63092.35</v>
          </cell>
          <cell r="M9">
            <v>19545.09</v>
          </cell>
        </row>
        <row r="10">
          <cell r="D10">
            <v>341</v>
          </cell>
          <cell r="E10" t="str">
            <v>四川太极邛崃中心药店</v>
          </cell>
          <cell r="F10" t="str">
            <v>是</v>
          </cell>
          <cell r="G10">
            <v>282</v>
          </cell>
          <cell r="H10" t="str">
            <v>城郊一片</v>
          </cell>
          <cell r="I10" t="str">
            <v>任会茹</v>
          </cell>
          <cell r="J10">
            <v>422</v>
          </cell>
          <cell r="K10">
            <v>148.35</v>
          </cell>
          <cell r="L10">
            <v>62605.52</v>
          </cell>
          <cell r="M10">
            <v>21813.94</v>
          </cell>
        </row>
        <row r="11">
          <cell r="D11">
            <v>343</v>
          </cell>
          <cell r="E11" t="str">
            <v>四川太极光华药店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448</v>
          </cell>
          <cell r="K11">
            <v>128.76</v>
          </cell>
          <cell r="L11">
            <v>57686.2</v>
          </cell>
          <cell r="M11">
            <v>19134.18</v>
          </cell>
        </row>
        <row r="12">
          <cell r="D12">
            <v>385</v>
          </cell>
          <cell r="E12" t="str">
            <v>四川太极五津西路药店</v>
          </cell>
          <cell r="F12" t="str">
            <v>是</v>
          </cell>
          <cell r="G12">
            <v>281</v>
          </cell>
          <cell r="H12" t="str">
            <v>新津片</v>
          </cell>
          <cell r="I12" t="str">
            <v>王燕丽</v>
          </cell>
          <cell r="J12">
            <v>349</v>
          </cell>
          <cell r="K12">
            <v>146.93</v>
          </cell>
          <cell r="L12">
            <v>51277.72</v>
          </cell>
          <cell r="M12">
            <v>14583.53</v>
          </cell>
        </row>
        <row r="13">
          <cell r="D13">
            <v>106066</v>
          </cell>
          <cell r="E13" t="str">
            <v>四川太极锦江区梨花街药店</v>
          </cell>
          <cell r="F13" t="str">
            <v/>
          </cell>
          <cell r="G13">
            <v>142</v>
          </cell>
          <cell r="H13" t="str">
            <v>旗舰片区</v>
          </cell>
          <cell r="I13" t="str">
            <v>谭勤娟</v>
          </cell>
          <cell r="J13">
            <v>681</v>
          </cell>
          <cell r="K13">
            <v>71.84</v>
          </cell>
          <cell r="L13">
            <v>48922.11</v>
          </cell>
          <cell r="M13">
            <v>18127.25</v>
          </cell>
        </row>
        <row r="14">
          <cell r="D14">
            <v>571</v>
          </cell>
          <cell r="E14" t="str">
            <v>四川太极高新区锦城大道药店</v>
          </cell>
          <cell r="F14" t="str">
            <v>是</v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579</v>
          </cell>
          <cell r="K14">
            <v>76.34</v>
          </cell>
          <cell r="L14">
            <v>44199.59</v>
          </cell>
          <cell r="M14">
            <v>12277.95</v>
          </cell>
        </row>
        <row r="15">
          <cell r="D15">
            <v>546</v>
          </cell>
          <cell r="E15" t="str">
            <v>四川太极锦江区榕声路店</v>
          </cell>
          <cell r="F15" t="str">
            <v>否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648</v>
          </cell>
          <cell r="K15">
            <v>63.62</v>
          </cell>
          <cell r="L15">
            <v>41227.34</v>
          </cell>
          <cell r="M15">
            <v>13998.06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西门一片</v>
          </cell>
          <cell r="I16" t="str">
            <v>刘琴英</v>
          </cell>
          <cell r="J16">
            <v>417</v>
          </cell>
          <cell r="K16">
            <v>98.15</v>
          </cell>
          <cell r="L16">
            <v>40928.7</v>
          </cell>
          <cell r="M16">
            <v>12241.62</v>
          </cell>
        </row>
        <row r="17">
          <cell r="D17">
            <v>114844</v>
          </cell>
          <cell r="E17" t="str">
            <v>四川太极成华区培华东路药店</v>
          </cell>
          <cell r="F17" t="str">
            <v/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299</v>
          </cell>
          <cell r="K17">
            <v>134.28</v>
          </cell>
          <cell r="L17">
            <v>40150.39</v>
          </cell>
          <cell r="M17">
            <v>8871.85</v>
          </cell>
        </row>
        <row r="18">
          <cell r="D18">
            <v>365</v>
          </cell>
          <cell r="E18" t="str">
            <v>四川太极光华村街药店</v>
          </cell>
          <cell r="F18" t="str">
            <v>是</v>
          </cell>
          <cell r="G18">
            <v>181</v>
          </cell>
          <cell r="H18" t="str">
            <v>西门一片</v>
          </cell>
          <cell r="I18" t="str">
            <v>刘琴英</v>
          </cell>
          <cell r="J18">
            <v>412</v>
          </cell>
          <cell r="K18">
            <v>96.88</v>
          </cell>
          <cell r="L18">
            <v>39912.95</v>
          </cell>
          <cell r="M18">
            <v>11755.31</v>
          </cell>
        </row>
        <row r="19">
          <cell r="D19">
            <v>377</v>
          </cell>
          <cell r="E19" t="str">
            <v>四川太极新园大道药店</v>
          </cell>
          <cell r="F19" t="str">
            <v>否</v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649</v>
          </cell>
          <cell r="K19">
            <v>61.32</v>
          </cell>
          <cell r="L19">
            <v>39797.13</v>
          </cell>
          <cell r="M19">
            <v>13715.61</v>
          </cell>
        </row>
        <row r="20">
          <cell r="D20">
            <v>103198</v>
          </cell>
          <cell r="E20" t="str">
            <v>四川太极青羊区贝森北路药店</v>
          </cell>
          <cell r="F20" t="str">
            <v/>
          </cell>
          <cell r="G20">
            <v>181</v>
          </cell>
          <cell r="H20" t="str">
            <v>西门一片</v>
          </cell>
          <cell r="I20" t="str">
            <v>刘琴英</v>
          </cell>
          <cell r="J20">
            <v>454</v>
          </cell>
          <cell r="K20">
            <v>84.46</v>
          </cell>
          <cell r="L20">
            <v>38346.12</v>
          </cell>
          <cell r="M20">
            <v>10213.72</v>
          </cell>
        </row>
        <row r="21">
          <cell r="D21">
            <v>746</v>
          </cell>
          <cell r="E21" t="str">
            <v>四川太极大邑县晋原镇内蒙古大道桃源药店</v>
          </cell>
          <cell r="F21" t="str">
            <v>否</v>
          </cell>
          <cell r="G21">
            <v>282</v>
          </cell>
          <cell r="H21" t="str">
            <v>城郊一片</v>
          </cell>
          <cell r="I21" t="str">
            <v>任会茹</v>
          </cell>
          <cell r="J21">
            <v>641</v>
          </cell>
          <cell r="K21">
            <v>59.7</v>
          </cell>
          <cell r="L21">
            <v>38269.2</v>
          </cell>
          <cell r="M21">
            <v>10586.57</v>
          </cell>
        </row>
        <row r="22">
          <cell r="D22">
            <v>114622</v>
          </cell>
          <cell r="E22" t="str">
            <v>四川太极成华区东昌路一药店</v>
          </cell>
          <cell r="F22" t="str">
            <v/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440</v>
          </cell>
          <cell r="K22">
            <v>85.59</v>
          </cell>
          <cell r="L22">
            <v>37659.72</v>
          </cell>
          <cell r="M22">
            <v>12866.56</v>
          </cell>
        </row>
        <row r="23">
          <cell r="D23">
            <v>359</v>
          </cell>
          <cell r="E23" t="str">
            <v>四川太极枣子巷药店</v>
          </cell>
          <cell r="F23" t="str">
            <v>否</v>
          </cell>
          <cell r="G23">
            <v>181</v>
          </cell>
          <cell r="H23" t="str">
            <v>西门一片</v>
          </cell>
          <cell r="I23" t="str">
            <v>刘琴英</v>
          </cell>
          <cell r="J23">
            <v>483</v>
          </cell>
          <cell r="K23">
            <v>77.08</v>
          </cell>
          <cell r="L23">
            <v>37231.39</v>
          </cell>
          <cell r="M23">
            <v>12578.39</v>
          </cell>
        </row>
        <row r="24">
          <cell r="D24">
            <v>747</v>
          </cell>
          <cell r="E24" t="str">
            <v>四川太极郫县郫筒镇一环路东南段药店</v>
          </cell>
          <cell r="F24" t="str">
            <v/>
          </cell>
          <cell r="G24">
            <v>342</v>
          </cell>
          <cell r="H24" t="str">
            <v>西门二片</v>
          </cell>
          <cell r="I24" t="str">
            <v>林禹帅</v>
          </cell>
          <cell r="J24">
            <v>292</v>
          </cell>
          <cell r="K24">
            <v>127.34</v>
          </cell>
          <cell r="L24">
            <v>37182.91</v>
          </cell>
          <cell r="M24">
            <v>10229.27</v>
          </cell>
        </row>
        <row r="25">
          <cell r="D25">
            <v>514</v>
          </cell>
          <cell r="E25" t="str">
            <v>四川太极新津邓双镇岷江店</v>
          </cell>
          <cell r="F25" t="str">
            <v>否</v>
          </cell>
          <cell r="G25">
            <v>281</v>
          </cell>
          <cell r="H25" t="str">
            <v>新津片</v>
          </cell>
          <cell r="I25" t="str">
            <v>王燕丽</v>
          </cell>
          <cell r="J25">
            <v>355</v>
          </cell>
          <cell r="K25">
            <v>101.44</v>
          </cell>
          <cell r="L25">
            <v>36011.18</v>
          </cell>
          <cell r="M25">
            <v>11667.63</v>
          </cell>
        </row>
        <row r="26">
          <cell r="D26">
            <v>373</v>
          </cell>
          <cell r="E26" t="str">
            <v>四川太极通盈街药店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曾蕾蕾</v>
          </cell>
          <cell r="J26">
            <v>379</v>
          </cell>
          <cell r="K26">
            <v>94.97</v>
          </cell>
          <cell r="L26">
            <v>35994.7</v>
          </cell>
          <cell r="M26">
            <v>10427.56</v>
          </cell>
        </row>
        <row r="27">
          <cell r="D27">
            <v>730</v>
          </cell>
          <cell r="E27" t="str">
            <v>四川太极新都区新繁镇繁江北路药店</v>
          </cell>
          <cell r="F27" t="str">
            <v>否</v>
          </cell>
          <cell r="G27">
            <v>342</v>
          </cell>
          <cell r="H27" t="str">
            <v>西门二片</v>
          </cell>
          <cell r="I27" t="str">
            <v>林禹帅</v>
          </cell>
          <cell r="J27">
            <v>402</v>
          </cell>
          <cell r="K27">
            <v>88.24</v>
          </cell>
          <cell r="L27">
            <v>35473.54</v>
          </cell>
          <cell r="M27">
            <v>11625.72</v>
          </cell>
        </row>
        <row r="28">
          <cell r="D28">
            <v>387</v>
          </cell>
          <cell r="E28" t="str">
            <v>四川太极新乐中街药店</v>
          </cell>
          <cell r="F28" t="str">
            <v>否</v>
          </cell>
          <cell r="G28">
            <v>232</v>
          </cell>
          <cell r="H28" t="str">
            <v>东南片区</v>
          </cell>
          <cell r="I28" t="str">
            <v>曾蕾蕾</v>
          </cell>
          <cell r="J28">
            <v>418</v>
          </cell>
          <cell r="K28">
            <v>82.73</v>
          </cell>
          <cell r="L28">
            <v>34582.47</v>
          </cell>
          <cell r="M28">
            <v>9192.82</v>
          </cell>
        </row>
        <row r="29">
          <cell r="D29">
            <v>118074</v>
          </cell>
          <cell r="E29" t="str">
            <v>四川太极高新区泰和二街药店</v>
          </cell>
          <cell r="F29" t="str">
            <v/>
          </cell>
          <cell r="G29">
            <v>232</v>
          </cell>
          <cell r="H29" t="str">
            <v>东南片区</v>
          </cell>
          <cell r="I29" t="str">
            <v>曾蕾蕾</v>
          </cell>
          <cell r="J29">
            <v>445</v>
          </cell>
          <cell r="K29">
            <v>77.61</v>
          </cell>
          <cell r="L29">
            <v>34537.53</v>
          </cell>
          <cell r="M29">
            <v>9972.68</v>
          </cell>
        </row>
        <row r="30">
          <cell r="D30">
            <v>379</v>
          </cell>
          <cell r="E30" t="str">
            <v>四川太极土龙路药店</v>
          </cell>
          <cell r="F30" t="str">
            <v>否</v>
          </cell>
          <cell r="G30">
            <v>181</v>
          </cell>
          <cell r="H30" t="str">
            <v>西门一片</v>
          </cell>
          <cell r="I30" t="str">
            <v>刘琴英</v>
          </cell>
          <cell r="J30">
            <v>413</v>
          </cell>
          <cell r="K30">
            <v>83.6</v>
          </cell>
          <cell r="L30">
            <v>34526.92</v>
          </cell>
          <cell r="M30">
            <v>8840.11</v>
          </cell>
        </row>
        <row r="31">
          <cell r="D31">
            <v>120844</v>
          </cell>
          <cell r="E31" t="str">
            <v>四川太极彭州市致和镇南三环路药店</v>
          </cell>
          <cell r="F31" t="str">
            <v/>
          </cell>
          <cell r="G31">
            <v>342</v>
          </cell>
          <cell r="H31" t="str">
            <v>西门二片</v>
          </cell>
          <cell r="I31" t="str">
            <v>林禹帅</v>
          </cell>
          <cell r="J31">
            <v>378</v>
          </cell>
          <cell r="K31">
            <v>91.1</v>
          </cell>
          <cell r="L31">
            <v>34436.47</v>
          </cell>
          <cell r="M31">
            <v>9039.66</v>
          </cell>
        </row>
        <row r="32">
          <cell r="D32">
            <v>114069</v>
          </cell>
          <cell r="E32" t="str">
            <v>四川太极大药房连锁有限公司成都高新区天久南巷药店</v>
          </cell>
          <cell r="F32" t="str">
            <v/>
          </cell>
          <cell r="G32">
            <v>232</v>
          </cell>
          <cell r="H32" t="str">
            <v>东南片区</v>
          </cell>
          <cell r="I32" t="str">
            <v>曾蕾蕾</v>
          </cell>
          <cell r="J32">
            <v>344</v>
          </cell>
          <cell r="K32">
            <v>100.08</v>
          </cell>
          <cell r="L32">
            <v>34429.15</v>
          </cell>
          <cell r="M32">
            <v>9061.65</v>
          </cell>
        </row>
        <row r="33">
          <cell r="D33">
            <v>111219</v>
          </cell>
          <cell r="E33" t="str">
            <v>四川太极金牛区花照壁药店</v>
          </cell>
          <cell r="F33" t="str">
            <v/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420</v>
          </cell>
          <cell r="K33">
            <v>81.75</v>
          </cell>
          <cell r="L33">
            <v>34336.53</v>
          </cell>
          <cell r="M33">
            <v>11445.11</v>
          </cell>
        </row>
        <row r="34">
          <cell r="D34">
            <v>585</v>
          </cell>
          <cell r="E34" t="str">
            <v>四川太极成华区羊子山西路药店（兴元华盛）</v>
          </cell>
          <cell r="F34" t="str">
            <v>否</v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381</v>
          </cell>
          <cell r="K34">
            <v>89.32</v>
          </cell>
          <cell r="L34">
            <v>34030.64</v>
          </cell>
          <cell r="M34">
            <v>10801.01</v>
          </cell>
        </row>
        <row r="35">
          <cell r="D35">
            <v>54</v>
          </cell>
          <cell r="E35" t="str">
            <v>四川太极怀远店</v>
          </cell>
          <cell r="F35" t="str">
            <v>是</v>
          </cell>
          <cell r="G35">
            <v>341</v>
          </cell>
          <cell r="H35" t="str">
            <v>崇州片</v>
          </cell>
          <cell r="I35" t="str">
            <v>胡建梅</v>
          </cell>
          <cell r="J35">
            <v>328</v>
          </cell>
          <cell r="K35">
            <v>103.46</v>
          </cell>
          <cell r="L35">
            <v>33934.04</v>
          </cell>
          <cell r="M35">
            <v>11247.56</v>
          </cell>
        </row>
        <row r="36">
          <cell r="D36">
            <v>105267</v>
          </cell>
          <cell r="E36" t="str">
            <v>四川太极金牛区蜀汉路药店</v>
          </cell>
          <cell r="F36" t="str">
            <v/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378</v>
          </cell>
          <cell r="K36">
            <v>89.74</v>
          </cell>
          <cell r="L36">
            <v>33921.83</v>
          </cell>
          <cell r="M36">
            <v>11830.26</v>
          </cell>
        </row>
        <row r="37">
          <cell r="D37">
            <v>357</v>
          </cell>
          <cell r="E37" t="str">
            <v>四川太极清江东路药店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319</v>
          </cell>
          <cell r="K37">
            <v>106.12</v>
          </cell>
          <cell r="L37">
            <v>33853.1</v>
          </cell>
          <cell r="M37">
            <v>10385.84</v>
          </cell>
        </row>
        <row r="38">
          <cell r="D38">
            <v>108656</v>
          </cell>
          <cell r="E38" t="str">
            <v>四川太极新津县五津镇五津西路二药房</v>
          </cell>
          <cell r="F38" t="str">
            <v/>
          </cell>
          <cell r="G38">
            <v>281</v>
          </cell>
          <cell r="H38" t="str">
            <v>新津片</v>
          </cell>
          <cell r="I38" t="str">
            <v>王燕丽</v>
          </cell>
          <cell r="J38">
            <v>274</v>
          </cell>
          <cell r="K38">
            <v>122.65</v>
          </cell>
          <cell r="L38">
            <v>33607.08</v>
          </cell>
          <cell r="M38">
            <v>8123.53</v>
          </cell>
        </row>
        <row r="39">
          <cell r="D39">
            <v>744</v>
          </cell>
          <cell r="E39" t="str">
            <v>四川太极武侯区科华街药店</v>
          </cell>
          <cell r="F39" t="str">
            <v/>
          </cell>
          <cell r="G39">
            <v>142</v>
          </cell>
          <cell r="H39" t="str">
            <v>旗舰片区</v>
          </cell>
          <cell r="I39" t="str">
            <v>谭勤娟</v>
          </cell>
          <cell r="J39">
            <v>334</v>
          </cell>
          <cell r="K39">
            <v>100.35</v>
          </cell>
          <cell r="L39">
            <v>33517.06</v>
          </cell>
          <cell r="M39">
            <v>11946.18</v>
          </cell>
        </row>
        <row r="40">
          <cell r="D40">
            <v>712</v>
          </cell>
          <cell r="E40" t="str">
            <v>四川太极成华区华泰路药店</v>
          </cell>
          <cell r="F40" t="str">
            <v>否</v>
          </cell>
          <cell r="G40">
            <v>232</v>
          </cell>
          <cell r="H40" t="str">
            <v>东南片区</v>
          </cell>
          <cell r="I40" t="str">
            <v>曾蕾蕾</v>
          </cell>
          <cell r="J40">
            <v>495</v>
          </cell>
          <cell r="K40">
            <v>66.61</v>
          </cell>
          <cell r="L40">
            <v>32972.13</v>
          </cell>
          <cell r="M40">
            <v>12664.09</v>
          </cell>
        </row>
        <row r="41">
          <cell r="D41">
            <v>104428</v>
          </cell>
          <cell r="E41" t="str">
            <v>四川太极崇州市崇阳镇永康东路药店 </v>
          </cell>
          <cell r="F41" t="str">
            <v/>
          </cell>
          <cell r="G41">
            <v>341</v>
          </cell>
          <cell r="H41" t="str">
            <v>崇州片</v>
          </cell>
          <cell r="I41" t="str">
            <v>胡建梅</v>
          </cell>
          <cell r="J41">
            <v>356</v>
          </cell>
          <cell r="K41">
            <v>90.24</v>
          </cell>
          <cell r="L41">
            <v>32124.01</v>
          </cell>
          <cell r="M41">
            <v>9850.96</v>
          </cell>
        </row>
        <row r="42">
          <cell r="D42">
            <v>717</v>
          </cell>
          <cell r="E42" t="str">
            <v>四川太极大邑县晋原镇通达东路五段药店</v>
          </cell>
          <cell r="F42" t="str">
            <v>否</v>
          </cell>
          <cell r="G42">
            <v>282</v>
          </cell>
          <cell r="H42" t="str">
            <v>城郊一片</v>
          </cell>
          <cell r="I42" t="str">
            <v>任会茹</v>
          </cell>
          <cell r="J42">
            <v>278</v>
          </cell>
          <cell r="K42">
            <v>111.86</v>
          </cell>
          <cell r="L42">
            <v>31098.05</v>
          </cell>
          <cell r="M42">
            <v>8116.18</v>
          </cell>
        </row>
        <row r="43">
          <cell r="D43">
            <v>726</v>
          </cell>
          <cell r="E43" t="str">
            <v>四川太极金牛区交大路第三药店</v>
          </cell>
          <cell r="F43" t="str">
            <v>否</v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360</v>
          </cell>
          <cell r="K43">
            <v>86.25</v>
          </cell>
          <cell r="L43">
            <v>31049.9</v>
          </cell>
          <cell r="M43">
            <v>11451.93</v>
          </cell>
        </row>
        <row r="44">
          <cell r="D44">
            <v>724</v>
          </cell>
          <cell r="E44" t="str">
            <v>四川太极锦江区观音桥街药店</v>
          </cell>
          <cell r="F44" t="str">
            <v>否</v>
          </cell>
          <cell r="G44">
            <v>232</v>
          </cell>
          <cell r="H44" t="str">
            <v>东南片区</v>
          </cell>
          <cell r="I44" t="str">
            <v>曾蕾蕾</v>
          </cell>
          <cell r="J44">
            <v>414</v>
          </cell>
          <cell r="K44">
            <v>74.54</v>
          </cell>
          <cell r="L44">
            <v>30857.67</v>
          </cell>
          <cell r="M44">
            <v>9349.16</v>
          </cell>
        </row>
        <row r="45">
          <cell r="D45">
            <v>716</v>
          </cell>
          <cell r="E45" t="str">
            <v>四川太极大邑县沙渠镇方圆路药店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262</v>
          </cell>
          <cell r="K45">
            <v>114.77</v>
          </cell>
          <cell r="L45">
            <v>30070.34</v>
          </cell>
          <cell r="M45">
            <v>8959.6</v>
          </cell>
        </row>
        <row r="46">
          <cell r="D46">
            <v>103639</v>
          </cell>
          <cell r="E46" t="str">
            <v>四川太极成华区金马河路药店</v>
          </cell>
          <cell r="F46" t="str">
            <v/>
          </cell>
          <cell r="G46">
            <v>232</v>
          </cell>
          <cell r="H46" t="str">
            <v>东南片区</v>
          </cell>
          <cell r="I46" t="str">
            <v>曾蕾蕾</v>
          </cell>
          <cell r="J46">
            <v>378</v>
          </cell>
          <cell r="K46">
            <v>79.4</v>
          </cell>
          <cell r="L46">
            <v>30012.34</v>
          </cell>
          <cell r="M46">
            <v>9548.46</v>
          </cell>
        </row>
        <row r="47">
          <cell r="D47">
            <v>117491</v>
          </cell>
          <cell r="E47" t="str">
            <v>四川太极金牛区花照壁中横街药店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316</v>
          </cell>
          <cell r="K47">
            <v>94.8</v>
          </cell>
          <cell r="L47">
            <v>29955.69</v>
          </cell>
          <cell r="M47">
            <v>6909.46</v>
          </cell>
        </row>
        <row r="48">
          <cell r="D48">
            <v>578</v>
          </cell>
          <cell r="E48" t="str">
            <v>四川太极成华区华油路药店</v>
          </cell>
          <cell r="F48" t="str">
            <v>否</v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341</v>
          </cell>
          <cell r="K48">
            <v>86.02</v>
          </cell>
          <cell r="L48">
            <v>29331.17</v>
          </cell>
          <cell r="M48">
            <v>10186.79</v>
          </cell>
        </row>
        <row r="49">
          <cell r="D49">
            <v>106399</v>
          </cell>
          <cell r="E49" t="str">
            <v>四川太极青羊区蜀辉路药店</v>
          </cell>
          <cell r="F49" t="str">
            <v/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303</v>
          </cell>
          <cell r="K49">
            <v>95.93</v>
          </cell>
          <cell r="L49">
            <v>29066.98</v>
          </cell>
          <cell r="M49">
            <v>8799.45</v>
          </cell>
        </row>
        <row r="50">
          <cell r="D50">
            <v>737</v>
          </cell>
          <cell r="E50" t="str">
            <v>四川太极高新区大源北街药店</v>
          </cell>
          <cell r="F50" t="str">
            <v>否</v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352</v>
          </cell>
          <cell r="K50">
            <v>82.13</v>
          </cell>
          <cell r="L50">
            <v>28909.21</v>
          </cell>
          <cell r="M50">
            <v>10009.67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405</v>
          </cell>
          <cell r="K51">
            <v>71.35</v>
          </cell>
          <cell r="L51">
            <v>28896.61</v>
          </cell>
          <cell r="M51">
            <v>6815.46</v>
          </cell>
        </row>
        <row r="52">
          <cell r="D52">
            <v>138202</v>
          </cell>
          <cell r="E52" t="str">
            <v>雅安市太极智慧云医药科技有限公司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281</v>
          </cell>
          <cell r="K52">
            <v>102.2</v>
          </cell>
          <cell r="L52">
            <v>28719.22</v>
          </cell>
          <cell r="M52">
            <v>10536</v>
          </cell>
        </row>
        <row r="53">
          <cell r="D53">
            <v>517</v>
          </cell>
          <cell r="E53" t="str">
            <v>四川太极青羊区北东街店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314</v>
          </cell>
          <cell r="K53">
            <v>89.39</v>
          </cell>
          <cell r="L53">
            <v>28068.02</v>
          </cell>
          <cell r="M53">
            <v>9731.7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335</v>
          </cell>
          <cell r="K54">
            <v>83.06</v>
          </cell>
          <cell r="L54">
            <v>27825.14</v>
          </cell>
          <cell r="M54">
            <v>9075.19</v>
          </cell>
        </row>
        <row r="55">
          <cell r="D55">
            <v>113008</v>
          </cell>
          <cell r="E55" t="str">
            <v>四川太极大药房连锁有限公司成都高新区尚锦路药店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268</v>
          </cell>
          <cell r="K55">
            <v>98.23</v>
          </cell>
          <cell r="L55">
            <v>26325.85</v>
          </cell>
          <cell r="M55">
            <v>4666.23</v>
          </cell>
        </row>
        <row r="56">
          <cell r="D56">
            <v>515</v>
          </cell>
          <cell r="E56" t="str">
            <v>四川太极成华区崔家店路药店</v>
          </cell>
          <cell r="F56" t="str">
            <v>否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355</v>
          </cell>
          <cell r="K56">
            <v>74.15</v>
          </cell>
          <cell r="L56">
            <v>26324.4</v>
          </cell>
          <cell r="M56">
            <v>7037.81</v>
          </cell>
        </row>
        <row r="57">
          <cell r="D57">
            <v>107658</v>
          </cell>
          <cell r="E57" t="str">
            <v>四川太极新都区新都街道万和北路药店</v>
          </cell>
          <cell r="F57" t="str">
            <v/>
          </cell>
          <cell r="G57">
            <v>342</v>
          </cell>
          <cell r="H57" t="str">
            <v>西门二片</v>
          </cell>
          <cell r="I57" t="str">
            <v>林禹帅</v>
          </cell>
          <cell r="J57">
            <v>387</v>
          </cell>
          <cell r="K57">
            <v>67.42</v>
          </cell>
          <cell r="L57">
            <v>26092.36</v>
          </cell>
          <cell r="M57">
            <v>9275.58</v>
          </cell>
        </row>
        <row r="58">
          <cell r="D58">
            <v>116919</v>
          </cell>
          <cell r="E58" t="str">
            <v>四川太极武侯区科华北路药店</v>
          </cell>
          <cell r="F58" t="str">
            <v/>
          </cell>
          <cell r="G58">
            <v>142</v>
          </cell>
          <cell r="H58" t="str">
            <v>旗舰片区</v>
          </cell>
          <cell r="I58" t="str">
            <v>谭勤娟</v>
          </cell>
          <cell r="J58">
            <v>295</v>
          </cell>
          <cell r="K58">
            <v>88.36</v>
          </cell>
          <cell r="L58">
            <v>26065.6</v>
          </cell>
          <cell r="M58">
            <v>8482.51</v>
          </cell>
        </row>
        <row r="59">
          <cell r="D59">
            <v>117184</v>
          </cell>
          <cell r="E59" t="str">
            <v>四川太极锦江区静沙南路药店</v>
          </cell>
          <cell r="F59" t="str">
            <v/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288</v>
          </cell>
          <cell r="K59">
            <v>89.67</v>
          </cell>
          <cell r="L59">
            <v>25824.3</v>
          </cell>
          <cell r="M59">
            <v>9053.09</v>
          </cell>
        </row>
        <row r="60">
          <cell r="D60">
            <v>511</v>
          </cell>
          <cell r="E60" t="str">
            <v>四川太极成华杉板桥南一路店</v>
          </cell>
          <cell r="F60" t="str">
            <v>否</v>
          </cell>
          <cell r="G60">
            <v>232</v>
          </cell>
          <cell r="H60" t="str">
            <v>东南片区</v>
          </cell>
          <cell r="I60" t="str">
            <v>曾蕾蕾</v>
          </cell>
          <cell r="J60">
            <v>366</v>
          </cell>
          <cell r="K60">
            <v>69.94</v>
          </cell>
          <cell r="L60">
            <v>25598.12</v>
          </cell>
          <cell r="M60">
            <v>8605.32</v>
          </cell>
        </row>
        <row r="61">
          <cell r="D61">
            <v>539</v>
          </cell>
          <cell r="E61" t="str">
            <v>四川太极大邑县晋原镇子龙路店</v>
          </cell>
          <cell r="F61" t="str">
            <v>否</v>
          </cell>
          <cell r="G61">
            <v>282</v>
          </cell>
          <cell r="H61" t="str">
            <v>城郊一片</v>
          </cell>
          <cell r="I61" t="str">
            <v>任会茹</v>
          </cell>
          <cell r="J61">
            <v>283</v>
          </cell>
          <cell r="K61">
            <v>89.92</v>
          </cell>
          <cell r="L61">
            <v>25447.55</v>
          </cell>
          <cell r="M61">
            <v>7797.05</v>
          </cell>
        </row>
        <row r="62">
          <cell r="D62">
            <v>709</v>
          </cell>
          <cell r="E62" t="str">
            <v>四川太极新都区马超东路店</v>
          </cell>
          <cell r="F62" t="str">
            <v>否</v>
          </cell>
          <cell r="G62">
            <v>342</v>
          </cell>
          <cell r="H62" t="str">
            <v>西门二片</v>
          </cell>
          <cell r="I62" t="str">
            <v>林禹帅</v>
          </cell>
          <cell r="J62">
            <v>249</v>
          </cell>
          <cell r="K62">
            <v>102.19</v>
          </cell>
          <cell r="L62">
            <v>25445.58</v>
          </cell>
          <cell r="M62">
            <v>7838.8</v>
          </cell>
        </row>
        <row r="63">
          <cell r="D63">
            <v>738</v>
          </cell>
          <cell r="E63" t="str">
            <v>四川太极都江堰市蒲阳路药店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484</v>
          </cell>
          <cell r="K63">
            <v>52.42</v>
          </cell>
          <cell r="L63">
            <v>25370.41</v>
          </cell>
          <cell r="M63">
            <v>8202.91</v>
          </cell>
        </row>
        <row r="64">
          <cell r="D64">
            <v>114286</v>
          </cell>
          <cell r="E64" t="str">
            <v>四川太极青羊区光华北五路药店</v>
          </cell>
          <cell r="F64" t="str">
            <v/>
          </cell>
          <cell r="G64">
            <v>342</v>
          </cell>
          <cell r="H64" t="str">
            <v>西门二片</v>
          </cell>
          <cell r="I64" t="str">
            <v>林禹帅</v>
          </cell>
          <cell r="J64">
            <v>276</v>
          </cell>
          <cell r="K64">
            <v>89.42</v>
          </cell>
          <cell r="L64">
            <v>24679.36</v>
          </cell>
          <cell r="M64">
            <v>7839.42</v>
          </cell>
        </row>
        <row r="65">
          <cell r="D65">
            <v>106569</v>
          </cell>
          <cell r="E65" t="str">
            <v>四川太极武侯区大悦路药店</v>
          </cell>
          <cell r="F65" t="str">
            <v/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237</v>
          </cell>
          <cell r="K65">
            <v>102.17</v>
          </cell>
          <cell r="L65">
            <v>24213.33</v>
          </cell>
          <cell r="M65">
            <v>5639.6</v>
          </cell>
        </row>
        <row r="66">
          <cell r="D66">
            <v>587</v>
          </cell>
          <cell r="E66" t="str">
            <v>四川太极都江堰景中路店</v>
          </cell>
          <cell r="F66" t="str">
            <v>否</v>
          </cell>
          <cell r="G66">
            <v>282</v>
          </cell>
          <cell r="H66" t="str">
            <v>城郊一片</v>
          </cell>
          <cell r="I66" t="str">
            <v>任会茹</v>
          </cell>
          <cell r="J66">
            <v>245</v>
          </cell>
          <cell r="K66">
            <v>97.7</v>
          </cell>
          <cell r="L66">
            <v>23935.43</v>
          </cell>
          <cell r="M66">
            <v>7808.69</v>
          </cell>
        </row>
        <row r="67">
          <cell r="D67">
            <v>329</v>
          </cell>
          <cell r="E67" t="str">
            <v>四川太极温江店</v>
          </cell>
          <cell r="F67" t="str">
            <v>是</v>
          </cell>
          <cell r="G67">
            <v>342</v>
          </cell>
          <cell r="H67" t="str">
            <v>西门二片</v>
          </cell>
          <cell r="I67" t="str">
            <v>林禹帅</v>
          </cell>
          <cell r="J67">
            <v>182</v>
          </cell>
          <cell r="K67">
            <v>131.23</v>
          </cell>
          <cell r="L67">
            <v>23883.31</v>
          </cell>
          <cell r="M67">
            <v>8534.55</v>
          </cell>
        </row>
        <row r="68">
          <cell r="D68">
            <v>513</v>
          </cell>
          <cell r="E68" t="str">
            <v>四川太极武侯区顺和街店</v>
          </cell>
          <cell r="F68" t="str">
            <v>否</v>
          </cell>
          <cell r="G68">
            <v>342</v>
          </cell>
          <cell r="H68" t="str">
            <v>西门二片</v>
          </cell>
          <cell r="I68" t="str">
            <v>林禹帅</v>
          </cell>
          <cell r="J68">
            <v>340</v>
          </cell>
          <cell r="K68">
            <v>70.02</v>
          </cell>
          <cell r="L68">
            <v>23806.96</v>
          </cell>
          <cell r="M68">
            <v>7956.09</v>
          </cell>
        </row>
        <row r="69">
          <cell r="D69">
            <v>119622</v>
          </cell>
          <cell r="E69" t="str">
            <v>四川太极大药房连锁有限公司武侯区高攀西巷药店</v>
          </cell>
          <cell r="F69" t="str">
            <v/>
          </cell>
          <cell r="G69">
            <v>142</v>
          </cell>
          <cell r="H69" t="str">
            <v>旗舰片区</v>
          </cell>
          <cell r="I69" t="str">
            <v>谭勤娟</v>
          </cell>
          <cell r="J69">
            <v>244</v>
          </cell>
          <cell r="K69">
            <v>96.48</v>
          </cell>
          <cell r="L69">
            <v>23541.61</v>
          </cell>
          <cell r="M69">
            <v>8527.25</v>
          </cell>
        </row>
        <row r="70">
          <cell r="D70">
            <v>102934</v>
          </cell>
          <cell r="E70" t="str">
            <v>四川太极金牛区银河北街药店</v>
          </cell>
          <cell r="F70" t="str">
            <v/>
          </cell>
          <cell r="G70">
            <v>181</v>
          </cell>
          <cell r="H70" t="str">
            <v>西门一片</v>
          </cell>
          <cell r="I70" t="str">
            <v>刘琴英</v>
          </cell>
          <cell r="J70">
            <v>298</v>
          </cell>
          <cell r="K70">
            <v>78.24</v>
          </cell>
          <cell r="L70">
            <v>23316.81</v>
          </cell>
          <cell r="M70">
            <v>7540.06</v>
          </cell>
        </row>
        <row r="71">
          <cell r="D71">
            <v>119263</v>
          </cell>
          <cell r="E71" t="str">
            <v>四川太极青羊区蜀源路药店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252</v>
          </cell>
          <cell r="K71">
            <v>89</v>
          </cell>
          <cell r="L71">
            <v>22428</v>
          </cell>
          <cell r="M71">
            <v>7817.88</v>
          </cell>
        </row>
        <row r="72">
          <cell r="D72">
            <v>102565</v>
          </cell>
          <cell r="E72" t="str">
            <v>四川太极武侯区佳灵路药店</v>
          </cell>
          <cell r="F72" t="str">
            <v/>
          </cell>
          <cell r="G72">
            <v>181</v>
          </cell>
          <cell r="H72" t="str">
            <v>西门一片</v>
          </cell>
          <cell r="I72" t="str">
            <v>刘琴英</v>
          </cell>
          <cell r="J72">
            <v>361</v>
          </cell>
          <cell r="K72">
            <v>62.09</v>
          </cell>
          <cell r="L72">
            <v>22415.82</v>
          </cell>
          <cell r="M72">
            <v>7542.59</v>
          </cell>
        </row>
        <row r="73">
          <cell r="D73">
            <v>748</v>
          </cell>
          <cell r="E73" t="str">
            <v>四川太极大邑县晋原镇东街药店</v>
          </cell>
          <cell r="F73" t="str">
            <v/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257</v>
          </cell>
          <cell r="K73">
            <v>86.45</v>
          </cell>
          <cell r="L73">
            <v>22216.86</v>
          </cell>
          <cell r="M73">
            <v>7349.21</v>
          </cell>
        </row>
        <row r="74">
          <cell r="D74">
            <v>105910</v>
          </cell>
          <cell r="E74" t="str">
            <v>四川太极高新区紫薇东路药店</v>
          </cell>
          <cell r="F74" t="str">
            <v/>
          </cell>
          <cell r="G74">
            <v>142</v>
          </cell>
          <cell r="H74" t="str">
            <v>旗舰片区</v>
          </cell>
          <cell r="I74" t="str">
            <v>谭勤娟</v>
          </cell>
          <cell r="J74">
            <v>293</v>
          </cell>
          <cell r="K74">
            <v>75.46</v>
          </cell>
          <cell r="L74">
            <v>22109.81</v>
          </cell>
          <cell r="M74">
            <v>7840.45</v>
          </cell>
        </row>
        <row r="75">
          <cell r="D75">
            <v>720</v>
          </cell>
          <cell r="E75" t="str">
            <v>四川太极大邑县新场镇文昌街药店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180</v>
          </cell>
          <cell r="K75">
            <v>120.41</v>
          </cell>
          <cell r="L75">
            <v>21673.73</v>
          </cell>
          <cell r="M75">
            <v>6219.31</v>
          </cell>
        </row>
        <row r="76">
          <cell r="D76">
            <v>113025</v>
          </cell>
          <cell r="E76" t="str">
            <v>四川太极青羊区蜀鑫路药店</v>
          </cell>
          <cell r="F76" t="str">
            <v/>
          </cell>
          <cell r="G76">
            <v>342</v>
          </cell>
          <cell r="H76" t="str">
            <v>西门二片</v>
          </cell>
          <cell r="I76" t="str">
            <v>林禹帅</v>
          </cell>
          <cell r="J76">
            <v>246</v>
          </cell>
          <cell r="K76">
            <v>87.99</v>
          </cell>
          <cell r="L76">
            <v>21644.92</v>
          </cell>
          <cell r="M76">
            <v>6731.08</v>
          </cell>
        </row>
        <row r="77">
          <cell r="D77">
            <v>391</v>
          </cell>
          <cell r="E77" t="str">
            <v>四川太极金丝街药店</v>
          </cell>
          <cell r="F77" t="str">
            <v>否</v>
          </cell>
          <cell r="G77">
            <v>181</v>
          </cell>
          <cell r="H77" t="str">
            <v>西门一片</v>
          </cell>
          <cell r="I77" t="str">
            <v>刘琴英</v>
          </cell>
          <cell r="J77">
            <v>401</v>
          </cell>
          <cell r="K77">
            <v>53.38</v>
          </cell>
          <cell r="L77">
            <v>21406.48</v>
          </cell>
          <cell r="M77">
            <v>6725.44</v>
          </cell>
        </row>
        <row r="78">
          <cell r="D78">
            <v>706</v>
          </cell>
          <cell r="E78" t="str">
            <v>四川太极都江堰幸福镇翔凤路药店</v>
          </cell>
          <cell r="F78" t="str">
            <v>否</v>
          </cell>
          <cell r="G78">
            <v>282</v>
          </cell>
          <cell r="H78" t="str">
            <v>城郊一片</v>
          </cell>
          <cell r="I78" t="str">
            <v>任会茹</v>
          </cell>
          <cell r="J78">
            <v>215</v>
          </cell>
          <cell r="K78">
            <v>99.31</v>
          </cell>
          <cell r="L78">
            <v>21352.1</v>
          </cell>
          <cell r="M78">
            <v>7334.27</v>
          </cell>
        </row>
        <row r="79">
          <cell r="D79">
            <v>367</v>
          </cell>
          <cell r="E79" t="str">
            <v>四川太极金带街药店</v>
          </cell>
          <cell r="F79" t="str">
            <v>否</v>
          </cell>
          <cell r="G79">
            <v>341</v>
          </cell>
          <cell r="H79" t="str">
            <v>崇州片</v>
          </cell>
          <cell r="I79" t="str">
            <v>胡建梅</v>
          </cell>
          <cell r="J79">
            <v>269</v>
          </cell>
          <cell r="K79">
            <v>79.09</v>
          </cell>
          <cell r="L79">
            <v>21276.35</v>
          </cell>
          <cell r="M79">
            <v>7392.08</v>
          </cell>
        </row>
        <row r="80">
          <cell r="D80">
            <v>107728</v>
          </cell>
          <cell r="E80" t="str">
            <v>四川太极大邑县晋原镇北街药店</v>
          </cell>
          <cell r="F80" t="str">
            <v/>
          </cell>
          <cell r="G80">
            <v>282</v>
          </cell>
          <cell r="H80" t="str">
            <v>城郊一片</v>
          </cell>
          <cell r="I80" t="str">
            <v>任会茹</v>
          </cell>
          <cell r="J80">
            <v>269</v>
          </cell>
          <cell r="K80">
            <v>78.49</v>
          </cell>
          <cell r="L80">
            <v>21114.5</v>
          </cell>
          <cell r="M80">
            <v>6294.96</v>
          </cell>
        </row>
        <row r="81">
          <cell r="D81">
            <v>311</v>
          </cell>
          <cell r="E81" t="str">
            <v>四川太极西部店</v>
          </cell>
          <cell r="F81" t="str">
            <v>是</v>
          </cell>
          <cell r="G81">
            <v>181</v>
          </cell>
          <cell r="H81" t="str">
            <v>西门一片</v>
          </cell>
          <cell r="I81" t="str">
            <v>刘琴英</v>
          </cell>
          <cell r="J81">
            <v>188</v>
          </cell>
          <cell r="K81">
            <v>112.24</v>
          </cell>
          <cell r="L81">
            <v>21101.81</v>
          </cell>
          <cell r="M81">
            <v>6141.92</v>
          </cell>
        </row>
        <row r="82">
          <cell r="D82">
            <v>108277</v>
          </cell>
          <cell r="E82" t="str">
            <v>四川太极金牛区银沙路药店</v>
          </cell>
          <cell r="F82" t="str">
            <v/>
          </cell>
          <cell r="G82">
            <v>181</v>
          </cell>
          <cell r="H82" t="str">
            <v>西门一片</v>
          </cell>
          <cell r="I82" t="str">
            <v>刘琴英</v>
          </cell>
          <cell r="J82">
            <v>301</v>
          </cell>
          <cell r="K82">
            <v>69.99</v>
          </cell>
          <cell r="L82">
            <v>21067.22</v>
          </cell>
          <cell r="M82">
            <v>6446.32</v>
          </cell>
        </row>
        <row r="83">
          <cell r="D83">
            <v>572</v>
          </cell>
          <cell r="E83" t="str">
            <v>四川太极郫县郫筒镇东大街药店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283</v>
          </cell>
          <cell r="K83">
            <v>72.92</v>
          </cell>
          <cell r="L83">
            <v>20635.72</v>
          </cell>
          <cell r="M83">
            <v>7403.84</v>
          </cell>
        </row>
        <row r="84">
          <cell r="D84">
            <v>116482</v>
          </cell>
          <cell r="E84" t="str">
            <v>四川太极锦江区宏济中路药店</v>
          </cell>
          <cell r="F84" t="str">
            <v/>
          </cell>
          <cell r="G84">
            <v>142</v>
          </cell>
          <cell r="H84" t="str">
            <v>旗舰片区</v>
          </cell>
          <cell r="I84" t="str">
            <v>谭勤娟</v>
          </cell>
          <cell r="J84">
            <v>311</v>
          </cell>
          <cell r="K84">
            <v>65.76</v>
          </cell>
          <cell r="L84">
            <v>20451.52</v>
          </cell>
          <cell r="M84">
            <v>7608.98</v>
          </cell>
        </row>
        <row r="85">
          <cell r="D85">
            <v>754</v>
          </cell>
          <cell r="E85" t="str">
            <v>四川太极大药房连锁有限公司崇州市崇阳镇尚贤坊街药店</v>
          </cell>
          <cell r="F85" t="str">
            <v/>
          </cell>
          <cell r="G85">
            <v>341</v>
          </cell>
          <cell r="H85" t="str">
            <v>崇州片</v>
          </cell>
          <cell r="I85" t="str">
            <v>胡建梅</v>
          </cell>
          <cell r="J85">
            <v>192</v>
          </cell>
          <cell r="K85">
            <v>105.82</v>
          </cell>
          <cell r="L85">
            <v>20318.12</v>
          </cell>
          <cell r="M85">
            <v>6134.23</v>
          </cell>
        </row>
        <row r="86">
          <cell r="D86">
            <v>704</v>
          </cell>
          <cell r="E86" t="str">
            <v>四川太极都江堰奎光路中段药店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295</v>
          </cell>
          <cell r="K86">
            <v>68.7</v>
          </cell>
          <cell r="L86">
            <v>20267.03</v>
          </cell>
          <cell r="M86">
            <v>7467.73</v>
          </cell>
        </row>
        <row r="87">
          <cell r="D87">
            <v>56</v>
          </cell>
          <cell r="E87" t="str">
            <v>四川太极三江店</v>
          </cell>
          <cell r="F87" t="str">
            <v>是</v>
          </cell>
          <cell r="G87">
            <v>341</v>
          </cell>
          <cell r="H87" t="str">
            <v>崇州片</v>
          </cell>
          <cell r="I87" t="str">
            <v>胡建梅</v>
          </cell>
          <cell r="J87">
            <v>167</v>
          </cell>
          <cell r="K87">
            <v>121.14</v>
          </cell>
          <cell r="L87">
            <v>20229.66</v>
          </cell>
          <cell r="M87">
            <v>6624.68</v>
          </cell>
        </row>
        <row r="88">
          <cell r="D88">
            <v>598</v>
          </cell>
          <cell r="E88" t="str">
            <v>四川太极锦江区水杉街药店</v>
          </cell>
          <cell r="F88" t="str">
            <v>否</v>
          </cell>
          <cell r="G88">
            <v>232</v>
          </cell>
          <cell r="H88" t="str">
            <v>东南片区</v>
          </cell>
          <cell r="I88" t="str">
            <v>曾蕾蕾</v>
          </cell>
          <cell r="J88">
            <v>309</v>
          </cell>
          <cell r="K88">
            <v>63.66</v>
          </cell>
          <cell r="L88">
            <v>19672</v>
          </cell>
          <cell r="M88">
            <v>7452.31</v>
          </cell>
        </row>
        <row r="89">
          <cell r="D89">
            <v>723</v>
          </cell>
          <cell r="E89" t="str">
            <v>四川太极锦江区柳翠路药店</v>
          </cell>
          <cell r="F89" t="str">
            <v>否</v>
          </cell>
          <cell r="G89">
            <v>232</v>
          </cell>
          <cell r="H89" t="str">
            <v>东南片区</v>
          </cell>
          <cell r="I89" t="str">
            <v>曾蕾蕾</v>
          </cell>
          <cell r="J89">
            <v>255</v>
          </cell>
          <cell r="K89">
            <v>76.07</v>
          </cell>
          <cell r="L89">
            <v>19398.6</v>
          </cell>
          <cell r="M89">
            <v>6611.38</v>
          </cell>
        </row>
        <row r="90">
          <cell r="D90">
            <v>743</v>
          </cell>
          <cell r="E90" t="str">
            <v>四川太极成华区万宇路药店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260</v>
          </cell>
          <cell r="K90">
            <v>73.54</v>
          </cell>
          <cell r="L90">
            <v>19121.18</v>
          </cell>
          <cell r="M90">
            <v>6238.48</v>
          </cell>
        </row>
        <row r="91">
          <cell r="D91">
            <v>371</v>
          </cell>
          <cell r="E91" t="str">
            <v>四川太极兴义镇万兴路药店</v>
          </cell>
          <cell r="F91" t="str">
            <v>否</v>
          </cell>
          <cell r="G91">
            <v>281</v>
          </cell>
          <cell r="H91" t="str">
            <v>新津片</v>
          </cell>
          <cell r="I91" t="str">
            <v>王燕丽</v>
          </cell>
          <cell r="J91">
            <v>189</v>
          </cell>
          <cell r="K91">
            <v>101.04</v>
          </cell>
          <cell r="L91">
            <v>19095.99</v>
          </cell>
          <cell r="M91">
            <v>5588.72</v>
          </cell>
        </row>
        <row r="92">
          <cell r="D92">
            <v>573</v>
          </cell>
          <cell r="E92" t="str">
            <v>四川太极双流县西航港街道锦华路一段药店</v>
          </cell>
          <cell r="F92" t="str">
            <v>否</v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288</v>
          </cell>
          <cell r="K92">
            <v>66.28</v>
          </cell>
          <cell r="L92">
            <v>19087.82</v>
          </cell>
          <cell r="M92">
            <v>5683.35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282</v>
          </cell>
          <cell r="H93" t="str">
            <v>城郊一片</v>
          </cell>
          <cell r="I93" t="str">
            <v>任会茹</v>
          </cell>
          <cell r="J93">
            <v>226</v>
          </cell>
          <cell r="K93">
            <v>84.22</v>
          </cell>
          <cell r="L93">
            <v>19032.78</v>
          </cell>
          <cell r="M93">
            <v>6920.15</v>
          </cell>
        </row>
        <row r="94">
          <cell r="D94">
            <v>104533</v>
          </cell>
          <cell r="E94" t="str">
            <v>四川太极大邑县晋原镇潘家街药店</v>
          </cell>
          <cell r="F94" t="str">
            <v/>
          </cell>
          <cell r="G94">
            <v>282</v>
          </cell>
          <cell r="H94" t="str">
            <v>城郊一片</v>
          </cell>
          <cell r="I94" t="str">
            <v>任会茹</v>
          </cell>
          <cell r="J94">
            <v>253</v>
          </cell>
          <cell r="K94">
            <v>75.23</v>
          </cell>
          <cell r="L94">
            <v>19032.61</v>
          </cell>
          <cell r="M94">
            <v>7008.18</v>
          </cell>
        </row>
        <row r="95">
          <cell r="D95">
            <v>113833</v>
          </cell>
          <cell r="E95" t="str">
            <v>四川太极青羊区光华西一路药店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276</v>
          </cell>
          <cell r="K95">
            <v>67.72</v>
          </cell>
          <cell r="L95">
            <v>18692.09</v>
          </cell>
          <cell r="M95">
            <v>6885.96</v>
          </cell>
        </row>
        <row r="96">
          <cell r="D96">
            <v>117310</v>
          </cell>
          <cell r="E96" t="str">
            <v>四川太极武侯区长寿路药店</v>
          </cell>
          <cell r="F96" t="str">
            <v/>
          </cell>
          <cell r="G96">
            <v>181</v>
          </cell>
          <cell r="H96" t="str">
            <v>西门一片</v>
          </cell>
          <cell r="I96" t="str">
            <v>刘琴英</v>
          </cell>
          <cell r="J96">
            <v>284</v>
          </cell>
          <cell r="K96">
            <v>64.56</v>
          </cell>
          <cell r="L96">
            <v>18335.78</v>
          </cell>
          <cell r="M96">
            <v>5206.48</v>
          </cell>
        </row>
        <row r="97">
          <cell r="D97">
            <v>122198</v>
          </cell>
          <cell r="E97" t="str">
            <v>四川太极成华区华泰路二药店</v>
          </cell>
          <cell r="F97" t="str">
            <v/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249</v>
          </cell>
          <cell r="K97">
            <v>73.46</v>
          </cell>
          <cell r="L97">
            <v>18291.22</v>
          </cell>
          <cell r="M97">
            <v>6000.79</v>
          </cell>
        </row>
        <row r="98">
          <cell r="D98">
            <v>122906</v>
          </cell>
          <cell r="E98" t="str">
            <v>四川太极新都区斑竹园街道医贸大道药店</v>
          </cell>
          <cell r="F98" t="str">
            <v/>
          </cell>
          <cell r="G98">
            <v>342</v>
          </cell>
          <cell r="H98" t="str">
            <v>西门二片</v>
          </cell>
          <cell r="I98" t="str">
            <v>林禹帅</v>
          </cell>
          <cell r="J98">
            <v>270</v>
          </cell>
          <cell r="K98">
            <v>67.52</v>
          </cell>
          <cell r="L98">
            <v>18231.64</v>
          </cell>
          <cell r="M98">
            <v>5720.86</v>
          </cell>
        </row>
        <row r="99">
          <cell r="D99">
            <v>106865</v>
          </cell>
          <cell r="E99" t="str">
            <v>四川太极武侯区丝竹路药店</v>
          </cell>
          <cell r="F99" t="str">
            <v/>
          </cell>
          <cell r="G99">
            <v>142</v>
          </cell>
          <cell r="H99" t="str">
            <v>旗舰片区</v>
          </cell>
          <cell r="I99" t="str">
            <v>谭勤娟</v>
          </cell>
          <cell r="J99">
            <v>216</v>
          </cell>
          <cell r="K99">
            <v>80.9</v>
          </cell>
          <cell r="L99">
            <v>17474.79</v>
          </cell>
          <cell r="M99">
            <v>5045.68</v>
          </cell>
        </row>
        <row r="100">
          <cell r="D100">
            <v>118951</v>
          </cell>
          <cell r="E100" t="str">
            <v>四川太极青羊区金祥路药店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275</v>
          </cell>
          <cell r="K100">
            <v>63.05</v>
          </cell>
          <cell r="L100">
            <v>17337.81</v>
          </cell>
          <cell r="M100">
            <v>6658.28</v>
          </cell>
        </row>
        <row r="101">
          <cell r="D101">
            <v>594</v>
          </cell>
          <cell r="E101" t="str">
            <v>四川太极大邑县安仁镇千禧街药店</v>
          </cell>
          <cell r="F101" t="str">
            <v>否</v>
          </cell>
          <cell r="G101">
            <v>282</v>
          </cell>
          <cell r="H101" t="str">
            <v>城郊一片</v>
          </cell>
          <cell r="I101" t="str">
            <v>任会茹</v>
          </cell>
          <cell r="J101">
            <v>306</v>
          </cell>
          <cell r="K101">
            <v>56.56</v>
          </cell>
          <cell r="L101">
            <v>17306.41</v>
          </cell>
          <cell r="M101">
            <v>5826.34</v>
          </cell>
        </row>
        <row r="102">
          <cell r="D102">
            <v>118151</v>
          </cell>
          <cell r="E102" t="str">
            <v>四川太极金牛区沙湾东一路药店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209</v>
          </cell>
          <cell r="K102">
            <v>82.43</v>
          </cell>
          <cell r="L102">
            <v>17227.56</v>
          </cell>
          <cell r="M102">
            <v>5032.58</v>
          </cell>
        </row>
        <row r="103">
          <cell r="D103">
            <v>351</v>
          </cell>
          <cell r="E103" t="str">
            <v>四川太极都江堰药店</v>
          </cell>
          <cell r="F103" t="str">
            <v>是</v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153</v>
          </cell>
          <cell r="K103">
            <v>112.14</v>
          </cell>
          <cell r="L103">
            <v>17158.12</v>
          </cell>
          <cell r="M103">
            <v>5858.61</v>
          </cell>
        </row>
        <row r="104">
          <cell r="D104">
            <v>355</v>
          </cell>
          <cell r="E104" t="str">
            <v>四川太极双林路药店</v>
          </cell>
          <cell r="F104" t="str">
            <v>是</v>
          </cell>
          <cell r="G104">
            <v>232</v>
          </cell>
          <cell r="H104" t="str">
            <v>东南片区</v>
          </cell>
          <cell r="I104" t="str">
            <v>曾蕾蕾</v>
          </cell>
          <cell r="J104">
            <v>250</v>
          </cell>
          <cell r="K104">
            <v>68.08</v>
          </cell>
          <cell r="L104">
            <v>17018.83</v>
          </cell>
          <cell r="M104">
            <v>4228.81</v>
          </cell>
        </row>
        <row r="105">
          <cell r="D105">
            <v>308</v>
          </cell>
          <cell r="E105" t="str">
            <v>四川太极红星店</v>
          </cell>
          <cell r="F105" t="str">
            <v>是</v>
          </cell>
          <cell r="G105">
            <v>142</v>
          </cell>
          <cell r="H105" t="str">
            <v>旗舰片区</v>
          </cell>
          <cell r="I105" t="str">
            <v>谭勤娟</v>
          </cell>
          <cell r="J105">
            <v>207</v>
          </cell>
          <cell r="K105">
            <v>81.52</v>
          </cell>
          <cell r="L105">
            <v>16875.39</v>
          </cell>
          <cell r="M105">
            <v>6655.75</v>
          </cell>
        </row>
        <row r="106">
          <cell r="D106">
            <v>721</v>
          </cell>
          <cell r="E106" t="str">
            <v>四川太极邛崃市临邛镇洪川小区药店</v>
          </cell>
          <cell r="F106" t="str">
            <v>否</v>
          </cell>
          <cell r="G106">
            <v>282</v>
          </cell>
          <cell r="H106" t="str">
            <v>城郊一片</v>
          </cell>
          <cell r="I106" t="str">
            <v>任会茹</v>
          </cell>
          <cell r="J106">
            <v>281</v>
          </cell>
          <cell r="K106">
            <v>58.8</v>
          </cell>
          <cell r="L106">
            <v>16522</v>
          </cell>
          <cell r="M106">
            <v>5909.63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142</v>
          </cell>
          <cell r="H107" t="str">
            <v>旗舰片区</v>
          </cell>
          <cell r="I107" t="str">
            <v>谭勤娟</v>
          </cell>
          <cell r="J107">
            <v>320</v>
          </cell>
          <cell r="K107">
            <v>51.14</v>
          </cell>
          <cell r="L107">
            <v>16366.04</v>
          </cell>
          <cell r="M107">
            <v>6730.18</v>
          </cell>
        </row>
        <row r="108">
          <cell r="D108">
            <v>745</v>
          </cell>
          <cell r="E108" t="str">
            <v>四川太极金牛区金沙路药店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276</v>
          </cell>
          <cell r="K108">
            <v>58.37</v>
          </cell>
          <cell r="L108">
            <v>16109.44</v>
          </cell>
          <cell r="M108">
            <v>5488.71</v>
          </cell>
        </row>
        <row r="109">
          <cell r="D109">
            <v>102567</v>
          </cell>
          <cell r="E109" t="str">
            <v>四川太极新津县五津镇武阳西路药店</v>
          </cell>
          <cell r="F109" t="str">
            <v/>
          </cell>
          <cell r="G109">
            <v>281</v>
          </cell>
          <cell r="H109" t="str">
            <v>新津片</v>
          </cell>
          <cell r="I109" t="str">
            <v>王燕丽</v>
          </cell>
          <cell r="J109">
            <v>130</v>
          </cell>
          <cell r="K109">
            <v>123.3</v>
          </cell>
          <cell r="L109">
            <v>16029.34</v>
          </cell>
          <cell r="M109">
            <v>3692.12</v>
          </cell>
        </row>
        <row r="110">
          <cell r="D110">
            <v>103199</v>
          </cell>
          <cell r="E110" t="str">
            <v>四川太极成华区西林一街药店</v>
          </cell>
          <cell r="F110" t="str">
            <v/>
          </cell>
          <cell r="G110">
            <v>181</v>
          </cell>
          <cell r="H110" t="str">
            <v>西门一片</v>
          </cell>
          <cell r="I110" t="str">
            <v>刘琴英</v>
          </cell>
          <cell r="J110">
            <v>232</v>
          </cell>
          <cell r="K110">
            <v>67.85</v>
          </cell>
          <cell r="L110">
            <v>15741.96</v>
          </cell>
          <cell r="M110">
            <v>4957.01</v>
          </cell>
        </row>
        <row r="111">
          <cell r="D111">
            <v>713</v>
          </cell>
          <cell r="E111" t="str">
            <v>四川太极都江堰聚源镇药店</v>
          </cell>
          <cell r="F111" t="str">
            <v>否</v>
          </cell>
          <cell r="G111">
            <v>282</v>
          </cell>
          <cell r="H111" t="str">
            <v>城郊一片</v>
          </cell>
          <cell r="I111" t="str">
            <v>任会茹</v>
          </cell>
          <cell r="J111">
            <v>161</v>
          </cell>
          <cell r="K111">
            <v>96.86</v>
          </cell>
          <cell r="L111">
            <v>15594.23</v>
          </cell>
          <cell r="M111">
            <v>5081.67</v>
          </cell>
        </row>
        <row r="112">
          <cell r="D112">
            <v>733</v>
          </cell>
          <cell r="E112" t="str">
            <v>四川太极双流区东升街道三强西路药店</v>
          </cell>
          <cell r="F112" t="str">
            <v>否</v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269</v>
          </cell>
          <cell r="K112">
            <v>56.93</v>
          </cell>
          <cell r="L112">
            <v>15314.83</v>
          </cell>
          <cell r="M112">
            <v>5838.02</v>
          </cell>
        </row>
        <row r="113">
          <cell r="D113">
            <v>112415</v>
          </cell>
          <cell r="E113" t="str">
            <v>四川太极金牛区五福桥东路药店</v>
          </cell>
          <cell r="F113" t="str">
            <v/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249</v>
          </cell>
          <cell r="K113">
            <v>61.06</v>
          </cell>
          <cell r="L113">
            <v>15203.91</v>
          </cell>
          <cell r="M113">
            <v>4808.7</v>
          </cell>
        </row>
        <row r="114">
          <cell r="D114">
            <v>740</v>
          </cell>
          <cell r="E114" t="str">
            <v>四川太极成华区华康路药店</v>
          </cell>
          <cell r="F114" t="str">
            <v/>
          </cell>
          <cell r="G114">
            <v>232</v>
          </cell>
          <cell r="H114" t="str">
            <v>东南片区</v>
          </cell>
          <cell r="I114" t="str">
            <v>曾蕾蕾</v>
          </cell>
          <cell r="J114">
            <v>214</v>
          </cell>
          <cell r="K114">
            <v>69.61</v>
          </cell>
          <cell r="L114">
            <v>14897.54</v>
          </cell>
          <cell r="M114">
            <v>5274.53</v>
          </cell>
        </row>
        <row r="115">
          <cell r="D115">
            <v>549</v>
          </cell>
          <cell r="E115" t="str">
            <v>四川太极大邑县晋源镇东壕沟段药店</v>
          </cell>
          <cell r="F115" t="str">
            <v>否</v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180</v>
          </cell>
          <cell r="K115">
            <v>82.13</v>
          </cell>
          <cell r="L115">
            <v>14784.13</v>
          </cell>
          <cell r="M115">
            <v>4913.11</v>
          </cell>
        </row>
        <row r="116">
          <cell r="D116">
            <v>105751</v>
          </cell>
          <cell r="E116" t="str">
            <v>四川太极高新区新下街药店</v>
          </cell>
          <cell r="F116" t="str">
            <v/>
          </cell>
          <cell r="G116">
            <v>232</v>
          </cell>
          <cell r="H116" t="str">
            <v>东南片区</v>
          </cell>
          <cell r="I116" t="str">
            <v>曾蕾蕾</v>
          </cell>
          <cell r="J116">
            <v>269</v>
          </cell>
          <cell r="K116">
            <v>54.47</v>
          </cell>
          <cell r="L116">
            <v>14651.85</v>
          </cell>
          <cell r="M116">
            <v>5078.52</v>
          </cell>
        </row>
        <row r="117">
          <cell r="D117">
            <v>123007</v>
          </cell>
          <cell r="E117" t="str">
            <v>四川太极大邑县青霞街道元通路南段药店</v>
          </cell>
          <cell r="F117" t="str">
            <v/>
          </cell>
          <cell r="G117">
            <v>282</v>
          </cell>
          <cell r="H117" t="str">
            <v>城郊一片</v>
          </cell>
          <cell r="I117" t="str">
            <v>任会茹</v>
          </cell>
          <cell r="J117">
            <v>193</v>
          </cell>
          <cell r="K117">
            <v>73.82</v>
          </cell>
          <cell r="L117">
            <v>14246.91</v>
          </cell>
          <cell r="M117">
            <v>4717.38</v>
          </cell>
        </row>
        <row r="118">
          <cell r="D118">
            <v>114848</v>
          </cell>
          <cell r="E118" t="str">
            <v>四川太极大药房连锁有限公司成都高新区吉瑞三路二药房</v>
          </cell>
          <cell r="F118" t="str">
            <v/>
          </cell>
          <cell r="G118">
            <v>232</v>
          </cell>
          <cell r="H118" t="str">
            <v>东南片区</v>
          </cell>
          <cell r="I118" t="str">
            <v>曾蕾蕾</v>
          </cell>
          <cell r="J118">
            <v>211</v>
          </cell>
          <cell r="K118">
            <v>67.48</v>
          </cell>
          <cell r="L118">
            <v>14238.41</v>
          </cell>
          <cell r="M118">
            <v>4799.58</v>
          </cell>
        </row>
        <row r="119">
          <cell r="D119">
            <v>570</v>
          </cell>
          <cell r="E119" t="str">
            <v>四川太极青羊区大石西路药店</v>
          </cell>
          <cell r="F119" t="str">
            <v>否</v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241</v>
          </cell>
          <cell r="K119">
            <v>57.57</v>
          </cell>
          <cell r="L119">
            <v>13875.33</v>
          </cell>
          <cell r="M119">
            <v>5266.15</v>
          </cell>
        </row>
        <row r="120">
          <cell r="D120">
            <v>104430</v>
          </cell>
          <cell r="E120" t="str">
            <v>四川太极高新区中和大道药店</v>
          </cell>
          <cell r="F120" t="str">
            <v/>
          </cell>
          <cell r="G120">
            <v>232</v>
          </cell>
          <cell r="H120" t="str">
            <v>东南片区</v>
          </cell>
          <cell r="I120" t="str">
            <v>曾蕾蕾</v>
          </cell>
          <cell r="J120">
            <v>227</v>
          </cell>
          <cell r="K120">
            <v>60.14</v>
          </cell>
          <cell r="L120">
            <v>13651.18</v>
          </cell>
          <cell r="M120">
            <v>3712.81</v>
          </cell>
        </row>
        <row r="121">
          <cell r="D121">
            <v>102479</v>
          </cell>
          <cell r="E121" t="str">
            <v>四川太极锦江区劼人路药店</v>
          </cell>
          <cell r="F121" t="str">
            <v/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187</v>
          </cell>
          <cell r="K121">
            <v>72.76</v>
          </cell>
          <cell r="L121">
            <v>13606.93</v>
          </cell>
          <cell r="M121">
            <v>3429.25</v>
          </cell>
        </row>
        <row r="122">
          <cell r="D122">
            <v>102564</v>
          </cell>
          <cell r="E122" t="str">
            <v>四川太极邛崃市临邛镇翠荫街药店</v>
          </cell>
          <cell r="F122" t="str">
            <v/>
          </cell>
          <cell r="G122">
            <v>282</v>
          </cell>
          <cell r="H122" t="str">
            <v>城郊一片</v>
          </cell>
          <cell r="I122" t="str">
            <v>任会茹</v>
          </cell>
          <cell r="J122">
            <v>140</v>
          </cell>
          <cell r="K122">
            <v>97.18</v>
          </cell>
          <cell r="L122">
            <v>13605.37</v>
          </cell>
          <cell r="M122">
            <v>4913.12</v>
          </cell>
        </row>
        <row r="123">
          <cell r="D123">
            <v>102935</v>
          </cell>
          <cell r="E123" t="str">
            <v>四川太极青羊区童子街药店</v>
          </cell>
          <cell r="F123" t="str">
            <v/>
          </cell>
          <cell r="G123">
            <v>142</v>
          </cell>
          <cell r="H123" t="str">
            <v>旗舰片区</v>
          </cell>
          <cell r="I123" t="str">
            <v>谭勤娟</v>
          </cell>
          <cell r="J123">
            <v>164</v>
          </cell>
          <cell r="K123">
            <v>82.86</v>
          </cell>
          <cell r="L123">
            <v>13588.53</v>
          </cell>
          <cell r="M123">
            <v>4885.99</v>
          </cell>
        </row>
        <row r="124">
          <cell r="D124">
            <v>106485</v>
          </cell>
          <cell r="E124" t="str">
            <v>四川太极成都高新区元华二巷药店</v>
          </cell>
          <cell r="F124" t="str">
            <v/>
          </cell>
          <cell r="G124">
            <v>142</v>
          </cell>
          <cell r="H124" t="str">
            <v>旗舰片区</v>
          </cell>
          <cell r="I124" t="str">
            <v>谭勤娟</v>
          </cell>
          <cell r="J124">
            <v>207</v>
          </cell>
          <cell r="K124">
            <v>65.61</v>
          </cell>
          <cell r="L124">
            <v>13581</v>
          </cell>
          <cell r="M124">
            <v>4216.38</v>
          </cell>
        </row>
        <row r="125">
          <cell r="D125">
            <v>113298</v>
          </cell>
          <cell r="E125" t="str">
            <v>四川太极武侯区逸都路药店</v>
          </cell>
          <cell r="F125" t="str">
            <v/>
          </cell>
          <cell r="G125">
            <v>342</v>
          </cell>
          <cell r="H125" t="str">
            <v>西门二片</v>
          </cell>
          <cell r="I125" t="str">
            <v>林禹帅</v>
          </cell>
          <cell r="J125">
            <v>162</v>
          </cell>
          <cell r="K125">
            <v>75.85</v>
          </cell>
          <cell r="L125">
            <v>12287.97</v>
          </cell>
          <cell r="M125">
            <v>3220.81</v>
          </cell>
        </row>
        <row r="126">
          <cell r="D126">
            <v>104838</v>
          </cell>
          <cell r="E126" t="str">
            <v>四川太极崇州市崇阳镇蜀州中路药店</v>
          </cell>
          <cell r="F126" t="str">
            <v/>
          </cell>
          <cell r="G126">
            <v>341</v>
          </cell>
          <cell r="H126" t="str">
            <v>崇州片</v>
          </cell>
          <cell r="I126" t="str">
            <v>胡建梅</v>
          </cell>
          <cell r="J126">
            <v>174</v>
          </cell>
          <cell r="K126">
            <v>69.93</v>
          </cell>
          <cell r="L126">
            <v>12167.68</v>
          </cell>
          <cell r="M126">
            <v>3860.31</v>
          </cell>
        </row>
        <row r="127">
          <cell r="D127">
            <v>113023</v>
          </cell>
          <cell r="E127" t="str">
            <v>四川太极大药房连锁有限公司成华区建业路药店</v>
          </cell>
          <cell r="F127" t="str">
            <v/>
          </cell>
          <cell r="G127">
            <v>142</v>
          </cell>
          <cell r="H127" t="str">
            <v>旗舰片区</v>
          </cell>
          <cell r="I127" t="str">
            <v>谭勤娟</v>
          </cell>
          <cell r="J127">
            <v>198</v>
          </cell>
          <cell r="K127">
            <v>60.81</v>
          </cell>
          <cell r="L127">
            <v>12041.22</v>
          </cell>
          <cell r="M127">
            <v>3593.62</v>
          </cell>
        </row>
        <row r="128">
          <cell r="D128">
            <v>110378</v>
          </cell>
          <cell r="E128" t="str">
            <v>四川太极都江堰市永丰街道宝莲路药店</v>
          </cell>
          <cell r="F128" t="str">
            <v/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154</v>
          </cell>
          <cell r="K128">
            <v>77.9</v>
          </cell>
          <cell r="L128">
            <v>11995.99</v>
          </cell>
          <cell r="M128">
            <v>3904.07</v>
          </cell>
        </row>
        <row r="129">
          <cell r="D129">
            <v>117637</v>
          </cell>
          <cell r="E129" t="str">
            <v>四川太极大邑晋原街道金巷西街药店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162</v>
          </cell>
          <cell r="K129">
            <v>73.69</v>
          </cell>
          <cell r="L129">
            <v>11937.67</v>
          </cell>
          <cell r="M129">
            <v>4563.3</v>
          </cell>
        </row>
        <row r="130">
          <cell r="D130">
            <v>119262</v>
          </cell>
          <cell r="E130" t="str">
            <v>四川太极成华区驷马桥三路药店</v>
          </cell>
          <cell r="F130" t="str">
            <v/>
          </cell>
          <cell r="G130">
            <v>181</v>
          </cell>
          <cell r="H130" t="str">
            <v>西门一片</v>
          </cell>
          <cell r="I130" t="str">
            <v>刘琴英</v>
          </cell>
          <cell r="J130">
            <v>213</v>
          </cell>
          <cell r="K130">
            <v>53.53</v>
          </cell>
          <cell r="L130">
            <v>11402.05</v>
          </cell>
          <cell r="M130">
            <v>3945.89</v>
          </cell>
        </row>
        <row r="131">
          <cell r="D131">
            <v>104429</v>
          </cell>
          <cell r="E131" t="str">
            <v>四川太极武侯区大华街药店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182</v>
          </cell>
          <cell r="K131">
            <v>61.62</v>
          </cell>
          <cell r="L131">
            <v>11215.49</v>
          </cell>
          <cell r="M131">
            <v>3882.74</v>
          </cell>
        </row>
        <row r="132">
          <cell r="D132">
            <v>128640</v>
          </cell>
          <cell r="E132" t="str">
            <v>四川太极大药房连锁有限公司郫都区红光街道红高东路药店</v>
          </cell>
          <cell r="F132" t="str">
            <v/>
          </cell>
          <cell r="G132">
            <v>342</v>
          </cell>
          <cell r="H132" t="str">
            <v>西门二片</v>
          </cell>
          <cell r="I132" t="str">
            <v>林禹帅</v>
          </cell>
          <cell r="J132">
            <v>171</v>
          </cell>
          <cell r="K132">
            <v>63.73</v>
          </cell>
          <cell r="L132">
            <v>10898.27</v>
          </cell>
          <cell r="M132">
            <v>3752.69</v>
          </cell>
        </row>
        <row r="133">
          <cell r="D133">
            <v>297863</v>
          </cell>
          <cell r="E133" t="str">
            <v>四川太极大药房连锁有限公司锦江区大田坎街药店</v>
          </cell>
          <cell r="F133" t="str">
            <v/>
          </cell>
          <cell r="G133">
            <v>232</v>
          </cell>
          <cell r="H133" t="str">
            <v>东南片区</v>
          </cell>
          <cell r="I133" t="str">
            <v>曾蕾蕾</v>
          </cell>
          <cell r="J133">
            <v>226</v>
          </cell>
          <cell r="K133">
            <v>46.09</v>
          </cell>
          <cell r="L133">
            <v>10415.48</v>
          </cell>
          <cell r="M133">
            <v>3592.38</v>
          </cell>
        </row>
        <row r="134">
          <cell r="D134">
            <v>117923</v>
          </cell>
          <cell r="E134" t="str">
            <v>四川太极大邑县观音阁街西段店</v>
          </cell>
          <cell r="F134" t="str">
            <v/>
          </cell>
          <cell r="G134">
            <v>282</v>
          </cell>
          <cell r="H134" t="str">
            <v>城郊一片</v>
          </cell>
          <cell r="I134" t="str">
            <v>任会茹</v>
          </cell>
          <cell r="J134">
            <v>158</v>
          </cell>
          <cell r="K134">
            <v>65.84</v>
          </cell>
          <cell r="L134">
            <v>10402.28</v>
          </cell>
          <cell r="M134">
            <v>3439.31</v>
          </cell>
        </row>
        <row r="135">
          <cell r="D135">
            <v>122686</v>
          </cell>
          <cell r="E135" t="str">
            <v>四川太极大邑县晋原街道蜀望路药店</v>
          </cell>
          <cell r="F135" t="str">
            <v/>
          </cell>
          <cell r="G135">
            <v>282</v>
          </cell>
          <cell r="H135" t="str">
            <v>城郊一片</v>
          </cell>
          <cell r="I135" t="str">
            <v>任会茹</v>
          </cell>
          <cell r="J135">
            <v>108</v>
          </cell>
          <cell r="K135">
            <v>96.18</v>
          </cell>
          <cell r="L135">
            <v>10387.1</v>
          </cell>
          <cell r="M135">
            <v>3452.78</v>
          </cell>
        </row>
        <row r="136">
          <cell r="D136">
            <v>727</v>
          </cell>
          <cell r="E136" t="str">
            <v>四川太极金牛区黄苑东街药店</v>
          </cell>
          <cell r="F136" t="str">
            <v>否</v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63.66</v>
          </cell>
          <cell r="L136">
            <v>10184.84</v>
          </cell>
          <cell r="M136">
            <v>3951.83</v>
          </cell>
        </row>
        <row r="137">
          <cell r="D137">
            <v>52</v>
          </cell>
          <cell r="E137" t="str">
            <v>四川太极崇州中心店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135</v>
          </cell>
          <cell r="K137">
            <v>74.42</v>
          </cell>
          <cell r="L137">
            <v>10046.39</v>
          </cell>
          <cell r="M137">
            <v>3359.37</v>
          </cell>
        </row>
        <row r="138">
          <cell r="D138">
            <v>118758</v>
          </cell>
          <cell r="E138" t="str">
            <v>四川太极成华区水碾河路药店</v>
          </cell>
          <cell r="F138" t="str">
            <v/>
          </cell>
          <cell r="G138">
            <v>232</v>
          </cell>
          <cell r="H138" t="str">
            <v>东南片区</v>
          </cell>
          <cell r="I138" t="str">
            <v>曾蕾蕾</v>
          </cell>
          <cell r="J138">
            <v>155</v>
          </cell>
          <cell r="K138">
            <v>64.59</v>
          </cell>
          <cell r="L138">
            <v>10011.87</v>
          </cell>
          <cell r="M138">
            <v>3287.87</v>
          </cell>
        </row>
        <row r="139">
          <cell r="D139">
            <v>115971</v>
          </cell>
          <cell r="E139" t="str">
            <v>四川太极高新区天顺路药店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160</v>
          </cell>
          <cell r="K139">
            <v>59.18</v>
          </cell>
          <cell r="L139">
            <v>9469.5</v>
          </cell>
          <cell r="M139">
            <v>3486.94</v>
          </cell>
        </row>
        <row r="140">
          <cell r="D140">
            <v>732</v>
          </cell>
          <cell r="E140" t="str">
            <v>四川太极邛崃市羊安镇永康大道药店</v>
          </cell>
          <cell r="F140" t="str">
            <v>否</v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129</v>
          </cell>
          <cell r="K140">
            <v>68.09</v>
          </cell>
          <cell r="L140">
            <v>8783.54</v>
          </cell>
          <cell r="M140">
            <v>2949.53</v>
          </cell>
        </row>
        <row r="141">
          <cell r="D141">
            <v>752</v>
          </cell>
          <cell r="E141" t="str">
            <v>四川太极大药房连锁有限公司武侯区聚萃街药店</v>
          </cell>
          <cell r="F141" t="str">
            <v/>
          </cell>
          <cell r="G141">
            <v>342</v>
          </cell>
          <cell r="H141" t="str">
            <v>西门二片</v>
          </cell>
          <cell r="I141" t="str">
            <v>林禹帅</v>
          </cell>
          <cell r="J141">
            <v>165</v>
          </cell>
          <cell r="K141">
            <v>52.28</v>
          </cell>
          <cell r="L141">
            <v>8626.52</v>
          </cell>
          <cell r="M141">
            <v>2412.39</v>
          </cell>
        </row>
        <row r="142">
          <cell r="D142">
            <v>106568</v>
          </cell>
          <cell r="E142" t="str">
            <v>四川太极高新区中和公济桥路药店</v>
          </cell>
          <cell r="F142" t="str">
            <v/>
          </cell>
          <cell r="G142">
            <v>232</v>
          </cell>
          <cell r="H142" t="str">
            <v>东南片区</v>
          </cell>
          <cell r="I142" t="str">
            <v>曾蕾蕾</v>
          </cell>
          <cell r="J142">
            <v>136</v>
          </cell>
          <cell r="K142">
            <v>54.92</v>
          </cell>
          <cell r="L142">
            <v>7469.18</v>
          </cell>
          <cell r="M142">
            <v>3120.03</v>
          </cell>
        </row>
        <row r="143">
          <cell r="D143">
            <v>298747</v>
          </cell>
          <cell r="E143" t="str">
            <v>四川太极大药房连锁有限公司青羊区文和路药店</v>
          </cell>
          <cell r="F143" t="str">
            <v/>
          </cell>
          <cell r="G143">
            <v>181</v>
          </cell>
          <cell r="H143" t="str">
            <v>西门一片</v>
          </cell>
          <cell r="I143" t="str">
            <v>刘琴英</v>
          </cell>
          <cell r="J143">
            <v>146</v>
          </cell>
          <cell r="K143">
            <v>40.84</v>
          </cell>
          <cell r="L143">
            <v>5961.94</v>
          </cell>
          <cell r="M143">
            <v>2187.11</v>
          </cell>
        </row>
        <row r="144">
          <cell r="D144">
            <v>122718</v>
          </cell>
          <cell r="E144" t="str">
            <v>四川太极大邑县晋原街道南街药店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98</v>
          </cell>
          <cell r="K144">
            <v>51.94</v>
          </cell>
          <cell r="L144">
            <v>5090.21</v>
          </cell>
          <cell r="M144">
            <v>2025.92</v>
          </cell>
        </row>
        <row r="145">
          <cell r="D145">
            <v>591</v>
          </cell>
          <cell r="E145" t="str">
            <v>四川太极邛崃市文君街道凤凰大道药店</v>
          </cell>
          <cell r="F145" t="str">
            <v>否</v>
          </cell>
          <cell r="G145">
            <v>282</v>
          </cell>
          <cell r="H145" t="str">
            <v>城郊一片</v>
          </cell>
          <cell r="I145" t="str">
            <v>任会茹</v>
          </cell>
          <cell r="J145">
            <v>85</v>
          </cell>
          <cell r="K145">
            <v>59.35</v>
          </cell>
          <cell r="L145">
            <v>5044.63</v>
          </cell>
          <cell r="M145">
            <v>1894.78</v>
          </cell>
        </row>
        <row r="146">
          <cell r="D146">
            <v>301263</v>
          </cell>
          <cell r="E146" t="str">
            <v>四川太极大药房连锁有限公司剑南大道药店</v>
          </cell>
          <cell r="F146" t="str">
            <v/>
          </cell>
          <cell r="G146">
            <v>232</v>
          </cell>
          <cell r="H146" t="str">
            <v>东南片区</v>
          </cell>
          <cell r="I146" t="str">
            <v>曾蕾蕾</v>
          </cell>
          <cell r="J146">
            <v>107</v>
          </cell>
          <cell r="K146">
            <v>39.68</v>
          </cell>
          <cell r="L146">
            <v>4245.4</v>
          </cell>
          <cell r="M146">
            <v>1410.33</v>
          </cell>
        </row>
        <row r="147">
          <cell r="D147">
            <v>143253</v>
          </cell>
          <cell r="E147" t="str">
            <v>四川太极大药房连锁有限公司成都高新区泰和二街三药店</v>
          </cell>
          <cell r="F147" t="str">
            <v/>
          </cell>
          <cell r="G147">
            <v>232</v>
          </cell>
          <cell r="H147" t="str">
            <v>东南片区</v>
          </cell>
          <cell r="I147" t="str">
            <v>曾蕾蕾</v>
          </cell>
          <cell r="J147">
            <v>63</v>
          </cell>
          <cell r="K147">
            <v>58.86</v>
          </cell>
          <cell r="L147">
            <v>3708.11</v>
          </cell>
          <cell r="M147">
            <v>1161.02</v>
          </cell>
        </row>
        <row r="148">
          <cell r="D148">
            <v>339</v>
          </cell>
          <cell r="E148" t="str">
            <v>四川太极沙河源药店</v>
          </cell>
          <cell r="F148" t="str">
            <v>是</v>
          </cell>
          <cell r="G148">
            <v>181</v>
          </cell>
          <cell r="H148" t="str">
            <v>西门一片</v>
          </cell>
          <cell r="I148" t="str">
            <v>刘琴英</v>
          </cell>
          <cell r="J148">
            <v>45</v>
          </cell>
          <cell r="K148">
            <v>72.12</v>
          </cell>
          <cell r="L148">
            <v>3245.61</v>
          </cell>
          <cell r="M148">
            <v>1153.05</v>
          </cell>
        </row>
        <row r="149">
          <cell r="D149" t="str">
            <v>合计</v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>
            <v>44474</v>
          </cell>
          <cell r="K149">
            <v>89.94</v>
          </cell>
          <cell r="L149">
            <v>4000010.55</v>
          </cell>
          <cell r="M149">
            <v>1185637.37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149"/>
  <sheetViews>
    <sheetView tabSelected="1" workbookViewId="0">
      <selection activeCell="F20" sqref="F20"/>
    </sheetView>
  </sheetViews>
  <sheetFormatPr defaultColWidth="9" defaultRowHeight="13.5" customHeight="1"/>
  <cols>
    <col min="1" max="1" width="6.16666666666667" style="21" customWidth="1"/>
    <col min="2" max="2" width="8.83333333333333" style="21" customWidth="1"/>
    <col min="3" max="3" width="27.875" style="22" customWidth="1"/>
    <col min="4" max="4" width="10.1666666666667" style="23" customWidth="1"/>
    <col min="5" max="5" width="10.125" style="21" customWidth="1"/>
    <col min="6" max="6" width="13.375" style="24" customWidth="1"/>
    <col min="7" max="7" width="9" style="23"/>
    <col min="8" max="8" width="16.5" style="23" customWidth="1"/>
    <col min="9" max="9" width="17.375" style="23" customWidth="1"/>
    <col min="10" max="10" width="15.75" style="21" customWidth="1"/>
    <col min="11" max="11" width="17.25" style="25" customWidth="1"/>
    <col min="12" max="12" width="12.625" style="26"/>
    <col min="13" max="13" width="40.25" style="26" customWidth="1"/>
    <col min="14" max="14" width="12.625" style="27"/>
    <col min="15" max="16384" width="9" style="20"/>
  </cols>
  <sheetData>
    <row r="1" ht="24" customHeight="1" spans="1:15">
      <c r="A1" s="28" t="s">
        <v>0</v>
      </c>
      <c r="B1" s="28"/>
      <c r="C1" s="28"/>
      <c r="D1" s="29" t="s">
        <v>1</v>
      </c>
      <c r="E1" s="30" t="s">
        <v>2</v>
      </c>
      <c r="F1" s="30"/>
      <c r="G1" s="30"/>
      <c r="H1" s="30"/>
      <c r="I1" s="30"/>
      <c r="J1" s="38"/>
      <c r="K1" s="43"/>
      <c r="L1" s="44"/>
      <c r="M1" s="44"/>
      <c r="N1" s="45"/>
      <c r="O1" s="46"/>
    </row>
    <row r="2" ht="29" customHeight="1" spans="1:15">
      <c r="A2" s="28" t="s">
        <v>3</v>
      </c>
      <c r="B2" s="29" t="s">
        <v>4</v>
      </c>
      <c r="C2" s="31" t="s">
        <v>5</v>
      </c>
      <c r="D2" s="29"/>
      <c r="E2" s="32" t="s">
        <v>6</v>
      </c>
      <c r="F2" s="33" t="s">
        <v>7</v>
      </c>
      <c r="G2" s="34" t="s">
        <v>8</v>
      </c>
      <c r="H2" s="34" t="s">
        <v>9</v>
      </c>
      <c r="I2" s="34" t="s">
        <v>10</v>
      </c>
      <c r="J2" s="38" t="s">
        <v>11</v>
      </c>
      <c r="K2" s="43" t="s">
        <v>12</v>
      </c>
      <c r="L2" s="44" t="s">
        <v>13</v>
      </c>
      <c r="M2" s="44" t="s">
        <v>14</v>
      </c>
      <c r="N2" s="45" t="s">
        <v>15</v>
      </c>
      <c r="O2" s="46" t="s">
        <v>16</v>
      </c>
    </row>
    <row r="3" ht="15" customHeight="1" spans="1:15">
      <c r="A3" s="35">
        <v>1</v>
      </c>
      <c r="B3" s="36">
        <v>591</v>
      </c>
      <c r="C3" s="37" t="s">
        <v>17</v>
      </c>
      <c r="D3" s="36" t="s">
        <v>18</v>
      </c>
      <c r="E3" s="38">
        <v>3500</v>
      </c>
      <c r="F3" s="39">
        <v>1102.5</v>
      </c>
      <c r="G3" s="40">
        <v>0.315</v>
      </c>
      <c r="H3" s="41">
        <f>E3*4</f>
        <v>14000</v>
      </c>
      <c r="I3" s="41">
        <f>F3*4</f>
        <v>4410</v>
      </c>
      <c r="J3" s="38">
        <f>VLOOKUP(B:B,[1]查询时间段分门店销售汇总!$D:$L,9,0)</f>
        <v>5044.63</v>
      </c>
      <c r="K3" s="43">
        <f>VLOOKUP(B:B,[1]查询时间段分门店销售汇总!$D:$M,10,0)</f>
        <v>1894.78</v>
      </c>
      <c r="L3" s="44">
        <f>J3/H3</f>
        <v>0.360330714285714</v>
      </c>
      <c r="M3" s="44" t="s">
        <v>19</v>
      </c>
      <c r="N3" s="45">
        <f>K3/I3</f>
        <v>0.429655328798186</v>
      </c>
      <c r="O3" s="46"/>
    </row>
    <row r="4" ht="15" customHeight="1" spans="1:15">
      <c r="A4" s="35">
        <v>2</v>
      </c>
      <c r="B4" s="36">
        <v>122686</v>
      </c>
      <c r="C4" s="37" t="s">
        <v>20</v>
      </c>
      <c r="D4" s="36" t="s">
        <v>18</v>
      </c>
      <c r="E4" s="38">
        <v>3500</v>
      </c>
      <c r="F4" s="39">
        <v>1102.5</v>
      </c>
      <c r="G4" s="40">
        <v>0.315</v>
      </c>
      <c r="H4" s="41">
        <f t="shared" ref="H4:H35" si="0">E4*4</f>
        <v>14000</v>
      </c>
      <c r="I4" s="41">
        <f t="shared" ref="I4:I35" si="1">F4*4</f>
        <v>4410</v>
      </c>
      <c r="J4" s="38">
        <f>VLOOKUP(B:B,[1]查询时间段分门店销售汇总!$D:$L,9,0)</f>
        <v>10387.1</v>
      </c>
      <c r="K4" s="43">
        <f>VLOOKUP(B:B,[1]查询时间段分门店销售汇总!$D:$M,10,0)</f>
        <v>3452.78</v>
      </c>
      <c r="L4" s="44">
        <f t="shared" ref="L4:L35" si="2">J4/H4</f>
        <v>0.741935714285714</v>
      </c>
      <c r="M4" s="44" t="s">
        <v>21</v>
      </c>
      <c r="N4" s="45">
        <f t="shared" ref="N4:N35" si="3">K4/I4</f>
        <v>0.782943310657596</v>
      </c>
      <c r="O4" s="46"/>
    </row>
    <row r="5" ht="15" customHeight="1" spans="1:15">
      <c r="A5" s="35">
        <v>3</v>
      </c>
      <c r="B5" s="36">
        <v>122718</v>
      </c>
      <c r="C5" s="37" t="s">
        <v>22</v>
      </c>
      <c r="D5" s="36" t="s">
        <v>18</v>
      </c>
      <c r="E5" s="38">
        <v>3500</v>
      </c>
      <c r="F5" s="39">
        <v>1102.5</v>
      </c>
      <c r="G5" s="40">
        <v>0.315</v>
      </c>
      <c r="H5" s="41">
        <f t="shared" si="0"/>
        <v>14000</v>
      </c>
      <c r="I5" s="41">
        <f t="shared" si="1"/>
        <v>4410</v>
      </c>
      <c r="J5" s="38">
        <f>VLOOKUP(B:B,[1]查询时间段分门店销售汇总!$D:$L,9,0)</f>
        <v>5090.21</v>
      </c>
      <c r="K5" s="43">
        <f>VLOOKUP(B:B,[1]查询时间段分门店销售汇总!$D:$M,10,0)</f>
        <v>2025.92</v>
      </c>
      <c r="L5" s="44">
        <f t="shared" si="2"/>
        <v>0.363586428571429</v>
      </c>
      <c r="M5" s="44" t="s">
        <v>19</v>
      </c>
      <c r="N5" s="45">
        <f t="shared" si="3"/>
        <v>0.459392290249433</v>
      </c>
      <c r="O5" s="46"/>
    </row>
    <row r="6" ht="15" customHeight="1" spans="1:15">
      <c r="A6" s="35">
        <v>4</v>
      </c>
      <c r="B6" s="36">
        <v>123007</v>
      </c>
      <c r="C6" s="37" t="s">
        <v>23</v>
      </c>
      <c r="D6" s="36" t="s">
        <v>18</v>
      </c>
      <c r="E6" s="38">
        <v>4500</v>
      </c>
      <c r="F6" s="39">
        <v>1378.125</v>
      </c>
      <c r="G6" s="40">
        <v>0.30625</v>
      </c>
      <c r="H6" s="41">
        <f t="shared" si="0"/>
        <v>18000</v>
      </c>
      <c r="I6" s="41">
        <f t="shared" si="1"/>
        <v>5512.5</v>
      </c>
      <c r="J6" s="38">
        <f>VLOOKUP(B:B,[1]查询时间段分门店销售汇总!$D:$L,9,0)</f>
        <v>14246.91</v>
      </c>
      <c r="K6" s="43">
        <f>VLOOKUP(B:B,[1]查询时间段分门店销售汇总!$D:$M,10,0)</f>
        <v>4717.38</v>
      </c>
      <c r="L6" s="44">
        <f t="shared" si="2"/>
        <v>0.791495</v>
      </c>
      <c r="M6" s="44" t="s">
        <v>21</v>
      </c>
      <c r="N6" s="45">
        <f t="shared" si="3"/>
        <v>0.855760544217687</v>
      </c>
      <c r="O6" s="46"/>
    </row>
    <row r="7" ht="15" customHeight="1" spans="1:15">
      <c r="A7" s="35">
        <v>5</v>
      </c>
      <c r="B7" s="36">
        <v>104533</v>
      </c>
      <c r="C7" s="37" t="s">
        <v>24</v>
      </c>
      <c r="D7" s="36" t="s">
        <v>18</v>
      </c>
      <c r="E7" s="38">
        <v>5500</v>
      </c>
      <c r="F7" s="39">
        <v>1780.625</v>
      </c>
      <c r="G7" s="40">
        <v>0.32375</v>
      </c>
      <c r="H7" s="41">
        <f t="shared" si="0"/>
        <v>22000</v>
      </c>
      <c r="I7" s="41">
        <f t="shared" si="1"/>
        <v>7122.5</v>
      </c>
      <c r="J7" s="38">
        <f>VLOOKUP(B:B,[1]查询时间段分门店销售汇总!$D:$L,9,0)</f>
        <v>19032.61</v>
      </c>
      <c r="K7" s="43">
        <f>VLOOKUP(B:B,[1]查询时间段分门店销售汇总!$D:$M,10,0)</f>
        <v>7008.18</v>
      </c>
      <c r="L7" s="44">
        <f t="shared" si="2"/>
        <v>0.865118636363636</v>
      </c>
      <c r="M7" s="44" t="s">
        <v>21</v>
      </c>
      <c r="N7" s="45">
        <f t="shared" si="3"/>
        <v>0.983949455949456</v>
      </c>
      <c r="O7" s="46"/>
    </row>
    <row r="8" ht="15" customHeight="1" spans="1:15">
      <c r="A8" s="35">
        <v>6</v>
      </c>
      <c r="B8" s="36">
        <v>110378</v>
      </c>
      <c r="C8" s="37" t="s">
        <v>25</v>
      </c>
      <c r="D8" s="36" t="s">
        <v>18</v>
      </c>
      <c r="E8" s="38">
        <v>5800</v>
      </c>
      <c r="F8" s="39">
        <v>1674.75</v>
      </c>
      <c r="G8" s="40">
        <v>0.28875</v>
      </c>
      <c r="H8" s="41">
        <f t="shared" si="0"/>
        <v>23200</v>
      </c>
      <c r="I8" s="41">
        <f t="shared" si="1"/>
        <v>6699</v>
      </c>
      <c r="J8" s="38">
        <f>VLOOKUP(B:B,[1]查询时间段分门店销售汇总!$D:$L,9,0)</f>
        <v>11995.99</v>
      </c>
      <c r="K8" s="43">
        <f>VLOOKUP(B:B,[1]查询时间段分门店销售汇总!$D:$M,10,0)</f>
        <v>3904.07</v>
      </c>
      <c r="L8" s="44">
        <f t="shared" si="2"/>
        <v>0.517068534482759</v>
      </c>
      <c r="M8" s="44" t="s">
        <v>19</v>
      </c>
      <c r="N8" s="45">
        <f t="shared" si="3"/>
        <v>0.582783997611584</v>
      </c>
      <c r="O8" s="46"/>
    </row>
    <row r="9" ht="15" customHeight="1" spans="1:15">
      <c r="A9" s="35">
        <v>7</v>
      </c>
      <c r="B9" s="36">
        <v>549</v>
      </c>
      <c r="C9" s="37" t="s">
        <v>26</v>
      </c>
      <c r="D9" s="36" t="s">
        <v>18</v>
      </c>
      <c r="E9" s="38">
        <v>5800</v>
      </c>
      <c r="F9" s="39">
        <v>1776.25</v>
      </c>
      <c r="G9" s="40">
        <v>0.30625</v>
      </c>
      <c r="H9" s="41">
        <f t="shared" si="0"/>
        <v>23200</v>
      </c>
      <c r="I9" s="41">
        <f t="shared" si="1"/>
        <v>7105</v>
      </c>
      <c r="J9" s="38">
        <f>VLOOKUP(B:B,[1]查询时间段分门店销售汇总!$D:$L,9,0)</f>
        <v>14784.13</v>
      </c>
      <c r="K9" s="43">
        <f>VLOOKUP(B:B,[1]查询时间段分门店销售汇总!$D:$M,10,0)</f>
        <v>4913.11</v>
      </c>
      <c r="L9" s="44">
        <f t="shared" si="2"/>
        <v>0.637246982758621</v>
      </c>
      <c r="M9" s="44" t="s">
        <v>19</v>
      </c>
      <c r="N9" s="45">
        <f t="shared" si="3"/>
        <v>0.691500351864884</v>
      </c>
      <c r="O9" s="46"/>
    </row>
    <row r="10" ht="15" customHeight="1" spans="1:15">
      <c r="A10" s="35">
        <v>8</v>
      </c>
      <c r="B10" s="36">
        <v>117923</v>
      </c>
      <c r="C10" s="37" t="s">
        <v>27</v>
      </c>
      <c r="D10" s="36" t="s">
        <v>18</v>
      </c>
      <c r="E10" s="38">
        <v>5500</v>
      </c>
      <c r="F10" s="39">
        <v>1708.4375</v>
      </c>
      <c r="G10" s="40">
        <v>0.310625</v>
      </c>
      <c r="H10" s="41">
        <f t="shared" si="0"/>
        <v>22000</v>
      </c>
      <c r="I10" s="41">
        <f t="shared" si="1"/>
        <v>6833.75</v>
      </c>
      <c r="J10" s="38">
        <f>VLOOKUP(B:B,[1]查询时间段分门店销售汇总!$D:$L,9,0)</f>
        <v>10402.28</v>
      </c>
      <c r="K10" s="43">
        <f>VLOOKUP(B:B,[1]查询时间段分门店销售汇总!$D:$M,10,0)</f>
        <v>3439.31</v>
      </c>
      <c r="L10" s="44">
        <f t="shared" si="2"/>
        <v>0.472830909090909</v>
      </c>
      <c r="M10" s="44" t="s">
        <v>19</v>
      </c>
      <c r="N10" s="45">
        <f t="shared" si="3"/>
        <v>0.503282970550576</v>
      </c>
      <c r="O10" s="46"/>
    </row>
    <row r="11" ht="15" customHeight="1" spans="1:15">
      <c r="A11" s="35">
        <v>9</v>
      </c>
      <c r="B11" s="36">
        <v>117637</v>
      </c>
      <c r="C11" s="37" t="s">
        <v>28</v>
      </c>
      <c r="D11" s="36" t="s">
        <v>18</v>
      </c>
      <c r="E11" s="38">
        <v>5500</v>
      </c>
      <c r="F11" s="39">
        <v>1732.5</v>
      </c>
      <c r="G11" s="40">
        <v>0.315</v>
      </c>
      <c r="H11" s="41">
        <f t="shared" si="0"/>
        <v>22000</v>
      </c>
      <c r="I11" s="41">
        <f t="shared" si="1"/>
        <v>6930</v>
      </c>
      <c r="J11" s="38">
        <f>VLOOKUP(B:B,[1]查询时间段分门店销售汇总!$D:$L,9,0)</f>
        <v>11937.67</v>
      </c>
      <c r="K11" s="43">
        <f>VLOOKUP(B:B,[1]查询时间段分门店销售汇总!$D:$M,10,0)</f>
        <v>4563.3</v>
      </c>
      <c r="L11" s="44">
        <f t="shared" si="2"/>
        <v>0.542621363636364</v>
      </c>
      <c r="M11" s="44" t="s">
        <v>19</v>
      </c>
      <c r="N11" s="45">
        <f t="shared" si="3"/>
        <v>0.658484848484849</v>
      </c>
      <c r="O11" s="46"/>
    </row>
    <row r="12" ht="15" customHeight="1" spans="1:15">
      <c r="A12" s="35">
        <v>10</v>
      </c>
      <c r="B12" s="36">
        <v>732</v>
      </c>
      <c r="C12" s="37" t="s">
        <v>29</v>
      </c>
      <c r="D12" s="36" t="s">
        <v>18</v>
      </c>
      <c r="E12" s="38">
        <v>5500</v>
      </c>
      <c r="F12" s="39">
        <v>1636.25</v>
      </c>
      <c r="G12" s="40">
        <v>0.2975</v>
      </c>
      <c r="H12" s="41">
        <f t="shared" si="0"/>
        <v>22000</v>
      </c>
      <c r="I12" s="41">
        <f t="shared" si="1"/>
        <v>6545</v>
      </c>
      <c r="J12" s="38">
        <f>VLOOKUP(B:B,[1]查询时间段分门店销售汇总!$D:$L,9,0)</f>
        <v>8783.54</v>
      </c>
      <c r="K12" s="43">
        <f>VLOOKUP(B:B,[1]查询时间段分门店销售汇总!$D:$M,10,0)</f>
        <v>2949.53</v>
      </c>
      <c r="L12" s="44">
        <f t="shared" si="2"/>
        <v>0.399251818181818</v>
      </c>
      <c r="M12" s="44" t="s">
        <v>19</v>
      </c>
      <c r="N12" s="45">
        <f t="shared" si="3"/>
        <v>0.450653934300993</v>
      </c>
      <c r="O12" s="46"/>
    </row>
    <row r="13" ht="15" customHeight="1" spans="1:15">
      <c r="A13" s="35">
        <v>11</v>
      </c>
      <c r="B13" s="36">
        <v>706</v>
      </c>
      <c r="C13" s="37" t="s">
        <v>30</v>
      </c>
      <c r="D13" s="36" t="s">
        <v>18</v>
      </c>
      <c r="E13" s="38">
        <v>5900</v>
      </c>
      <c r="F13" s="39">
        <v>1858.5</v>
      </c>
      <c r="G13" s="40">
        <v>0.315</v>
      </c>
      <c r="H13" s="41">
        <f t="shared" si="0"/>
        <v>23600</v>
      </c>
      <c r="I13" s="41">
        <f t="shared" si="1"/>
        <v>7434</v>
      </c>
      <c r="J13" s="38">
        <f>VLOOKUP(B:B,[1]查询时间段分门店销售汇总!$D:$L,9,0)</f>
        <v>21352.1</v>
      </c>
      <c r="K13" s="43">
        <f>VLOOKUP(B:B,[1]查询时间段分门店销售汇总!$D:$M,10,0)</f>
        <v>7334.27</v>
      </c>
      <c r="L13" s="44">
        <f t="shared" si="2"/>
        <v>0.90475</v>
      </c>
      <c r="M13" s="44" t="s">
        <v>31</v>
      </c>
      <c r="N13" s="45">
        <f t="shared" si="3"/>
        <v>0.986584611245628</v>
      </c>
      <c r="O13" s="46"/>
    </row>
    <row r="14" ht="15" customHeight="1" spans="1:15">
      <c r="A14" s="35">
        <v>12</v>
      </c>
      <c r="B14" s="36">
        <v>102564</v>
      </c>
      <c r="C14" s="37" t="s">
        <v>32</v>
      </c>
      <c r="D14" s="36" t="s">
        <v>18</v>
      </c>
      <c r="E14" s="38">
        <v>5900</v>
      </c>
      <c r="F14" s="39">
        <v>1806.875</v>
      </c>
      <c r="G14" s="40">
        <v>0.30625</v>
      </c>
      <c r="H14" s="41">
        <f t="shared" si="0"/>
        <v>23600</v>
      </c>
      <c r="I14" s="41">
        <f t="shared" si="1"/>
        <v>7227.5</v>
      </c>
      <c r="J14" s="38">
        <f>VLOOKUP(B:B,[1]查询时间段分门店销售汇总!$D:$L,9,0)</f>
        <v>13605.37</v>
      </c>
      <c r="K14" s="43">
        <f>VLOOKUP(B:B,[1]查询时间段分门店销售汇总!$D:$M,10,0)</f>
        <v>4913.12</v>
      </c>
      <c r="L14" s="44">
        <f t="shared" si="2"/>
        <v>0.576498728813559</v>
      </c>
      <c r="M14" s="44" t="s">
        <v>19</v>
      </c>
      <c r="N14" s="45">
        <f t="shared" si="3"/>
        <v>0.679781390522311</v>
      </c>
      <c r="O14" s="46"/>
    </row>
    <row r="15" ht="15" customHeight="1" spans="1:15">
      <c r="A15" s="35">
        <v>13</v>
      </c>
      <c r="B15" s="36">
        <v>713</v>
      </c>
      <c r="C15" s="37" t="s">
        <v>33</v>
      </c>
      <c r="D15" s="36" t="s">
        <v>18</v>
      </c>
      <c r="E15" s="38">
        <v>6000</v>
      </c>
      <c r="F15" s="39">
        <v>1916.25</v>
      </c>
      <c r="G15" s="40">
        <v>0.319375</v>
      </c>
      <c r="H15" s="41">
        <f t="shared" si="0"/>
        <v>24000</v>
      </c>
      <c r="I15" s="41">
        <f t="shared" si="1"/>
        <v>7665</v>
      </c>
      <c r="J15" s="38">
        <f>VLOOKUP(B:B,[1]查询时间段分门店销售汇总!$D:$L,9,0)</f>
        <v>15594.23</v>
      </c>
      <c r="K15" s="43">
        <f>VLOOKUP(B:B,[1]查询时间段分门店销售汇总!$D:$M,10,0)</f>
        <v>5081.67</v>
      </c>
      <c r="L15" s="44">
        <f t="shared" si="2"/>
        <v>0.649759583333333</v>
      </c>
      <c r="M15" s="44" t="s">
        <v>19</v>
      </c>
      <c r="N15" s="45">
        <f t="shared" si="3"/>
        <v>0.662970645792564</v>
      </c>
      <c r="O15" s="46"/>
    </row>
    <row r="16" ht="15" customHeight="1" spans="1:15">
      <c r="A16" s="35">
        <v>14</v>
      </c>
      <c r="B16" s="36">
        <v>720</v>
      </c>
      <c r="C16" s="37" t="s">
        <v>34</v>
      </c>
      <c r="D16" s="36" t="s">
        <v>18</v>
      </c>
      <c r="E16" s="38">
        <v>6000</v>
      </c>
      <c r="F16" s="39">
        <v>1732.5</v>
      </c>
      <c r="G16" s="40">
        <v>0.28875</v>
      </c>
      <c r="H16" s="41">
        <f t="shared" si="0"/>
        <v>24000</v>
      </c>
      <c r="I16" s="41">
        <f t="shared" si="1"/>
        <v>6930</v>
      </c>
      <c r="J16" s="38">
        <f>VLOOKUP(B:B,[1]查询时间段分门店销售汇总!$D:$L,9,0)</f>
        <v>21673.73</v>
      </c>
      <c r="K16" s="43">
        <f>VLOOKUP(B:B,[1]查询时间段分门店销售汇总!$D:$M,10,0)</f>
        <v>6219.31</v>
      </c>
      <c r="L16" s="44">
        <f t="shared" si="2"/>
        <v>0.903072083333333</v>
      </c>
      <c r="M16" s="44" t="s">
        <v>31</v>
      </c>
      <c r="N16" s="45">
        <f t="shared" si="3"/>
        <v>0.89744733044733</v>
      </c>
      <c r="O16" s="46"/>
    </row>
    <row r="17" ht="15" customHeight="1" spans="1:15">
      <c r="A17" s="35">
        <v>15</v>
      </c>
      <c r="B17" s="36">
        <v>351</v>
      </c>
      <c r="C17" s="37" t="s">
        <v>35</v>
      </c>
      <c r="D17" s="36" t="s">
        <v>18</v>
      </c>
      <c r="E17" s="38">
        <v>6000</v>
      </c>
      <c r="F17" s="39">
        <v>1811.25</v>
      </c>
      <c r="G17" s="40">
        <v>0.301875</v>
      </c>
      <c r="H17" s="41">
        <f t="shared" si="0"/>
        <v>24000</v>
      </c>
      <c r="I17" s="41">
        <f t="shared" si="1"/>
        <v>7245</v>
      </c>
      <c r="J17" s="38">
        <f>VLOOKUP(B:B,[1]查询时间段分门店销售汇总!$D:$L,9,0)</f>
        <v>17158.12</v>
      </c>
      <c r="K17" s="43">
        <f>VLOOKUP(B:B,[1]查询时间段分门店销售汇总!$D:$M,10,0)</f>
        <v>5858.61</v>
      </c>
      <c r="L17" s="44">
        <f t="shared" si="2"/>
        <v>0.714921666666667</v>
      </c>
      <c r="M17" s="44" t="s">
        <v>21</v>
      </c>
      <c r="N17" s="45">
        <f t="shared" si="3"/>
        <v>0.80864182194617</v>
      </c>
      <c r="O17" s="46"/>
    </row>
    <row r="18" ht="15" customHeight="1" spans="1:15">
      <c r="A18" s="35">
        <v>16</v>
      </c>
      <c r="B18" s="36">
        <v>738</v>
      </c>
      <c r="C18" s="37" t="s">
        <v>36</v>
      </c>
      <c r="D18" s="36" t="s">
        <v>18</v>
      </c>
      <c r="E18" s="38">
        <v>6300</v>
      </c>
      <c r="F18" s="39">
        <v>1984.5</v>
      </c>
      <c r="G18" s="40">
        <v>0.315</v>
      </c>
      <c r="H18" s="41">
        <f t="shared" si="0"/>
        <v>25200</v>
      </c>
      <c r="I18" s="41">
        <f t="shared" si="1"/>
        <v>7938</v>
      </c>
      <c r="J18" s="38">
        <f>VLOOKUP(B:B,[1]查询时间段分门店销售汇总!$D:$L,9,0)</f>
        <v>25370.41</v>
      </c>
      <c r="K18" s="43">
        <f>VLOOKUP(B:B,[1]查询时间段分门店销售汇总!$D:$M,10,0)</f>
        <v>8202.91</v>
      </c>
      <c r="L18" s="47">
        <f t="shared" si="2"/>
        <v>1.0067623015873</v>
      </c>
      <c r="M18" s="47" t="s">
        <v>37</v>
      </c>
      <c r="N18" s="45">
        <f t="shared" si="3"/>
        <v>1.03337238599143</v>
      </c>
      <c r="O18" s="46">
        <f>(K18-I18)*0.1</f>
        <v>26.491</v>
      </c>
    </row>
    <row r="19" ht="15" customHeight="1" spans="1:15">
      <c r="A19" s="35">
        <v>17</v>
      </c>
      <c r="B19" s="36">
        <v>704</v>
      </c>
      <c r="C19" s="37" t="s">
        <v>38</v>
      </c>
      <c r="D19" s="36" t="s">
        <v>18</v>
      </c>
      <c r="E19" s="38">
        <v>6300</v>
      </c>
      <c r="F19" s="39">
        <v>1929.375</v>
      </c>
      <c r="G19" s="40">
        <v>0.30625</v>
      </c>
      <c r="H19" s="41">
        <f t="shared" si="0"/>
        <v>25200</v>
      </c>
      <c r="I19" s="41">
        <f t="shared" si="1"/>
        <v>7717.5</v>
      </c>
      <c r="J19" s="38">
        <f>VLOOKUP(B:B,[1]查询时间段分门店销售汇总!$D:$L,9,0)</f>
        <v>20267.03</v>
      </c>
      <c r="K19" s="43">
        <f>VLOOKUP(B:B,[1]查询时间段分门店销售汇总!$D:$M,10,0)</f>
        <v>7467.73</v>
      </c>
      <c r="L19" s="44">
        <f t="shared" si="2"/>
        <v>0.804247222222222</v>
      </c>
      <c r="M19" s="44" t="s">
        <v>21</v>
      </c>
      <c r="N19" s="45">
        <f t="shared" si="3"/>
        <v>0.967635892452219</v>
      </c>
      <c r="O19" s="46"/>
    </row>
    <row r="20" ht="15" customHeight="1" spans="1:15">
      <c r="A20" s="35">
        <v>18</v>
      </c>
      <c r="B20" s="36">
        <v>594</v>
      </c>
      <c r="C20" s="37" t="s">
        <v>39</v>
      </c>
      <c r="D20" s="36" t="s">
        <v>18</v>
      </c>
      <c r="E20" s="38">
        <v>6300</v>
      </c>
      <c r="F20" s="39">
        <v>1874.25</v>
      </c>
      <c r="G20" s="40">
        <v>0.2975</v>
      </c>
      <c r="H20" s="41">
        <f t="shared" si="0"/>
        <v>25200</v>
      </c>
      <c r="I20" s="41">
        <f t="shared" si="1"/>
        <v>7497</v>
      </c>
      <c r="J20" s="38">
        <f>VLOOKUP(B:B,[1]查询时间段分门店销售汇总!$D:$L,9,0)</f>
        <v>17306.41</v>
      </c>
      <c r="K20" s="43">
        <f>VLOOKUP(B:B,[1]查询时间段分门店销售汇总!$D:$M,10,0)</f>
        <v>5826.34</v>
      </c>
      <c r="L20" s="44">
        <f t="shared" si="2"/>
        <v>0.686762301587302</v>
      </c>
      <c r="M20" s="44" t="s">
        <v>19</v>
      </c>
      <c r="N20" s="45">
        <f t="shared" si="3"/>
        <v>0.777156195811658</v>
      </c>
      <c r="O20" s="46"/>
    </row>
    <row r="21" ht="15" customHeight="1" spans="1:15">
      <c r="A21" s="35">
        <v>19</v>
      </c>
      <c r="B21" s="36">
        <v>710</v>
      </c>
      <c r="C21" s="37" t="s">
        <v>40</v>
      </c>
      <c r="D21" s="36" t="s">
        <v>18</v>
      </c>
      <c r="E21" s="38">
        <v>6300</v>
      </c>
      <c r="F21" s="39">
        <v>2149.875</v>
      </c>
      <c r="G21" s="40">
        <v>0.34125</v>
      </c>
      <c r="H21" s="41">
        <f t="shared" si="0"/>
        <v>25200</v>
      </c>
      <c r="I21" s="41">
        <f t="shared" si="1"/>
        <v>8599.5</v>
      </c>
      <c r="J21" s="38">
        <f>VLOOKUP(B:B,[1]查询时间段分门店销售汇总!$D:$L,9,0)</f>
        <v>19032.78</v>
      </c>
      <c r="K21" s="43">
        <f>VLOOKUP(B:B,[1]查询时间段分门店销售汇总!$D:$M,10,0)</f>
        <v>6920.15</v>
      </c>
      <c r="L21" s="44">
        <f t="shared" si="2"/>
        <v>0.755269047619048</v>
      </c>
      <c r="M21" s="44" t="s">
        <v>21</v>
      </c>
      <c r="N21" s="45">
        <f t="shared" si="3"/>
        <v>0.804715390429676</v>
      </c>
      <c r="O21" s="46"/>
    </row>
    <row r="22" ht="15" customHeight="1" spans="1:15">
      <c r="A22" s="35">
        <v>20</v>
      </c>
      <c r="B22" s="36">
        <v>587</v>
      </c>
      <c r="C22" s="37" t="s">
        <v>41</v>
      </c>
      <c r="D22" s="36" t="s">
        <v>18</v>
      </c>
      <c r="E22" s="38">
        <v>6900</v>
      </c>
      <c r="F22" s="39">
        <v>1992.375</v>
      </c>
      <c r="G22" s="40">
        <v>0.28875</v>
      </c>
      <c r="H22" s="41">
        <f t="shared" si="0"/>
        <v>27600</v>
      </c>
      <c r="I22" s="41">
        <f t="shared" si="1"/>
        <v>7969.5</v>
      </c>
      <c r="J22" s="38">
        <f>VLOOKUP(B:B,[1]查询时间段分门店销售汇总!$D:$L,9,0)</f>
        <v>23935.43</v>
      </c>
      <c r="K22" s="43">
        <f>VLOOKUP(B:B,[1]查询时间段分门店销售汇总!$D:$M,10,0)</f>
        <v>7808.69</v>
      </c>
      <c r="L22" s="44">
        <f t="shared" si="2"/>
        <v>0.867225724637681</v>
      </c>
      <c r="M22" s="44" t="s">
        <v>21</v>
      </c>
      <c r="N22" s="45">
        <f t="shared" si="3"/>
        <v>0.979821820691386</v>
      </c>
      <c r="O22" s="46"/>
    </row>
    <row r="23" ht="15" customHeight="1" spans="1:15">
      <c r="A23" s="35">
        <v>21</v>
      </c>
      <c r="B23" s="36">
        <v>107728</v>
      </c>
      <c r="C23" s="37" t="s">
        <v>42</v>
      </c>
      <c r="D23" s="36" t="s">
        <v>18</v>
      </c>
      <c r="E23" s="38">
        <v>7200</v>
      </c>
      <c r="F23" s="39">
        <v>2079</v>
      </c>
      <c r="G23" s="40">
        <v>0.28875</v>
      </c>
      <c r="H23" s="41">
        <f t="shared" si="0"/>
        <v>28800</v>
      </c>
      <c r="I23" s="41">
        <f t="shared" si="1"/>
        <v>8316</v>
      </c>
      <c r="J23" s="38">
        <f>VLOOKUP(B:B,[1]查询时间段分门店销售汇总!$D:$L,9,0)</f>
        <v>21114.5</v>
      </c>
      <c r="K23" s="43">
        <f>VLOOKUP(B:B,[1]查询时间段分门店销售汇总!$D:$M,10,0)</f>
        <v>6294.96</v>
      </c>
      <c r="L23" s="44">
        <f t="shared" si="2"/>
        <v>0.733142361111111</v>
      </c>
      <c r="M23" s="44" t="s">
        <v>21</v>
      </c>
      <c r="N23" s="45">
        <f t="shared" si="3"/>
        <v>0.756969696969697</v>
      </c>
      <c r="O23" s="46"/>
    </row>
    <row r="24" ht="15" customHeight="1" spans="1:15">
      <c r="A24" s="35">
        <v>22</v>
      </c>
      <c r="B24" s="36">
        <v>748</v>
      </c>
      <c r="C24" s="37" t="s">
        <v>43</v>
      </c>
      <c r="D24" s="36" t="s">
        <v>18</v>
      </c>
      <c r="E24" s="38">
        <v>7200</v>
      </c>
      <c r="F24" s="39">
        <v>2142</v>
      </c>
      <c r="G24" s="40">
        <v>0.2975</v>
      </c>
      <c r="H24" s="41">
        <f t="shared" si="0"/>
        <v>28800</v>
      </c>
      <c r="I24" s="41">
        <f t="shared" si="1"/>
        <v>8568</v>
      </c>
      <c r="J24" s="38">
        <f>VLOOKUP(B:B,[1]查询时间段分门店销售汇总!$D:$L,9,0)</f>
        <v>22216.86</v>
      </c>
      <c r="K24" s="43">
        <f>VLOOKUP(B:B,[1]查询时间段分门店销售汇总!$D:$M,10,0)</f>
        <v>7349.21</v>
      </c>
      <c r="L24" s="44">
        <f t="shared" si="2"/>
        <v>0.77141875</v>
      </c>
      <c r="M24" s="44" t="s">
        <v>21</v>
      </c>
      <c r="N24" s="45">
        <f t="shared" si="3"/>
        <v>0.857750933706816</v>
      </c>
      <c r="O24" s="46"/>
    </row>
    <row r="25" ht="15" customHeight="1" spans="1:15">
      <c r="A25" s="35">
        <v>23</v>
      </c>
      <c r="B25" s="36">
        <v>539</v>
      </c>
      <c r="C25" s="37" t="s">
        <v>44</v>
      </c>
      <c r="D25" s="36" t="s">
        <v>18</v>
      </c>
      <c r="E25" s="38">
        <v>7200</v>
      </c>
      <c r="F25" s="39">
        <v>2205</v>
      </c>
      <c r="G25" s="40">
        <v>0.30625</v>
      </c>
      <c r="H25" s="41">
        <f t="shared" si="0"/>
        <v>28800</v>
      </c>
      <c r="I25" s="41">
        <f t="shared" si="1"/>
        <v>8820</v>
      </c>
      <c r="J25" s="38">
        <f>VLOOKUP(B:B,[1]查询时间段分门店销售汇总!$D:$L,9,0)</f>
        <v>25447.55</v>
      </c>
      <c r="K25" s="43">
        <f>VLOOKUP(B:B,[1]查询时间段分门店销售汇总!$D:$M,10,0)</f>
        <v>7797.05</v>
      </c>
      <c r="L25" s="44">
        <f t="shared" si="2"/>
        <v>0.883595486111111</v>
      </c>
      <c r="M25" s="44" t="s">
        <v>21</v>
      </c>
      <c r="N25" s="45">
        <f t="shared" si="3"/>
        <v>0.884019274376417</v>
      </c>
      <c r="O25" s="46"/>
    </row>
    <row r="26" ht="15" customHeight="1" spans="1:15">
      <c r="A26" s="35">
        <v>24</v>
      </c>
      <c r="B26" s="36">
        <v>717</v>
      </c>
      <c r="C26" s="37" t="s">
        <v>45</v>
      </c>
      <c r="D26" s="36" t="s">
        <v>18</v>
      </c>
      <c r="E26" s="38">
        <v>7200</v>
      </c>
      <c r="F26" s="39">
        <v>2394</v>
      </c>
      <c r="G26" s="40">
        <v>0.3325</v>
      </c>
      <c r="H26" s="41">
        <f t="shared" si="0"/>
        <v>28800</v>
      </c>
      <c r="I26" s="41">
        <f t="shared" si="1"/>
        <v>9576</v>
      </c>
      <c r="J26" s="38">
        <f>VLOOKUP(B:B,[1]查询时间段分门店销售汇总!$D:$L,9,0)</f>
        <v>31098.05</v>
      </c>
      <c r="K26" s="43">
        <f>VLOOKUP(B:B,[1]查询时间段分门店销售汇总!$D:$M,10,0)</f>
        <v>8116.18</v>
      </c>
      <c r="L26" s="47">
        <f t="shared" si="2"/>
        <v>1.07979340277778</v>
      </c>
      <c r="M26" s="47" t="s">
        <v>37</v>
      </c>
      <c r="N26" s="45">
        <f t="shared" si="3"/>
        <v>0.847554302422724</v>
      </c>
      <c r="O26" s="46"/>
    </row>
    <row r="27" ht="15" customHeight="1" spans="1:15">
      <c r="A27" s="35">
        <v>25</v>
      </c>
      <c r="B27" s="36">
        <v>721</v>
      </c>
      <c r="C27" s="37" t="s">
        <v>46</v>
      </c>
      <c r="D27" s="36" t="s">
        <v>18</v>
      </c>
      <c r="E27" s="38">
        <v>7200</v>
      </c>
      <c r="F27" s="39">
        <v>2362.5</v>
      </c>
      <c r="G27" s="40">
        <v>0.328125</v>
      </c>
      <c r="H27" s="41">
        <f t="shared" si="0"/>
        <v>28800</v>
      </c>
      <c r="I27" s="41">
        <f t="shared" si="1"/>
        <v>9450</v>
      </c>
      <c r="J27" s="38">
        <f>VLOOKUP(B:B,[1]查询时间段分门店销售汇总!$D:$L,9,0)</f>
        <v>16522</v>
      </c>
      <c r="K27" s="43">
        <f>VLOOKUP(B:B,[1]查询时间段分门店销售汇总!$D:$M,10,0)</f>
        <v>5909.63</v>
      </c>
      <c r="L27" s="44">
        <f t="shared" si="2"/>
        <v>0.573680555555556</v>
      </c>
      <c r="M27" s="44" t="s">
        <v>19</v>
      </c>
      <c r="N27" s="45">
        <f t="shared" si="3"/>
        <v>0.625357671957672</v>
      </c>
      <c r="O27" s="46"/>
    </row>
    <row r="28" ht="15" customHeight="1" spans="1:15">
      <c r="A28" s="35">
        <v>26</v>
      </c>
      <c r="B28" s="36">
        <v>746</v>
      </c>
      <c r="C28" s="37" t="s">
        <v>47</v>
      </c>
      <c r="D28" s="36" t="s">
        <v>18</v>
      </c>
      <c r="E28" s="38">
        <v>10000</v>
      </c>
      <c r="F28" s="39">
        <v>2887.5</v>
      </c>
      <c r="G28" s="40">
        <v>0.28875</v>
      </c>
      <c r="H28" s="41">
        <f t="shared" si="0"/>
        <v>40000</v>
      </c>
      <c r="I28" s="41">
        <f t="shared" si="1"/>
        <v>11550</v>
      </c>
      <c r="J28" s="38">
        <f>VLOOKUP(B:B,[1]查询时间段分门店销售汇总!$D:$L,9,0)</f>
        <v>38269.2</v>
      </c>
      <c r="K28" s="43">
        <f>VLOOKUP(B:B,[1]查询时间段分门店销售汇总!$D:$M,10,0)</f>
        <v>10586.57</v>
      </c>
      <c r="L28" s="44">
        <f t="shared" si="2"/>
        <v>0.95673</v>
      </c>
      <c r="M28" s="44" t="s">
        <v>31</v>
      </c>
      <c r="N28" s="45">
        <f t="shared" si="3"/>
        <v>0.916586147186147</v>
      </c>
      <c r="O28" s="46"/>
    </row>
    <row r="29" ht="15" customHeight="1" spans="1:15">
      <c r="A29" s="35">
        <v>27</v>
      </c>
      <c r="B29" s="36">
        <v>716</v>
      </c>
      <c r="C29" s="37" t="s">
        <v>48</v>
      </c>
      <c r="D29" s="36" t="s">
        <v>18</v>
      </c>
      <c r="E29" s="38">
        <v>7500</v>
      </c>
      <c r="F29" s="39">
        <v>2165.625</v>
      </c>
      <c r="G29" s="40">
        <v>0.28875</v>
      </c>
      <c r="H29" s="41">
        <f t="shared" si="0"/>
        <v>30000</v>
      </c>
      <c r="I29" s="41">
        <f t="shared" si="1"/>
        <v>8662.5</v>
      </c>
      <c r="J29" s="38">
        <f>VLOOKUP(B:B,[1]查询时间段分门店销售汇总!$D:$L,9,0)</f>
        <v>30070.34</v>
      </c>
      <c r="K29" s="43">
        <f>VLOOKUP(B:B,[1]查询时间段分门店销售汇总!$D:$M,10,0)</f>
        <v>8959.6</v>
      </c>
      <c r="L29" s="47">
        <f t="shared" si="2"/>
        <v>1.00234466666667</v>
      </c>
      <c r="M29" s="47" t="s">
        <v>37</v>
      </c>
      <c r="N29" s="45">
        <f t="shared" si="3"/>
        <v>1.03429725829726</v>
      </c>
      <c r="O29" s="46">
        <f>(K29-I29)*0.1</f>
        <v>29.71</v>
      </c>
    </row>
    <row r="30" ht="15" customHeight="1" spans="1:15">
      <c r="A30" s="35">
        <v>28</v>
      </c>
      <c r="B30" s="36">
        <v>111400</v>
      </c>
      <c r="C30" s="37" t="s">
        <v>49</v>
      </c>
      <c r="D30" s="36" t="s">
        <v>18</v>
      </c>
      <c r="E30" s="38">
        <v>11800</v>
      </c>
      <c r="F30" s="39">
        <v>3097.5</v>
      </c>
      <c r="G30" s="40">
        <v>0.2625</v>
      </c>
      <c r="H30" s="41">
        <f t="shared" si="0"/>
        <v>47200</v>
      </c>
      <c r="I30" s="41">
        <f t="shared" si="1"/>
        <v>12390</v>
      </c>
      <c r="J30" s="38">
        <f>VLOOKUP(B:B,[1]查询时间段分门店销售汇总!$D:$L,9,0)</f>
        <v>28896.61</v>
      </c>
      <c r="K30" s="43">
        <f>VLOOKUP(B:B,[1]查询时间段分门店销售汇总!$D:$M,10,0)</f>
        <v>6815.46</v>
      </c>
      <c r="L30" s="44">
        <f t="shared" si="2"/>
        <v>0.612216313559322</v>
      </c>
      <c r="M30" s="44" t="s">
        <v>19</v>
      </c>
      <c r="N30" s="45">
        <f t="shared" si="3"/>
        <v>0.550077481840194</v>
      </c>
      <c r="O30" s="46"/>
    </row>
    <row r="31" ht="15" customHeight="1" spans="1:15">
      <c r="A31" s="35">
        <v>29</v>
      </c>
      <c r="B31" s="36">
        <v>341</v>
      </c>
      <c r="C31" s="37" t="s">
        <v>50</v>
      </c>
      <c r="D31" s="36" t="s">
        <v>18</v>
      </c>
      <c r="E31" s="38">
        <v>15000</v>
      </c>
      <c r="F31" s="39">
        <v>4200</v>
      </c>
      <c r="G31" s="40">
        <v>0.28</v>
      </c>
      <c r="H31" s="41">
        <f t="shared" si="0"/>
        <v>60000</v>
      </c>
      <c r="I31" s="41">
        <f t="shared" si="1"/>
        <v>16800</v>
      </c>
      <c r="J31" s="38">
        <f>VLOOKUP(B:B,[1]查询时间段分门店销售汇总!$D:$L,9,0)</f>
        <v>62605.52</v>
      </c>
      <c r="K31" s="43">
        <f>VLOOKUP(B:B,[1]查询时间段分门店销售汇总!$D:$M,10,0)</f>
        <v>21813.94</v>
      </c>
      <c r="L31" s="47">
        <f t="shared" si="2"/>
        <v>1.04342533333333</v>
      </c>
      <c r="M31" s="47" t="s">
        <v>37</v>
      </c>
      <c r="N31" s="45">
        <f t="shared" si="3"/>
        <v>1.29844880952381</v>
      </c>
      <c r="O31" s="46">
        <f>(K31-I31)*0.1</f>
        <v>501.394</v>
      </c>
    </row>
    <row r="32" ht="15" customHeight="1" spans="1:15">
      <c r="A32" s="35">
        <v>30</v>
      </c>
      <c r="B32" s="36">
        <v>52</v>
      </c>
      <c r="C32" s="37" t="s">
        <v>51</v>
      </c>
      <c r="D32" s="36" t="s">
        <v>52</v>
      </c>
      <c r="E32" s="38">
        <v>3500</v>
      </c>
      <c r="F32" s="39">
        <v>1133.125</v>
      </c>
      <c r="G32" s="40">
        <v>0.32375</v>
      </c>
      <c r="H32" s="41">
        <f t="shared" si="0"/>
        <v>14000</v>
      </c>
      <c r="I32" s="41">
        <f t="shared" si="1"/>
        <v>4532.5</v>
      </c>
      <c r="J32" s="38">
        <f>VLOOKUP(B:B,[1]查询时间段分门店销售汇总!$D:$L,9,0)</f>
        <v>10046.39</v>
      </c>
      <c r="K32" s="43">
        <f>VLOOKUP(B:B,[1]查询时间段分门店销售汇总!$D:$M,10,0)</f>
        <v>3359.37</v>
      </c>
      <c r="L32" s="44">
        <f t="shared" si="2"/>
        <v>0.717599285714286</v>
      </c>
      <c r="M32" s="44" t="s">
        <v>21</v>
      </c>
      <c r="N32" s="45">
        <f t="shared" si="3"/>
        <v>0.741173745173745</v>
      </c>
      <c r="O32" s="46"/>
    </row>
    <row r="33" ht="15" customHeight="1" spans="1:15">
      <c r="A33" s="35">
        <v>31</v>
      </c>
      <c r="B33" s="36">
        <v>56</v>
      </c>
      <c r="C33" s="37" t="s">
        <v>53</v>
      </c>
      <c r="D33" s="36" t="s">
        <v>52</v>
      </c>
      <c r="E33" s="38">
        <v>4500</v>
      </c>
      <c r="F33" s="39">
        <v>1378.125</v>
      </c>
      <c r="G33" s="40">
        <v>0.30625</v>
      </c>
      <c r="H33" s="41">
        <f t="shared" si="0"/>
        <v>18000</v>
      </c>
      <c r="I33" s="41">
        <f t="shared" si="1"/>
        <v>5512.5</v>
      </c>
      <c r="J33" s="38">
        <f>VLOOKUP(B:B,[1]查询时间段分门店销售汇总!$D:$L,9,0)</f>
        <v>20229.66</v>
      </c>
      <c r="K33" s="43">
        <f>VLOOKUP(B:B,[1]查询时间段分门店销售汇总!$D:$M,10,0)</f>
        <v>6624.68</v>
      </c>
      <c r="L33" s="47">
        <f t="shared" si="2"/>
        <v>1.12387</v>
      </c>
      <c r="M33" s="47" t="s">
        <v>37</v>
      </c>
      <c r="N33" s="45">
        <f t="shared" si="3"/>
        <v>1.20175600907029</v>
      </c>
      <c r="O33" s="46">
        <f>(K33-I33)*0.1</f>
        <v>111.218</v>
      </c>
    </row>
    <row r="34" ht="15" customHeight="1" spans="1:15">
      <c r="A34" s="35">
        <v>32</v>
      </c>
      <c r="B34" s="36">
        <v>754</v>
      </c>
      <c r="C34" s="37" t="s">
        <v>54</v>
      </c>
      <c r="D34" s="36" t="s">
        <v>52</v>
      </c>
      <c r="E34" s="38">
        <v>4500</v>
      </c>
      <c r="F34" s="39">
        <v>1620</v>
      </c>
      <c r="G34" s="40">
        <v>0.36</v>
      </c>
      <c r="H34" s="41">
        <f t="shared" si="0"/>
        <v>18000</v>
      </c>
      <c r="I34" s="41">
        <f t="shared" si="1"/>
        <v>6480</v>
      </c>
      <c r="J34" s="38">
        <f>VLOOKUP(B:B,[1]查询时间段分门店销售汇总!$D:$L,9,0)</f>
        <v>20318.12</v>
      </c>
      <c r="K34" s="43">
        <f>VLOOKUP(B:B,[1]查询时间段分门店销售汇总!$D:$M,10,0)</f>
        <v>6134.23</v>
      </c>
      <c r="L34" s="47">
        <f t="shared" si="2"/>
        <v>1.12878444444444</v>
      </c>
      <c r="M34" s="47" t="s">
        <v>37</v>
      </c>
      <c r="N34" s="45">
        <f t="shared" si="3"/>
        <v>0.946640432098765</v>
      </c>
      <c r="O34" s="46"/>
    </row>
    <row r="35" ht="15" customHeight="1" spans="1:15">
      <c r="A35" s="35">
        <v>33</v>
      </c>
      <c r="B35" s="36">
        <v>104838</v>
      </c>
      <c r="C35" s="37" t="s">
        <v>55</v>
      </c>
      <c r="D35" s="36" t="s">
        <v>52</v>
      </c>
      <c r="E35" s="38">
        <v>5700</v>
      </c>
      <c r="F35" s="39">
        <v>1845.375</v>
      </c>
      <c r="G35" s="40">
        <v>0.32375</v>
      </c>
      <c r="H35" s="41">
        <f t="shared" si="0"/>
        <v>22800</v>
      </c>
      <c r="I35" s="41">
        <f t="shared" si="1"/>
        <v>7381.5</v>
      </c>
      <c r="J35" s="38">
        <f>VLOOKUP(B:B,[1]查询时间段分门店销售汇总!$D:$L,9,0)</f>
        <v>12167.68</v>
      </c>
      <c r="K35" s="43">
        <f>VLOOKUP(B:B,[1]查询时间段分门店销售汇总!$D:$M,10,0)</f>
        <v>3860.31</v>
      </c>
      <c r="L35" s="44">
        <f t="shared" si="2"/>
        <v>0.533670175438597</v>
      </c>
      <c r="M35" s="44" t="s">
        <v>19</v>
      </c>
      <c r="N35" s="45">
        <f t="shared" si="3"/>
        <v>0.522970940865678</v>
      </c>
      <c r="O35" s="46"/>
    </row>
    <row r="36" ht="15" customHeight="1" spans="1:15">
      <c r="A36" s="35">
        <v>34</v>
      </c>
      <c r="B36" s="36">
        <v>367</v>
      </c>
      <c r="C36" s="37" t="s">
        <v>56</v>
      </c>
      <c r="D36" s="36" t="s">
        <v>52</v>
      </c>
      <c r="E36" s="38">
        <v>6800</v>
      </c>
      <c r="F36" s="39">
        <v>2082.5</v>
      </c>
      <c r="G36" s="40">
        <v>0.30625</v>
      </c>
      <c r="H36" s="41">
        <f t="shared" ref="H36:H67" si="4">E36*4</f>
        <v>27200</v>
      </c>
      <c r="I36" s="41">
        <f t="shared" ref="I36:I67" si="5">F36*4</f>
        <v>8330</v>
      </c>
      <c r="J36" s="38">
        <f>VLOOKUP(B:B,[1]查询时间段分门店销售汇总!$D:$L,9,0)</f>
        <v>21276.35</v>
      </c>
      <c r="K36" s="43">
        <f>VLOOKUP(B:B,[1]查询时间段分门店销售汇总!$D:$M,10,0)</f>
        <v>7392.08</v>
      </c>
      <c r="L36" s="44">
        <f t="shared" ref="L36:L67" si="6">J36/H36</f>
        <v>0.78221875</v>
      </c>
      <c r="M36" s="44" t="s">
        <v>21</v>
      </c>
      <c r="N36" s="45">
        <f t="shared" ref="N36:N67" si="7">K36/I36</f>
        <v>0.88740456182473</v>
      </c>
      <c r="O36" s="46"/>
    </row>
    <row r="37" ht="15" customHeight="1" spans="1:15">
      <c r="A37" s="35">
        <v>35</v>
      </c>
      <c r="B37" s="36">
        <v>104428</v>
      </c>
      <c r="C37" s="37" t="s">
        <v>57</v>
      </c>
      <c r="D37" s="36" t="s">
        <v>52</v>
      </c>
      <c r="E37" s="38">
        <v>8000</v>
      </c>
      <c r="F37" s="39">
        <v>2450</v>
      </c>
      <c r="G37" s="40">
        <v>0.30625</v>
      </c>
      <c r="H37" s="41">
        <f t="shared" si="4"/>
        <v>32000</v>
      </c>
      <c r="I37" s="41">
        <f t="shared" si="5"/>
        <v>9800</v>
      </c>
      <c r="J37" s="38">
        <f>VLOOKUP(B:B,[1]查询时间段分门店销售汇总!$D:$L,9,0)</f>
        <v>32124.01</v>
      </c>
      <c r="K37" s="43">
        <f>VLOOKUP(B:B,[1]查询时间段分门店销售汇总!$D:$M,10,0)</f>
        <v>9850.96</v>
      </c>
      <c r="L37" s="47">
        <f t="shared" si="6"/>
        <v>1.0038753125</v>
      </c>
      <c r="M37" s="47" t="s">
        <v>37</v>
      </c>
      <c r="N37" s="45">
        <f t="shared" si="7"/>
        <v>1.0052</v>
      </c>
      <c r="O37" s="46">
        <f>(K37-I37)*0.1</f>
        <v>5.09599999999991</v>
      </c>
    </row>
    <row r="38" ht="15" customHeight="1" spans="1:15">
      <c r="A38" s="35">
        <v>36</v>
      </c>
      <c r="B38" s="36">
        <v>54</v>
      </c>
      <c r="C38" s="37" t="s">
        <v>58</v>
      </c>
      <c r="D38" s="36" t="s">
        <v>52</v>
      </c>
      <c r="E38" s="38">
        <v>9500</v>
      </c>
      <c r="F38" s="39">
        <v>2784.6875</v>
      </c>
      <c r="G38" s="40">
        <v>0.293125</v>
      </c>
      <c r="H38" s="41">
        <f t="shared" si="4"/>
        <v>38000</v>
      </c>
      <c r="I38" s="41">
        <f t="shared" si="5"/>
        <v>11138.75</v>
      </c>
      <c r="J38" s="38">
        <f>VLOOKUP(B:B,[1]查询时间段分门店销售汇总!$D:$L,9,0)</f>
        <v>33934.04</v>
      </c>
      <c r="K38" s="43">
        <f>VLOOKUP(B:B,[1]查询时间段分门店销售汇总!$D:$M,10,0)</f>
        <v>11247.56</v>
      </c>
      <c r="L38" s="44">
        <f t="shared" si="6"/>
        <v>0.893001052631579</v>
      </c>
      <c r="M38" s="44" t="s">
        <v>21</v>
      </c>
      <c r="N38" s="45">
        <f t="shared" si="7"/>
        <v>1.00976860060599</v>
      </c>
      <c r="O38" s="46">
        <f>(K38-I38)*0.1</f>
        <v>10.881</v>
      </c>
    </row>
    <row r="39" ht="15" customHeight="1" spans="1:15">
      <c r="A39" s="35">
        <v>37</v>
      </c>
      <c r="B39" s="36">
        <v>118758</v>
      </c>
      <c r="C39" s="37" t="s">
        <v>59</v>
      </c>
      <c r="D39" s="36" t="s">
        <v>60</v>
      </c>
      <c r="E39" s="38">
        <v>4500</v>
      </c>
      <c r="F39" s="39">
        <v>1181.25</v>
      </c>
      <c r="G39" s="40">
        <v>0.2625</v>
      </c>
      <c r="H39" s="41">
        <f t="shared" si="4"/>
        <v>18000</v>
      </c>
      <c r="I39" s="41">
        <f t="shared" si="5"/>
        <v>4725</v>
      </c>
      <c r="J39" s="38">
        <f>VLOOKUP(B:B,[1]查询时间段分门店销售汇总!$D:$L,9,0)</f>
        <v>10011.87</v>
      </c>
      <c r="K39" s="43">
        <f>VLOOKUP(B:B,[1]查询时间段分门店销售汇总!$D:$M,10,0)</f>
        <v>3287.87</v>
      </c>
      <c r="L39" s="44">
        <f t="shared" si="6"/>
        <v>0.556215</v>
      </c>
      <c r="M39" s="44" t="s">
        <v>19</v>
      </c>
      <c r="N39" s="45">
        <f t="shared" si="7"/>
        <v>0.695845502645503</v>
      </c>
      <c r="O39" s="46"/>
    </row>
    <row r="40" ht="15" customHeight="1" spans="1:15">
      <c r="A40" s="35">
        <v>38</v>
      </c>
      <c r="B40" s="36">
        <v>104430</v>
      </c>
      <c r="C40" s="37" t="s">
        <v>61</v>
      </c>
      <c r="D40" s="36" t="s">
        <v>60</v>
      </c>
      <c r="E40" s="38">
        <v>5200</v>
      </c>
      <c r="F40" s="39">
        <v>1638</v>
      </c>
      <c r="G40" s="40">
        <v>0.315</v>
      </c>
      <c r="H40" s="41">
        <f t="shared" si="4"/>
        <v>20800</v>
      </c>
      <c r="I40" s="41">
        <f t="shared" si="5"/>
        <v>6552</v>
      </c>
      <c r="J40" s="38">
        <f>VLOOKUP(B:B,[1]查询时间段分门店销售汇总!$D:$L,9,0)</f>
        <v>13651.18</v>
      </c>
      <c r="K40" s="43">
        <f>VLOOKUP(B:B,[1]查询时间段分门店销售汇总!$D:$M,10,0)</f>
        <v>3712.81</v>
      </c>
      <c r="L40" s="44">
        <f t="shared" si="6"/>
        <v>0.656306730769231</v>
      </c>
      <c r="M40" s="44" t="s">
        <v>19</v>
      </c>
      <c r="N40" s="45">
        <f t="shared" si="7"/>
        <v>0.566668192918193</v>
      </c>
      <c r="O40" s="46"/>
    </row>
    <row r="41" ht="15" customHeight="1" spans="1:15">
      <c r="A41" s="35">
        <v>39</v>
      </c>
      <c r="B41" s="36">
        <v>106568</v>
      </c>
      <c r="C41" s="37" t="s">
        <v>62</v>
      </c>
      <c r="D41" s="36" t="s">
        <v>60</v>
      </c>
      <c r="E41" s="38">
        <v>5300</v>
      </c>
      <c r="F41" s="39">
        <v>1901.375</v>
      </c>
      <c r="G41" s="40">
        <v>0.35875</v>
      </c>
      <c r="H41" s="41">
        <f t="shared" si="4"/>
        <v>21200</v>
      </c>
      <c r="I41" s="41">
        <f t="shared" si="5"/>
        <v>7605.5</v>
      </c>
      <c r="J41" s="38">
        <f>VLOOKUP(B:B,[1]查询时间段分门店销售汇总!$D:$L,9,0)</f>
        <v>7469.18</v>
      </c>
      <c r="K41" s="43">
        <f>VLOOKUP(B:B,[1]查询时间段分门店销售汇总!$D:$M,10,0)</f>
        <v>3120.03</v>
      </c>
      <c r="L41" s="44">
        <f t="shared" si="6"/>
        <v>0.352319811320755</v>
      </c>
      <c r="M41" s="44" t="s">
        <v>19</v>
      </c>
      <c r="N41" s="45">
        <f t="shared" si="7"/>
        <v>0.410233383735455</v>
      </c>
      <c r="O41" s="46"/>
    </row>
    <row r="42" ht="15" customHeight="1" spans="1:15">
      <c r="A42" s="35">
        <v>40</v>
      </c>
      <c r="B42" s="42">
        <v>143253</v>
      </c>
      <c r="C42" s="37" t="s">
        <v>63</v>
      </c>
      <c r="D42" s="36" t="s">
        <v>60</v>
      </c>
      <c r="E42" s="38">
        <v>3700</v>
      </c>
      <c r="F42" s="39">
        <v>1332</v>
      </c>
      <c r="G42" s="40">
        <v>0.36</v>
      </c>
      <c r="H42" s="41">
        <f t="shared" si="4"/>
        <v>14800</v>
      </c>
      <c r="I42" s="41">
        <f t="shared" si="5"/>
        <v>5328</v>
      </c>
      <c r="J42" s="38">
        <f>VLOOKUP(B:B,[1]查询时间段分门店销售汇总!$D:$L,9,0)</f>
        <v>3708.11</v>
      </c>
      <c r="K42" s="43">
        <f>VLOOKUP(B:B,[1]查询时间段分门店销售汇总!$D:$M,10,0)</f>
        <v>1161.02</v>
      </c>
      <c r="L42" s="44">
        <f t="shared" si="6"/>
        <v>0.250547972972973</v>
      </c>
      <c r="M42" s="44" t="s">
        <v>19</v>
      </c>
      <c r="N42" s="45">
        <f t="shared" si="7"/>
        <v>0.217909159159159</v>
      </c>
      <c r="O42" s="46"/>
    </row>
    <row r="43" ht="15" customHeight="1" spans="1:15">
      <c r="A43" s="35">
        <v>41</v>
      </c>
      <c r="B43" s="42">
        <v>297863</v>
      </c>
      <c r="C43" s="37" t="s">
        <v>64</v>
      </c>
      <c r="D43" s="36" t="s">
        <v>60</v>
      </c>
      <c r="E43" s="38">
        <v>4000</v>
      </c>
      <c r="F43" s="39">
        <v>1260</v>
      </c>
      <c r="G43" s="40">
        <v>0.315</v>
      </c>
      <c r="H43" s="41">
        <f t="shared" si="4"/>
        <v>16000</v>
      </c>
      <c r="I43" s="41">
        <f t="shared" si="5"/>
        <v>5040</v>
      </c>
      <c r="J43" s="38">
        <f>VLOOKUP(B:B,[1]查询时间段分门店销售汇总!$D:$L,9,0)</f>
        <v>10415.48</v>
      </c>
      <c r="K43" s="43">
        <f>VLOOKUP(B:B,[1]查询时间段分门店销售汇总!$D:$M,10,0)</f>
        <v>3592.38</v>
      </c>
      <c r="L43" s="44">
        <f t="shared" si="6"/>
        <v>0.6509675</v>
      </c>
      <c r="M43" s="44" t="s">
        <v>19</v>
      </c>
      <c r="N43" s="45">
        <f t="shared" si="7"/>
        <v>0.71277380952381</v>
      </c>
      <c r="O43" s="46"/>
    </row>
    <row r="44" ht="15" customHeight="1" spans="1:15">
      <c r="A44" s="35">
        <v>42</v>
      </c>
      <c r="B44" s="36">
        <v>114848</v>
      </c>
      <c r="C44" s="37" t="s">
        <v>65</v>
      </c>
      <c r="D44" s="36" t="s">
        <v>60</v>
      </c>
      <c r="E44" s="38">
        <v>5000</v>
      </c>
      <c r="F44" s="39">
        <v>1575</v>
      </c>
      <c r="G44" s="40">
        <v>0.315</v>
      </c>
      <c r="H44" s="41">
        <f t="shared" si="4"/>
        <v>20000</v>
      </c>
      <c r="I44" s="41">
        <f t="shared" si="5"/>
        <v>6300</v>
      </c>
      <c r="J44" s="38">
        <f>VLOOKUP(B:B,[1]查询时间段分门店销售汇总!$D:$L,9,0)</f>
        <v>14238.41</v>
      </c>
      <c r="K44" s="43">
        <f>VLOOKUP(B:B,[1]查询时间段分门店销售汇总!$D:$M,10,0)</f>
        <v>4799.58</v>
      </c>
      <c r="L44" s="44">
        <f t="shared" si="6"/>
        <v>0.7119205</v>
      </c>
      <c r="M44" s="44" t="s">
        <v>21</v>
      </c>
      <c r="N44" s="45">
        <f t="shared" si="7"/>
        <v>0.761838095238095</v>
      </c>
      <c r="O44" s="46"/>
    </row>
    <row r="45" ht="15" customHeight="1" spans="1:15">
      <c r="A45" s="35">
        <v>43</v>
      </c>
      <c r="B45" s="36">
        <v>102479</v>
      </c>
      <c r="C45" s="37" t="s">
        <v>66</v>
      </c>
      <c r="D45" s="36" t="s">
        <v>60</v>
      </c>
      <c r="E45" s="38">
        <v>6000</v>
      </c>
      <c r="F45" s="39">
        <v>1916.25</v>
      </c>
      <c r="G45" s="40">
        <v>0.319375</v>
      </c>
      <c r="H45" s="41">
        <f t="shared" si="4"/>
        <v>24000</v>
      </c>
      <c r="I45" s="41">
        <f t="shared" si="5"/>
        <v>7665</v>
      </c>
      <c r="J45" s="38">
        <f>VLOOKUP(B:B,[1]查询时间段分门店销售汇总!$D:$L,9,0)</f>
        <v>13606.93</v>
      </c>
      <c r="K45" s="43">
        <f>VLOOKUP(B:B,[1]查询时间段分门店销售汇总!$D:$M,10,0)</f>
        <v>3429.25</v>
      </c>
      <c r="L45" s="44">
        <f t="shared" si="6"/>
        <v>0.566955416666667</v>
      </c>
      <c r="M45" s="44" t="s">
        <v>19</v>
      </c>
      <c r="N45" s="45">
        <f t="shared" si="7"/>
        <v>0.447390737116765</v>
      </c>
      <c r="O45" s="46"/>
    </row>
    <row r="46" ht="15" customHeight="1" spans="1:15">
      <c r="A46" s="35">
        <v>44</v>
      </c>
      <c r="B46" s="36">
        <v>115971</v>
      </c>
      <c r="C46" s="37" t="s">
        <v>67</v>
      </c>
      <c r="D46" s="36" t="s">
        <v>60</v>
      </c>
      <c r="E46" s="38">
        <v>6000</v>
      </c>
      <c r="F46" s="39">
        <v>1890</v>
      </c>
      <c r="G46" s="40">
        <v>0.315</v>
      </c>
      <c r="H46" s="41">
        <f t="shared" si="4"/>
        <v>24000</v>
      </c>
      <c r="I46" s="41">
        <f t="shared" si="5"/>
        <v>7560</v>
      </c>
      <c r="J46" s="38">
        <f>VLOOKUP(B:B,[1]查询时间段分门店销售汇总!$D:$L,9,0)</f>
        <v>9469.5</v>
      </c>
      <c r="K46" s="43">
        <f>VLOOKUP(B:B,[1]查询时间段分门店销售汇总!$D:$M,10,0)</f>
        <v>3486.94</v>
      </c>
      <c r="L46" s="44">
        <f t="shared" si="6"/>
        <v>0.3945625</v>
      </c>
      <c r="M46" s="44" t="s">
        <v>19</v>
      </c>
      <c r="N46" s="45">
        <f t="shared" si="7"/>
        <v>0.46123544973545</v>
      </c>
      <c r="O46" s="46"/>
    </row>
    <row r="47" ht="15" customHeight="1" spans="1:15">
      <c r="A47" s="35">
        <v>45</v>
      </c>
      <c r="B47" s="36">
        <v>573</v>
      </c>
      <c r="C47" s="37" t="s">
        <v>68</v>
      </c>
      <c r="D47" s="36" t="s">
        <v>60</v>
      </c>
      <c r="E47" s="38">
        <v>6000</v>
      </c>
      <c r="F47" s="39">
        <v>1995</v>
      </c>
      <c r="G47" s="40">
        <v>0.3325</v>
      </c>
      <c r="H47" s="41">
        <f t="shared" si="4"/>
        <v>24000</v>
      </c>
      <c r="I47" s="41">
        <f t="shared" si="5"/>
        <v>7980</v>
      </c>
      <c r="J47" s="38">
        <f>VLOOKUP(B:B,[1]查询时间段分门店销售汇总!$D:$L,9,0)</f>
        <v>19087.82</v>
      </c>
      <c r="K47" s="43">
        <f>VLOOKUP(B:B,[1]查询时间段分门店销售汇总!$D:$M,10,0)</f>
        <v>5683.35</v>
      </c>
      <c r="L47" s="44">
        <f t="shared" si="6"/>
        <v>0.795325833333333</v>
      </c>
      <c r="M47" s="44" t="s">
        <v>21</v>
      </c>
      <c r="N47" s="45">
        <f t="shared" si="7"/>
        <v>0.712199248120301</v>
      </c>
      <c r="O47" s="46"/>
    </row>
    <row r="48" ht="15" customHeight="1" spans="1:15">
      <c r="A48" s="35">
        <v>46</v>
      </c>
      <c r="B48" s="36">
        <v>733</v>
      </c>
      <c r="C48" s="37" t="s">
        <v>69</v>
      </c>
      <c r="D48" s="36" t="s">
        <v>60</v>
      </c>
      <c r="E48" s="38">
        <v>6000</v>
      </c>
      <c r="F48" s="39">
        <v>1916.25</v>
      </c>
      <c r="G48" s="40">
        <v>0.319375</v>
      </c>
      <c r="H48" s="41">
        <f t="shared" si="4"/>
        <v>24000</v>
      </c>
      <c r="I48" s="41">
        <f t="shared" si="5"/>
        <v>7665</v>
      </c>
      <c r="J48" s="38">
        <f>VLOOKUP(B:B,[1]查询时间段分门店销售汇总!$D:$L,9,0)</f>
        <v>15314.83</v>
      </c>
      <c r="K48" s="43">
        <f>VLOOKUP(B:B,[1]查询时间段分门店销售汇总!$D:$M,10,0)</f>
        <v>5838.02</v>
      </c>
      <c r="L48" s="44">
        <f t="shared" si="6"/>
        <v>0.638117916666667</v>
      </c>
      <c r="M48" s="44" t="s">
        <v>19</v>
      </c>
      <c r="N48" s="45">
        <f t="shared" si="7"/>
        <v>0.761646444879322</v>
      </c>
      <c r="O48" s="46"/>
    </row>
    <row r="49" ht="15" customHeight="1" spans="1:15">
      <c r="A49" s="35">
        <v>47</v>
      </c>
      <c r="B49" s="36">
        <v>118074</v>
      </c>
      <c r="C49" s="37" t="s">
        <v>70</v>
      </c>
      <c r="D49" s="36" t="s">
        <v>60</v>
      </c>
      <c r="E49" s="38">
        <v>10000</v>
      </c>
      <c r="F49" s="39">
        <v>3150</v>
      </c>
      <c r="G49" s="40">
        <v>0.315</v>
      </c>
      <c r="H49" s="41">
        <f t="shared" si="4"/>
        <v>40000</v>
      </c>
      <c r="I49" s="41">
        <f t="shared" si="5"/>
        <v>12600</v>
      </c>
      <c r="J49" s="38">
        <f>VLOOKUP(B:B,[1]查询时间段分门店销售汇总!$D:$L,9,0)</f>
        <v>34537.53</v>
      </c>
      <c r="K49" s="43">
        <f>VLOOKUP(B:B,[1]查询时间段分门店销售汇总!$D:$M,10,0)</f>
        <v>9972.68</v>
      </c>
      <c r="L49" s="44">
        <f t="shared" si="6"/>
        <v>0.86343825</v>
      </c>
      <c r="M49" s="44" t="s">
        <v>21</v>
      </c>
      <c r="N49" s="45">
        <f t="shared" si="7"/>
        <v>0.79148253968254</v>
      </c>
      <c r="O49" s="46"/>
    </row>
    <row r="50" ht="15" customHeight="1" spans="1:15">
      <c r="A50" s="35">
        <v>48</v>
      </c>
      <c r="B50" s="36">
        <v>122198</v>
      </c>
      <c r="C50" s="37" t="s">
        <v>71</v>
      </c>
      <c r="D50" s="36" t="s">
        <v>60</v>
      </c>
      <c r="E50" s="38">
        <v>6500</v>
      </c>
      <c r="F50" s="39">
        <v>1876.875</v>
      </c>
      <c r="G50" s="40">
        <v>0.28875</v>
      </c>
      <c r="H50" s="41">
        <f t="shared" si="4"/>
        <v>26000</v>
      </c>
      <c r="I50" s="41">
        <f t="shared" si="5"/>
        <v>7507.5</v>
      </c>
      <c r="J50" s="38">
        <f>VLOOKUP(B:B,[1]查询时间段分门店销售汇总!$D:$L,9,0)</f>
        <v>18291.22</v>
      </c>
      <c r="K50" s="43">
        <f>VLOOKUP(B:B,[1]查询时间段分门店销售汇总!$D:$M,10,0)</f>
        <v>6000.79</v>
      </c>
      <c r="L50" s="44">
        <f t="shared" si="6"/>
        <v>0.703508461538462</v>
      </c>
      <c r="M50" s="44" t="s">
        <v>21</v>
      </c>
      <c r="N50" s="45">
        <f t="shared" si="7"/>
        <v>0.799306027306027</v>
      </c>
      <c r="O50" s="46"/>
    </row>
    <row r="51" ht="15" customHeight="1" spans="1:15">
      <c r="A51" s="35">
        <v>49</v>
      </c>
      <c r="B51" s="36">
        <v>723</v>
      </c>
      <c r="C51" s="37" t="s">
        <v>72</v>
      </c>
      <c r="D51" s="36" t="s">
        <v>60</v>
      </c>
      <c r="E51" s="38">
        <v>6600</v>
      </c>
      <c r="F51" s="39">
        <v>1905.75</v>
      </c>
      <c r="G51" s="40">
        <v>0.28875</v>
      </c>
      <c r="H51" s="41">
        <f t="shared" si="4"/>
        <v>26400</v>
      </c>
      <c r="I51" s="41">
        <f t="shared" si="5"/>
        <v>7623</v>
      </c>
      <c r="J51" s="38">
        <f>VLOOKUP(B:B,[1]查询时间段分门店销售汇总!$D:$L,9,0)</f>
        <v>19398.6</v>
      </c>
      <c r="K51" s="43">
        <f>VLOOKUP(B:B,[1]查询时间段分门店销售汇总!$D:$M,10,0)</f>
        <v>6611.38</v>
      </c>
      <c r="L51" s="44">
        <f t="shared" si="6"/>
        <v>0.734795454545454</v>
      </c>
      <c r="M51" s="44" t="s">
        <v>21</v>
      </c>
      <c r="N51" s="45">
        <f t="shared" si="7"/>
        <v>0.867293716384625</v>
      </c>
      <c r="O51" s="46"/>
    </row>
    <row r="52" ht="15" customHeight="1" spans="1:15">
      <c r="A52" s="35">
        <v>50</v>
      </c>
      <c r="B52" s="36">
        <v>743</v>
      </c>
      <c r="C52" s="37" t="s">
        <v>73</v>
      </c>
      <c r="D52" s="36" t="s">
        <v>60</v>
      </c>
      <c r="E52" s="38">
        <v>6600</v>
      </c>
      <c r="F52" s="39">
        <v>2079</v>
      </c>
      <c r="G52" s="40">
        <v>0.315</v>
      </c>
      <c r="H52" s="41">
        <f t="shared" si="4"/>
        <v>26400</v>
      </c>
      <c r="I52" s="41">
        <f t="shared" si="5"/>
        <v>8316</v>
      </c>
      <c r="J52" s="38">
        <f>VLOOKUP(B:B,[1]查询时间段分门店销售汇总!$D:$L,9,0)</f>
        <v>19121.18</v>
      </c>
      <c r="K52" s="43">
        <f>VLOOKUP(B:B,[1]查询时间段分门店销售汇总!$D:$M,10,0)</f>
        <v>6238.48</v>
      </c>
      <c r="L52" s="44">
        <f t="shared" si="6"/>
        <v>0.724287121212121</v>
      </c>
      <c r="M52" s="44" t="s">
        <v>21</v>
      </c>
      <c r="N52" s="45">
        <f t="shared" si="7"/>
        <v>0.75017797017797</v>
      </c>
      <c r="O52" s="46"/>
    </row>
    <row r="53" ht="15" customHeight="1" spans="1:15">
      <c r="A53" s="35">
        <v>51</v>
      </c>
      <c r="B53" s="36">
        <v>355</v>
      </c>
      <c r="C53" s="37" t="s">
        <v>74</v>
      </c>
      <c r="D53" s="36" t="s">
        <v>60</v>
      </c>
      <c r="E53" s="38">
        <v>6800</v>
      </c>
      <c r="F53" s="39">
        <v>1963.5</v>
      </c>
      <c r="G53" s="40">
        <v>0.28875</v>
      </c>
      <c r="H53" s="41">
        <f t="shared" si="4"/>
        <v>27200</v>
      </c>
      <c r="I53" s="41">
        <f t="shared" si="5"/>
        <v>7854</v>
      </c>
      <c r="J53" s="38">
        <f>VLOOKUP(B:B,[1]查询时间段分门店销售汇总!$D:$L,9,0)</f>
        <v>17018.83</v>
      </c>
      <c r="K53" s="43">
        <f>VLOOKUP(B:B,[1]查询时间段分门店销售汇总!$D:$M,10,0)</f>
        <v>4228.81</v>
      </c>
      <c r="L53" s="44">
        <f t="shared" si="6"/>
        <v>0.625692279411765</v>
      </c>
      <c r="M53" s="44" t="s">
        <v>19</v>
      </c>
      <c r="N53" s="45">
        <f t="shared" si="7"/>
        <v>0.538427552839318</v>
      </c>
      <c r="O53" s="46"/>
    </row>
    <row r="54" ht="15" customHeight="1" spans="1:15">
      <c r="A54" s="35">
        <v>52</v>
      </c>
      <c r="B54" s="36">
        <v>103639</v>
      </c>
      <c r="C54" s="37" t="s">
        <v>75</v>
      </c>
      <c r="D54" s="36" t="s">
        <v>60</v>
      </c>
      <c r="E54" s="38">
        <v>7500</v>
      </c>
      <c r="F54" s="39">
        <v>2493.75</v>
      </c>
      <c r="G54" s="40">
        <v>0.3325</v>
      </c>
      <c r="H54" s="41">
        <f t="shared" si="4"/>
        <v>30000</v>
      </c>
      <c r="I54" s="41">
        <f t="shared" si="5"/>
        <v>9975</v>
      </c>
      <c r="J54" s="38">
        <f>VLOOKUP(B:B,[1]查询时间段分门店销售汇总!$D:$L,9,0)</f>
        <v>30012.34</v>
      </c>
      <c r="K54" s="43">
        <f>VLOOKUP(B:B,[1]查询时间段分门店销售汇总!$D:$M,10,0)</f>
        <v>9548.46</v>
      </c>
      <c r="L54" s="47">
        <f t="shared" si="6"/>
        <v>1.00041133333333</v>
      </c>
      <c r="M54" s="47" t="s">
        <v>37</v>
      </c>
      <c r="N54" s="45">
        <f t="shared" si="7"/>
        <v>0.957239097744361</v>
      </c>
      <c r="O54" s="46"/>
    </row>
    <row r="55" ht="15" customHeight="1" spans="1:15">
      <c r="A55" s="35">
        <v>53</v>
      </c>
      <c r="B55" s="36">
        <v>740</v>
      </c>
      <c r="C55" s="37" t="s">
        <v>76</v>
      </c>
      <c r="D55" s="36" t="s">
        <v>60</v>
      </c>
      <c r="E55" s="38">
        <v>6500</v>
      </c>
      <c r="F55" s="39">
        <v>2218.125</v>
      </c>
      <c r="G55" s="40">
        <v>0.34125</v>
      </c>
      <c r="H55" s="41">
        <f t="shared" si="4"/>
        <v>26000</v>
      </c>
      <c r="I55" s="41">
        <f t="shared" si="5"/>
        <v>8872.5</v>
      </c>
      <c r="J55" s="38">
        <f>VLOOKUP(B:B,[1]查询时间段分门店销售汇总!$D:$L,9,0)</f>
        <v>14897.54</v>
      </c>
      <c r="K55" s="43">
        <f>VLOOKUP(B:B,[1]查询时间段分门店销售汇总!$D:$M,10,0)</f>
        <v>5274.53</v>
      </c>
      <c r="L55" s="44">
        <f t="shared" si="6"/>
        <v>0.572982307692308</v>
      </c>
      <c r="M55" s="44" t="s">
        <v>19</v>
      </c>
      <c r="N55" s="45">
        <f t="shared" si="7"/>
        <v>0.594480698788391</v>
      </c>
      <c r="O55" s="46"/>
    </row>
    <row r="56" ht="15" customHeight="1" spans="1:15">
      <c r="A56" s="35">
        <v>54</v>
      </c>
      <c r="B56" s="36">
        <v>515</v>
      </c>
      <c r="C56" s="37" t="s">
        <v>77</v>
      </c>
      <c r="D56" s="36" t="s">
        <v>60</v>
      </c>
      <c r="E56" s="38">
        <v>8100</v>
      </c>
      <c r="F56" s="39">
        <v>2338.875</v>
      </c>
      <c r="G56" s="40">
        <v>0.28875</v>
      </c>
      <c r="H56" s="41">
        <f t="shared" si="4"/>
        <v>32400</v>
      </c>
      <c r="I56" s="41">
        <f t="shared" si="5"/>
        <v>9355.5</v>
      </c>
      <c r="J56" s="38">
        <f>VLOOKUP(B:B,[1]查询时间段分门店销售汇总!$D:$L,9,0)</f>
        <v>26324.4</v>
      </c>
      <c r="K56" s="43">
        <f>VLOOKUP(B:B,[1]查询时间段分门店销售汇总!$D:$M,10,0)</f>
        <v>7037.81</v>
      </c>
      <c r="L56" s="44">
        <f t="shared" si="6"/>
        <v>0.812481481481481</v>
      </c>
      <c r="M56" s="44" t="s">
        <v>21</v>
      </c>
      <c r="N56" s="45">
        <f t="shared" si="7"/>
        <v>0.752264443375555</v>
      </c>
      <c r="O56" s="46"/>
    </row>
    <row r="57" ht="15" customHeight="1" spans="1:15">
      <c r="A57" s="35">
        <v>55</v>
      </c>
      <c r="B57" s="36">
        <v>105751</v>
      </c>
      <c r="C57" s="37" t="s">
        <v>78</v>
      </c>
      <c r="D57" s="36" t="s">
        <v>60</v>
      </c>
      <c r="E57" s="38">
        <v>8500</v>
      </c>
      <c r="F57" s="39">
        <v>2454.375</v>
      </c>
      <c r="G57" s="40">
        <v>0.28875</v>
      </c>
      <c r="H57" s="41">
        <f t="shared" si="4"/>
        <v>34000</v>
      </c>
      <c r="I57" s="41">
        <f t="shared" si="5"/>
        <v>9817.5</v>
      </c>
      <c r="J57" s="38">
        <f>VLOOKUP(B:B,[1]查询时间段分门店销售汇总!$D:$L,9,0)</f>
        <v>14651.85</v>
      </c>
      <c r="K57" s="43">
        <f>VLOOKUP(B:B,[1]查询时间段分门店销售汇总!$D:$M,10,0)</f>
        <v>5078.52</v>
      </c>
      <c r="L57" s="44">
        <f t="shared" si="6"/>
        <v>0.430936764705882</v>
      </c>
      <c r="M57" s="44" t="s">
        <v>19</v>
      </c>
      <c r="N57" s="45">
        <f t="shared" si="7"/>
        <v>0.517292589763178</v>
      </c>
      <c r="O57" s="46"/>
    </row>
    <row r="58" ht="15" customHeight="1" spans="1:15">
      <c r="A58" s="35">
        <v>56</v>
      </c>
      <c r="B58" s="36">
        <v>117184</v>
      </c>
      <c r="C58" s="37" t="s">
        <v>79</v>
      </c>
      <c r="D58" s="36" t="s">
        <v>60</v>
      </c>
      <c r="E58" s="38">
        <v>8500</v>
      </c>
      <c r="F58" s="39">
        <v>2751.875</v>
      </c>
      <c r="G58" s="40">
        <v>0.32375</v>
      </c>
      <c r="H58" s="41">
        <f t="shared" si="4"/>
        <v>34000</v>
      </c>
      <c r="I58" s="41">
        <f t="shared" si="5"/>
        <v>11007.5</v>
      </c>
      <c r="J58" s="38">
        <f>VLOOKUP(B:B,[1]查询时间段分门店销售汇总!$D:$L,9,0)</f>
        <v>25824.3</v>
      </c>
      <c r="K58" s="43">
        <f>VLOOKUP(B:B,[1]查询时间段分门店销售汇总!$D:$M,10,0)</f>
        <v>9053.09</v>
      </c>
      <c r="L58" s="44">
        <f t="shared" si="6"/>
        <v>0.759538235294118</v>
      </c>
      <c r="M58" s="44" t="s">
        <v>21</v>
      </c>
      <c r="N58" s="45">
        <f t="shared" si="7"/>
        <v>0.822447422212128</v>
      </c>
      <c r="O58" s="46"/>
    </row>
    <row r="59" ht="15" customHeight="1" spans="1:15">
      <c r="A59" s="35">
        <v>57</v>
      </c>
      <c r="B59" s="36">
        <v>598</v>
      </c>
      <c r="C59" s="37" t="s">
        <v>80</v>
      </c>
      <c r="D59" s="36" t="s">
        <v>60</v>
      </c>
      <c r="E59" s="38">
        <v>8500</v>
      </c>
      <c r="F59" s="39">
        <v>2789.0625</v>
      </c>
      <c r="G59" s="40">
        <v>0.328125</v>
      </c>
      <c r="H59" s="41">
        <f t="shared" si="4"/>
        <v>34000</v>
      </c>
      <c r="I59" s="41">
        <f t="shared" si="5"/>
        <v>11156.25</v>
      </c>
      <c r="J59" s="38">
        <f>VLOOKUP(B:B,[1]查询时间段分门店销售汇总!$D:$L,9,0)</f>
        <v>19672</v>
      </c>
      <c r="K59" s="43">
        <f>VLOOKUP(B:B,[1]查询时间段分门店销售汇总!$D:$M,10,0)</f>
        <v>7452.31</v>
      </c>
      <c r="L59" s="44">
        <f t="shared" si="6"/>
        <v>0.578588235294118</v>
      </c>
      <c r="M59" s="44" t="s">
        <v>19</v>
      </c>
      <c r="N59" s="45">
        <f t="shared" si="7"/>
        <v>0.667994173669468</v>
      </c>
      <c r="O59" s="46"/>
    </row>
    <row r="60" ht="15" customHeight="1" spans="1:15">
      <c r="A60" s="35">
        <v>58</v>
      </c>
      <c r="B60" s="36">
        <v>387</v>
      </c>
      <c r="C60" s="37" t="s">
        <v>81</v>
      </c>
      <c r="D60" s="36" t="s">
        <v>60</v>
      </c>
      <c r="E60" s="38">
        <v>9200</v>
      </c>
      <c r="F60" s="39">
        <v>2656.5</v>
      </c>
      <c r="G60" s="40">
        <v>0.28875</v>
      </c>
      <c r="H60" s="41">
        <f t="shared" si="4"/>
        <v>36800</v>
      </c>
      <c r="I60" s="41">
        <f t="shared" si="5"/>
        <v>10626</v>
      </c>
      <c r="J60" s="38">
        <f>VLOOKUP(B:B,[1]查询时间段分门店销售汇总!$D:$L,9,0)</f>
        <v>34582.47</v>
      </c>
      <c r="K60" s="43">
        <f>VLOOKUP(B:B,[1]查询时间段分门店销售汇总!$D:$M,10,0)</f>
        <v>9192.82</v>
      </c>
      <c r="L60" s="44">
        <f t="shared" si="6"/>
        <v>0.939741032608696</v>
      </c>
      <c r="M60" s="44" t="s">
        <v>31</v>
      </c>
      <c r="N60" s="45">
        <f t="shared" si="7"/>
        <v>0.865125164690382</v>
      </c>
      <c r="O60" s="46"/>
    </row>
    <row r="61" ht="15" customHeight="1" spans="1:15">
      <c r="A61" s="35">
        <v>59</v>
      </c>
      <c r="B61" s="36">
        <v>737</v>
      </c>
      <c r="C61" s="37" t="s">
        <v>82</v>
      </c>
      <c r="D61" s="36" t="s">
        <v>60</v>
      </c>
      <c r="E61" s="38">
        <v>9500</v>
      </c>
      <c r="F61" s="39">
        <v>2743.125</v>
      </c>
      <c r="G61" s="40">
        <v>0.28875</v>
      </c>
      <c r="H61" s="41">
        <f t="shared" si="4"/>
        <v>38000</v>
      </c>
      <c r="I61" s="41">
        <f t="shared" si="5"/>
        <v>10972.5</v>
      </c>
      <c r="J61" s="38">
        <f>VLOOKUP(B:B,[1]查询时间段分门店销售汇总!$D:$L,9,0)</f>
        <v>28909.21</v>
      </c>
      <c r="K61" s="43">
        <f>VLOOKUP(B:B,[1]查询时间段分门店销售汇总!$D:$M,10,0)</f>
        <v>10009.67</v>
      </c>
      <c r="L61" s="44">
        <f t="shared" si="6"/>
        <v>0.760768684210526</v>
      </c>
      <c r="M61" s="44" t="s">
        <v>21</v>
      </c>
      <c r="N61" s="45">
        <f t="shared" si="7"/>
        <v>0.912250626566416</v>
      </c>
      <c r="O61" s="46"/>
    </row>
    <row r="62" ht="15" customHeight="1" spans="1:15">
      <c r="A62" s="35">
        <v>60</v>
      </c>
      <c r="B62" s="36">
        <v>377</v>
      </c>
      <c r="C62" s="37" t="s">
        <v>83</v>
      </c>
      <c r="D62" s="36" t="s">
        <v>60</v>
      </c>
      <c r="E62" s="38">
        <v>9500</v>
      </c>
      <c r="F62" s="39">
        <v>2992.5</v>
      </c>
      <c r="G62" s="40">
        <v>0.315</v>
      </c>
      <c r="H62" s="41">
        <f t="shared" si="4"/>
        <v>38000</v>
      </c>
      <c r="I62" s="41">
        <f t="shared" si="5"/>
        <v>11970</v>
      </c>
      <c r="J62" s="38">
        <f>VLOOKUP(B:B,[1]查询时间段分门店销售汇总!$D:$L,9,0)</f>
        <v>39797.13</v>
      </c>
      <c r="K62" s="43">
        <f>VLOOKUP(B:B,[1]查询时间段分门店销售汇总!$D:$M,10,0)</f>
        <v>13715.61</v>
      </c>
      <c r="L62" s="47">
        <f t="shared" si="6"/>
        <v>1.04729289473684</v>
      </c>
      <c r="M62" s="47" t="s">
        <v>37</v>
      </c>
      <c r="N62" s="45">
        <f t="shared" si="7"/>
        <v>1.1458320802005</v>
      </c>
      <c r="O62" s="46">
        <f>(K62-I62)*0.1</f>
        <v>174.561</v>
      </c>
    </row>
    <row r="63" ht="15" customHeight="1" spans="1:15">
      <c r="A63" s="35">
        <v>61</v>
      </c>
      <c r="B63" s="36">
        <v>724</v>
      </c>
      <c r="C63" s="37" t="s">
        <v>84</v>
      </c>
      <c r="D63" s="36" t="s">
        <v>60</v>
      </c>
      <c r="E63" s="38">
        <v>10000</v>
      </c>
      <c r="F63" s="39">
        <v>3325</v>
      </c>
      <c r="G63" s="40">
        <v>0.3325</v>
      </c>
      <c r="H63" s="41">
        <f t="shared" si="4"/>
        <v>40000</v>
      </c>
      <c r="I63" s="41">
        <f t="shared" si="5"/>
        <v>13300</v>
      </c>
      <c r="J63" s="38">
        <f>VLOOKUP(B:B,[1]查询时间段分门店销售汇总!$D:$L,9,0)</f>
        <v>30857.67</v>
      </c>
      <c r="K63" s="43">
        <f>VLOOKUP(B:B,[1]查询时间段分门店销售汇总!$D:$M,10,0)</f>
        <v>9349.16</v>
      </c>
      <c r="L63" s="44">
        <f t="shared" si="6"/>
        <v>0.77144175</v>
      </c>
      <c r="M63" s="44" t="s">
        <v>21</v>
      </c>
      <c r="N63" s="45">
        <f t="shared" si="7"/>
        <v>0.702944360902256</v>
      </c>
      <c r="O63" s="46"/>
    </row>
    <row r="64" ht="15" customHeight="1" spans="1:15">
      <c r="A64" s="35">
        <v>62</v>
      </c>
      <c r="B64" s="36">
        <v>511</v>
      </c>
      <c r="C64" s="37" t="s">
        <v>85</v>
      </c>
      <c r="D64" s="36" t="s">
        <v>60</v>
      </c>
      <c r="E64" s="38">
        <v>11000</v>
      </c>
      <c r="F64" s="39">
        <v>3176.25</v>
      </c>
      <c r="G64" s="40">
        <v>0.28875</v>
      </c>
      <c r="H64" s="41">
        <f t="shared" si="4"/>
        <v>44000</v>
      </c>
      <c r="I64" s="41">
        <f t="shared" si="5"/>
        <v>12705</v>
      </c>
      <c r="J64" s="38">
        <f>VLOOKUP(B:B,[1]查询时间段分门店销售汇总!$D:$L,9,0)</f>
        <v>25598.12</v>
      </c>
      <c r="K64" s="43">
        <f>VLOOKUP(B:B,[1]查询时间段分门店销售汇总!$D:$M,10,0)</f>
        <v>8605.32</v>
      </c>
      <c r="L64" s="44">
        <f t="shared" si="6"/>
        <v>0.581775454545455</v>
      </c>
      <c r="M64" s="44" t="s">
        <v>19</v>
      </c>
      <c r="N64" s="45">
        <f t="shared" si="7"/>
        <v>0.67731759149941</v>
      </c>
      <c r="O64" s="46"/>
    </row>
    <row r="65" ht="15" customHeight="1" spans="1:15">
      <c r="A65" s="35">
        <v>63</v>
      </c>
      <c r="B65" s="36">
        <v>373</v>
      </c>
      <c r="C65" s="37" t="s">
        <v>86</v>
      </c>
      <c r="D65" s="36" t="s">
        <v>60</v>
      </c>
      <c r="E65" s="38">
        <v>11800</v>
      </c>
      <c r="F65" s="39">
        <v>3510.5</v>
      </c>
      <c r="G65" s="40">
        <v>0.2975</v>
      </c>
      <c r="H65" s="41">
        <f t="shared" si="4"/>
        <v>47200</v>
      </c>
      <c r="I65" s="41">
        <f t="shared" si="5"/>
        <v>14042</v>
      </c>
      <c r="J65" s="38">
        <f>VLOOKUP(B:B,[1]查询时间段分门店销售汇总!$D:$L,9,0)</f>
        <v>35994.7</v>
      </c>
      <c r="K65" s="43">
        <f>VLOOKUP(B:B,[1]查询时间段分门店销售汇总!$D:$M,10,0)</f>
        <v>10427.56</v>
      </c>
      <c r="L65" s="44">
        <f t="shared" si="6"/>
        <v>0.762599576271186</v>
      </c>
      <c r="M65" s="44" t="s">
        <v>21</v>
      </c>
      <c r="N65" s="45">
        <f t="shared" si="7"/>
        <v>0.742597920524142</v>
      </c>
      <c r="O65" s="46"/>
    </row>
    <row r="66" ht="15" customHeight="1" spans="1:15">
      <c r="A66" s="35">
        <v>64</v>
      </c>
      <c r="B66" s="36">
        <v>546</v>
      </c>
      <c r="C66" s="37" t="s">
        <v>87</v>
      </c>
      <c r="D66" s="36" t="s">
        <v>60</v>
      </c>
      <c r="E66" s="38">
        <v>12500</v>
      </c>
      <c r="F66" s="39">
        <v>3882.8125</v>
      </c>
      <c r="G66" s="40">
        <v>0.310625</v>
      </c>
      <c r="H66" s="41">
        <f t="shared" si="4"/>
        <v>50000</v>
      </c>
      <c r="I66" s="41">
        <f t="shared" si="5"/>
        <v>15531.25</v>
      </c>
      <c r="J66" s="38">
        <f>VLOOKUP(B:B,[1]查询时间段分门店销售汇总!$D:$L,9,0)</f>
        <v>41227.34</v>
      </c>
      <c r="K66" s="43">
        <f>VLOOKUP(B:B,[1]查询时间段分门店销售汇总!$D:$M,10,0)</f>
        <v>13998.06</v>
      </c>
      <c r="L66" s="44">
        <f t="shared" si="6"/>
        <v>0.8245468</v>
      </c>
      <c r="M66" s="44" t="s">
        <v>21</v>
      </c>
      <c r="N66" s="45">
        <f t="shared" si="7"/>
        <v>0.901283541247485</v>
      </c>
      <c r="O66" s="46"/>
    </row>
    <row r="67" ht="15" customHeight="1" spans="1:15">
      <c r="A67" s="35">
        <v>65</v>
      </c>
      <c r="B67" s="36">
        <v>712</v>
      </c>
      <c r="C67" s="37" t="s">
        <v>88</v>
      </c>
      <c r="D67" s="36" t="s">
        <v>60</v>
      </c>
      <c r="E67" s="38">
        <v>12800</v>
      </c>
      <c r="F67" s="39">
        <v>4256</v>
      </c>
      <c r="G67" s="40">
        <v>0.3325</v>
      </c>
      <c r="H67" s="41">
        <f t="shared" si="4"/>
        <v>51200</v>
      </c>
      <c r="I67" s="41">
        <f t="shared" si="5"/>
        <v>17024</v>
      </c>
      <c r="J67" s="38">
        <f>VLOOKUP(B:B,[1]查询时间段分门店销售汇总!$D:$L,9,0)</f>
        <v>32972.13</v>
      </c>
      <c r="K67" s="43">
        <f>VLOOKUP(B:B,[1]查询时间段分门店销售汇总!$D:$M,10,0)</f>
        <v>12664.09</v>
      </c>
      <c r="L67" s="44">
        <f t="shared" si="6"/>
        <v>0.6439869140625</v>
      </c>
      <c r="M67" s="44" t="s">
        <v>19</v>
      </c>
      <c r="N67" s="45">
        <f t="shared" si="7"/>
        <v>0.743896264097744</v>
      </c>
      <c r="O67" s="46"/>
    </row>
    <row r="68" ht="15" customHeight="1" spans="1:15">
      <c r="A68" s="35">
        <v>66</v>
      </c>
      <c r="B68" s="36">
        <v>707</v>
      </c>
      <c r="C68" s="37" t="s">
        <v>89</v>
      </c>
      <c r="D68" s="36" t="s">
        <v>60</v>
      </c>
      <c r="E68" s="38">
        <v>13500</v>
      </c>
      <c r="F68" s="39">
        <v>4252.5</v>
      </c>
      <c r="G68" s="40">
        <v>0.315</v>
      </c>
      <c r="H68" s="41">
        <f t="shared" ref="H68:H99" si="8">E68*4</f>
        <v>54000</v>
      </c>
      <c r="I68" s="41">
        <f t="shared" ref="I68:I99" si="9">F68*4</f>
        <v>17010</v>
      </c>
      <c r="J68" s="38">
        <f>VLOOKUP(B:B,[1]查询时间段分门店销售汇总!$D:$L,9,0)</f>
        <v>63092.35</v>
      </c>
      <c r="K68" s="43">
        <f>VLOOKUP(B:B,[1]查询时间段分门店销售汇总!$D:$M,10,0)</f>
        <v>19545.09</v>
      </c>
      <c r="L68" s="47">
        <f t="shared" ref="L68:L99" si="10">J68/H68</f>
        <v>1.16837685185185</v>
      </c>
      <c r="M68" s="47" t="s">
        <v>37</v>
      </c>
      <c r="N68" s="45">
        <f t="shared" ref="N68:N99" si="11">K68/I68</f>
        <v>1.14903527336861</v>
      </c>
      <c r="O68" s="46">
        <f>(K68-I68)*0.1</f>
        <v>253.509</v>
      </c>
    </row>
    <row r="69" ht="15" customHeight="1" spans="1:15">
      <c r="A69" s="35">
        <v>67</v>
      </c>
      <c r="B69" s="36">
        <v>571</v>
      </c>
      <c r="C69" s="37" t="s">
        <v>90</v>
      </c>
      <c r="D69" s="36" t="s">
        <v>60</v>
      </c>
      <c r="E69" s="38">
        <v>15000</v>
      </c>
      <c r="F69" s="39">
        <v>4593.75</v>
      </c>
      <c r="G69" s="40">
        <v>0.30625</v>
      </c>
      <c r="H69" s="41">
        <f t="shared" si="8"/>
        <v>60000</v>
      </c>
      <c r="I69" s="41">
        <f t="shared" si="9"/>
        <v>18375</v>
      </c>
      <c r="J69" s="38">
        <f>VLOOKUP(B:B,[1]查询时间段分门店销售汇总!$D:$L,9,0)</f>
        <v>44199.59</v>
      </c>
      <c r="K69" s="43">
        <f>VLOOKUP(B:B,[1]查询时间段分门店销售汇总!$D:$M,10,0)</f>
        <v>12277.95</v>
      </c>
      <c r="L69" s="44">
        <f t="shared" si="10"/>
        <v>0.736659833333333</v>
      </c>
      <c r="M69" s="44" t="s">
        <v>21</v>
      </c>
      <c r="N69" s="45">
        <f t="shared" si="11"/>
        <v>0.668187755102041</v>
      </c>
      <c r="O69" s="46"/>
    </row>
    <row r="70" ht="15" customHeight="1" spans="1:15">
      <c r="A70" s="35">
        <v>68</v>
      </c>
      <c r="B70" s="36">
        <v>119622</v>
      </c>
      <c r="C70" s="37" t="s">
        <v>91</v>
      </c>
      <c r="D70" s="36" t="s">
        <v>92</v>
      </c>
      <c r="E70" s="38">
        <v>5800</v>
      </c>
      <c r="F70" s="39">
        <v>1674.75</v>
      </c>
      <c r="G70" s="40">
        <v>0.28875</v>
      </c>
      <c r="H70" s="41">
        <f t="shared" si="8"/>
        <v>23200</v>
      </c>
      <c r="I70" s="41">
        <f t="shared" si="9"/>
        <v>6699</v>
      </c>
      <c r="J70" s="38">
        <f>VLOOKUP(B:B,[1]查询时间段分门店销售汇总!$D:$L,9,0)</f>
        <v>23541.61</v>
      </c>
      <c r="K70" s="43">
        <f>VLOOKUP(B:B,[1]查询时间段分门店销售汇总!$D:$M,10,0)</f>
        <v>8527.25</v>
      </c>
      <c r="L70" s="47">
        <f t="shared" si="10"/>
        <v>1.01472456896552</v>
      </c>
      <c r="M70" s="47" t="s">
        <v>37</v>
      </c>
      <c r="N70" s="45">
        <f t="shared" si="11"/>
        <v>1.27291386774145</v>
      </c>
      <c r="O70" s="46">
        <f>(K70-I70)*0.1</f>
        <v>182.825</v>
      </c>
    </row>
    <row r="71" ht="15" customHeight="1" spans="1:15">
      <c r="A71" s="35">
        <v>69</v>
      </c>
      <c r="B71" s="42">
        <v>113023</v>
      </c>
      <c r="C71" s="37" t="s">
        <v>93</v>
      </c>
      <c r="D71" s="36" t="s">
        <v>92</v>
      </c>
      <c r="E71" s="38">
        <v>4000</v>
      </c>
      <c r="F71" s="39">
        <v>1320</v>
      </c>
      <c r="G71" s="40">
        <v>0.33</v>
      </c>
      <c r="H71" s="41">
        <f t="shared" si="8"/>
        <v>16000</v>
      </c>
      <c r="I71" s="41">
        <f t="shared" si="9"/>
        <v>5280</v>
      </c>
      <c r="J71" s="38">
        <f>VLOOKUP(B:B,[1]查询时间段分门店销售汇总!$D:$L,9,0)</f>
        <v>12041.22</v>
      </c>
      <c r="K71" s="43">
        <f>VLOOKUP(B:B,[1]查询时间段分门店销售汇总!$D:$M,10,0)</f>
        <v>3593.62</v>
      </c>
      <c r="L71" s="44">
        <f t="shared" si="10"/>
        <v>0.75257625</v>
      </c>
      <c r="M71" s="44" t="s">
        <v>21</v>
      </c>
      <c r="N71" s="45">
        <f t="shared" si="11"/>
        <v>0.680609848484849</v>
      </c>
      <c r="O71" s="46"/>
    </row>
    <row r="72" ht="15" customHeight="1" spans="1:15">
      <c r="A72" s="35">
        <v>70</v>
      </c>
      <c r="B72" s="36">
        <v>113299</v>
      </c>
      <c r="C72" s="37" t="s">
        <v>94</v>
      </c>
      <c r="D72" s="36" t="s">
        <v>92</v>
      </c>
      <c r="E72" s="38">
        <v>6300</v>
      </c>
      <c r="F72" s="39">
        <v>2039.625</v>
      </c>
      <c r="G72" s="40">
        <v>0.32375</v>
      </c>
      <c r="H72" s="41">
        <f t="shared" si="8"/>
        <v>25200</v>
      </c>
      <c r="I72" s="41">
        <f t="shared" si="9"/>
        <v>8158.5</v>
      </c>
      <c r="J72" s="38">
        <f>VLOOKUP(B:B,[1]查询时间段分门店销售汇总!$D:$L,9,0)</f>
        <v>16366.04</v>
      </c>
      <c r="K72" s="43">
        <f>VLOOKUP(B:B,[1]查询时间段分门店销售汇总!$D:$M,10,0)</f>
        <v>6730.18</v>
      </c>
      <c r="L72" s="44">
        <f t="shared" si="10"/>
        <v>0.649446031746032</v>
      </c>
      <c r="M72" s="44" t="s">
        <v>19</v>
      </c>
      <c r="N72" s="45">
        <f t="shared" si="11"/>
        <v>0.824928602071459</v>
      </c>
      <c r="O72" s="46"/>
    </row>
    <row r="73" ht="15" customHeight="1" spans="1:15">
      <c r="A73" s="35">
        <v>71</v>
      </c>
      <c r="B73" s="36">
        <v>116919</v>
      </c>
      <c r="C73" s="37" t="s">
        <v>95</v>
      </c>
      <c r="D73" s="36" t="s">
        <v>92</v>
      </c>
      <c r="E73" s="38">
        <v>6500</v>
      </c>
      <c r="F73" s="39">
        <v>2218.125</v>
      </c>
      <c r="G73" s="40">
        <v>0.34125</v>
      </c>
      <c r="H73" s="41">
        <f t="shared" si="8"/>
        <v>26000</v>
      </c>
      <c r="I73" s="41">
        <f t="shared" si="9"/>
        <v>8872.5</v>
      </c>
      <c r="J73" s="38">
        <f>VLOOKUP(B:B,[1]查询时间段分门店销售汇总!$D:$L,9,0)</f>
        <v>26065.6</v>
      </c>
      <c r="K73" s="43">
        <f>VLOOKUP(B:B,[1]查询时间段分门店销售汇总!$D:$M,10,0)</f>
        <v>8482.51</v>
      </c>
      <c r="L73" s="47">
        <f t="shared" si="10"/>
        <v>1.00252307692308</v>
      </c>
      <c r="M73" s="47" t="s">
        <v>37</v>
      </c>
      <c r="N73" s="45">
        <f t="shared" si="11"/>
        <v>0.956045083122006</v>
      </c>
      <c r="O73" s="46"/>
    </row>
    <row r="74" ht="15" customHeight="1" spans="1:15">
      <c r="A74" s="35">
        <v>72</v>
      </c>
      <c r="B74" s="36">
        <v>116482</v>
      </c>
      <c r="C74" s="37" t="s">
        <v>96</v>
      </c>
      <c r="D74" s="36" t="s">
        <v>92</v>
      </c>
      <c r="E74" s="38">
        <v>6800</v>
      </c>
      <c r="F74" s="39">
        <v>2201.5</v>
      </c>
      <c r="G74" s="40">
        <v>0.32375</v>
      </c>
      <c r="H74" s="41">
        <f t="shared" si="8"/>
        <v>27200</v>
      </c>
      <c r="I74" s="41">
        <f t="shared" si="9"/>
        <v>8806</v>
      </c>
      <c r="J74" s="38">
        <f>VLOOKUP(B:B,[1]查询时间段分门店销售汇总!$D:$L,9,0)</f>
        <v>20451.52</v>
      </c>
      <c r="K74" s="43">
        <f>VLOOKUP(B:B,[1]查询时间段分门店销售汇总!$D:$M,10,0)</f>
        <v>7608.98</v>
      </c>
      <c r="L74" s="44">
        <f t="shared" si="10"/>
        <v>0.751894117647059</v>
      </c>
      <c r="M74" s="44" t="s">
        <v>21</v>
      </c>
      <c r="N74" s="45">
        <f t="shared" si="11"/>
        <v>0.864067681126505</v>
      </c>
      <c r="O74" s="46"/>
    </row>
    <row r="75" ht="15" customHeight="1" spans="1:15">
      <c r="A75" s="35">
        <v>73</v>
      </c>
      <c r="B75" s="36">
        <v>308</v>
      </c>
      <c r="C75" s="37" t="s">
        <v>97</v>
      </c>
      <c r="D75" s="36" t="s">
        <v>92</v>
      </c>
      <c r="E75" s="38">
        <v>6800</v>
      </c>
      <c r="F75" s="39">
        <v>2290.75</v>
      </c>
      <c r="G75" s="40">
        <v>0.336875</v>
      </c>
      <c r="H75" s="41">
        <f t="shared" si="8"/>
        <v>27200</v>
      </c>
      <c r="I75" s="41">
        <f t="shared" si="9"/>
        <v>9163</v>
      </c>
      <c r="J75" s="38">
        <f>VLOOKUP(B:B,[1]查询时间段分门店销售汇总!$D:$L,9,0)</f>
        <v>16875.39</v>
      </c>
      <c r="K75" s="43">
        <f>VLOOKUP(B:B,[1]查询时间段分门店销售汇总!$D:$M,10,0)</f>
        <v>6655.75</v>
      </c>
      <c r="L75" s="44">
        <f t="shared" si="10"/>
        <v>0.62041875</v>
      </c>
      <c r="M75" s="44" t="s">
        <v>19</v>
      </c>
      <c r="N75" s="45">
        <f t="shared" si="11"/>
        <v>0.72637236712867</v>
      </c>
      <c r="O75" s="46"/>
    </row>
    <row r="76" ht="15" customHeight="1" spans="1:15">
      <c r="A76" s="35">
        <v>74</v>
      </c>
      <c r="B76" s="36">
        <v>102935</v>
      </c>
      <c r="C76" s="37" t="s">
        <v>98</v>
      </c>
      <c r="D76" s="36" t="s">
        <v>92</v>
      </c>
      <c r="E76" s="38">
        <v>7200</v>
      </c>
      <c r="F76" s="39">
        <v>2268</v>
      </c>
      <c r="G76" s="40">
        <v>0.315</v>
      </c>
      <c r="H76" s="41">
        <f t="shared" si="8"/>
        <v>28800</v>
      </c>
      <c r="I76" s="41">
        <f t="shared" si="9"/>
        <v>9072</v>
      </c>
      <c r="J76" s="38">
        <f>VLOOKUP(B:B,[1]查询时间段分门店销售汇总!$D:$L,9,0)</f>
        <v>13588.53</v>
      </c>
      <c r="K76" s="43">
        <f>VLOOKUP(B:B,[1]查询时间段分门店销售汇总!$D:$M,10,0)</f>
        <v>4885.99</v>
      </c>
      <c r="L76" s="44">
        <f t="shared" si="10"/>
        <v>0.471823958333333</v>
      </c>
      <c r="M76" s="44" t="s">
        <v>19</v>
      </c>
      <c r="N76" s="45">
        <f t="shared" si="11"/>
        <v>0.538579144620811</v>
      </c>
      <c r="O76" s="46"/>
    </row>
    <row r="77" ht="15" customHeight="1" spans="1:15">
      <c r="A77" s="35">
        <v>75</v>
      </c>
      <c r="B77" s="36">
        <v>106485</v>
      </c>
      <c r="C77" s="37" t="s">
        <v>99</v>
      </c>
      <c r="D77" s="36" t="s">
        <v>92</v>
      </c>
      <c r="E77" s="38">
        <v>6500</v>
      </c>
      <c r="F77" s="39">
        <v>1478.75</v>
      </c>
      <c r="G77" s="40">
        <v>0.2275</v>
      </c>
      <c r="H77" s="41">
        <f t="shared" si="8"/>
        <v>26000</v>
      </c>
      <c r="I77" s="41">
        <f t="shared" si="9"/>
        <v>5915</v>
      </c>
      <c r="J77" s="38">
        <f>VLOOKUP(B:B,[1]查询时间段分门店销售汇总!$D:$L,9,0)</f>
        <v>13581</v>
      </c>
      <c r="K77" s="43">
        <f>VLOOKUP(B:B,[1]查询时间段分门店销售汇总!$D:$M,10,0)</f>
        <v>4216.38</v>
      </c>
      <c r="L77" s="44">
        <f t="shared" si="10"/>
        <v>0.522346153846154</v>
      </c>
      <c r="M77" s="44" t="s">
        <v>19</v>
      </c>
      <c r="N77" s="45">
        <f t="shared" si="11"/>
        <v>0.712828402366864</v>
      </c>
      <c r="O77" s="46"/>
    </row>
    <row r="78" ht="15" customHeight="1" spans="1:15">
      <c r="A78" s="35">
        <v>76</v>
      </c>
      <c r="B78" s="36">
        <v>106865</v>
      </c>
      <c r="C78" s="37" t="s">
        <v>100</v>
      </c>
      <c r="D78" s="36" t="s">
        <v>92</v>
      </c>
      <c r="E78" s="38">
        <v>6900</v>
      </c>
      <c r="F78" s="39">
        <v>2354.625</v>
      </c>
      <c r="G78" s="40">
        <v>0.34125</v>
      </c>
      <c r="H78" s="41">
        <f t="shared" si="8"/>
        <v>27600</v>
      </c>
      <c r="I78" s="41">
        <f t="shared" si="9"/>
        <v>9418.5</v>
      </c>
      <c r="J78" s="38">
        <f>VLOOKUP(B:B,[1]查询时间段分门店销售汇总!$D:$L,9,0)</f>
        <v>17474.79</v>
      </c>
      <c r="K78" s="43">
        <f>VLOOKUP(B:B,[1]查询时间段分门店销售汇总!$D:$M,10,0)</f>
        <v>5045.68</v>
      </c>
      <c r="L78" s="44">
        <f t="shared" si="10"/>
        <v>0.633144565217391</v>
      </c>
      <c r="M78" s="44" t="s">
        <v>19</v>
      </c>
      <c r="N78" s="45">
        <f t="shared" si="11"/>
        <v>0.535720125285343</v>
      </c>
      <c r="O78" s="46"/>
    </row>
    <row r="79" ht="15" customHeight="1" spans="1:15">
      <c r="A79" s="35">
        <v>77</v>
      </c>
      <c r="B79" s="36">
        <v>105910</v>
      </c>
      <c r="C79" s="37" t="s">
        <v>101</v>
      </c>
      <c r="D79" s="36" t="s">
        <v>92</v>
      </c>
      <c r="E79" s="38">
        <v>7800</v>
      </c>
      <c r="F79" s="39">
        <v>2422.875</v>
      </c>
      <c r="G79" s="40">
        <v>0.310625</v>
      </c>
      <c r="H79" s="41">
        <f t="shared" si="8"/>
        <v>31200</v>
      </c>
      <c r="I79" s="41">
        <f t="shared" si="9"/>
        <v>9691.5</v>
      </c>
      <c r="J79" s="38">
        <f>VLOOKUP(B:B,[1]查询时间段分门店销售汇总!$D:$L,9,0)</f>
        <v>22109.81</v>
      </c>
      <c r="K79" s="43">
        <f>VLOOKUP(B:B,[1]查询时间段分门店销售汇总!$D:$M,10,0)</f>
        <v>7840.45</v>
      </c>
      <c r="L79" s="44">
        <f t="shared" si="10"/>
        <v>0.708647756410256</v>
      </c>
      <c r="M79" s="44" t="s">
        <v>21</v>
      </c>
      <c r="N79" s="45">
        <f t="shared" si="11"/>
        <v>0.809002734354847</v>
      </c>
      <c r="O79" s="46"/>
    </row>
    <row r="80" ht="15" customHeight="1" spans="1:15">
      <c r="A80" s="35">
        <v>78</v>
      </c>
      <c r="B80" s="36">
        <v>744</v>
      </c>
      <c r="C80" s="37" t="s">
        <v>102</v>
      </c>
      <c r="D80" s="36" t="s">
        <v>92</v>
      </c>
      <c r="E80" s="38">
        <v>10000</v>
      </c>
      <c r="F80" s="39">
        <v>3062.5</v>
      </c>
      <c r="G80" s="40">
        <v>0.30625</v>
      </c>
      <c r="H80" s="41">
        <f t="shared" si="8"/>
        <v>40000</v>
      </c>
      <c r="I80" s="41">
        <f t="shared" si="9"/>
        <v>12250</v>
      </c>
      <c r="J80" s="38">
        <f>VLOOKUP(B:B,[1]查询时间段分门店销售汇总!$D:$L,9,0)</f>
        <v>33517.06</v>
      </c>
      <c r="K80" s="43">
        <f>VLOOKUP(B:B,[1]查询时间段分门店销售汇总!$D:$M,10,0)</f>
        <v>11946.18</v>
      </c>
      <c r="L80" s="44">
        <f t="shared" si="10"/>
        <v>0.8379265</v>
      </c>
      <c r="M80" s="44" t="s">
        <v>21</v>
      </c>
      <c r="N80" s="45">
        <f t="shared" si="11"/>
        <v>0.975198367346939</v>
      </c>
      <c r="O80" s="46"/>
    </row>
    <row r="81" ht="15" customHeight="1" spans="1:15">
      <c r="A81" s="35">
        <v>79</v>
      </c>
      <c r="B81" s="36">
        <v>106066</v>
      </c>
      <c r="C81" s="37" t="s">
        <v>103</v>
      </c>
      <c r="D81" s="36" t="s">
        <v>92</v>
      </c>
      <c r="E81" s="38">
        <v>11000</v>
      </c>
      <c r="F81" s="39">
        <v>3775.8875</v>
      </c>
      <c r="G81" s="40">
        <v>0.3432625</v>
      </c>
      <c r="H81" s="41">
        <f t="shared" si="8"/>
        <v>44000</v>
      </c>
      <c r="I81" s="41">
        <f t="shared" si="9"/>
        <v>15103.55</v>
      </c>
      <c r="J81" s="38">
        <f>VLOOKUP(B:B,[1]查询时间段分门店销售汇总!$D:$L,9,0)</f>
        <v>48922.11</v>
      </c>
      <c r="K81" s="43">
        <f>VLOOKUP(B:B,[1]查询时间段分门店销售汇总!$D:$M,10,0)</f>
        <v>18127.25</v>
      </c>
      <c r="L81" s="47">
        <f t="shared" si="10"/>
        <v>1.11186613636364</v>
      </c>
      <c r="M81" s="47" t="s">
        <v>37</v>
      </c>
      <c r="N81" s="45">
        <f t="shared" si="11"/>
        <v>1.20019796670319</v>
      </c>
      <c r="O81" s="46">
        <f>(K81-I81)*0.1</f>
        <v>302.37</v>
      </c>
    </row>
    <row r="82" ht="15" customHeight="1" spans="1:15">
      <c r="A82" s="35">
        <v>80</v>
      </c>
      <c r="B82" s="36">
        <v>742</v>
      </c>
      <c r="C82" s="37" t="s">
        <v>104</v>
      </c>
      <c r="D82" s="36" t="s">
        <v>92</v>
      </c>
      <c r="E82" s="38">
        <v>18500</v>
      </c>
      <c r="F82" s="39">
        <f>E82*G82</f>
        <v>4532.5</v>
      </c>
      <c r="G82" s="40">
        <v>0.245</v>
      </c>
      <c r="H82" s="41">
        <f t="shared" si="8"/>
        <v>74000</v>
      </c>
      <c r="I82" s="41">
        <f t="shared" si="9"/>
        <v>18130</v>
      </c>
      <c r="J82" s="38">
        <f>VLOOKUP(B:B,[1]查询时间段分门店销售汇总!$D:$L,9,0)</f>
        <v>64960.92</v>
      </c>
      <c r="K82" s="43">
        <f>VLOOKUP(B:B,[1]查询时间段分门店销售汇总!$D:$M,10,0)</f>
        <v>13375.89</v>
      </c>
      <c r="L82" s="44">
        <f t="shared" si="10"/>
        <v>0.87785027027027</v>
      </c>
      <c r="M82" s="44" t="s">
        <v>21</v>
      </c>
      <c r="N82" s="45">
        <f t="shared" si="11"/>
        <v>0.737776613348042</v>
      </c>
      <c r="O82" s="46"/>
    </row>
    <row r="83" ht="15" customHeight="1" spans="1:15">
      <c r="A83" s="35">
        <v>81</v>
      </c>
      <c r="B83" s="36">
        <v>399</v>
      </c>
      <c r="C83" s="37" t="s">
        <v>105</v>
      </c>
      <c r="D83" s="36" t="s">
        <v>92</v>
      </c>
      <c r="E83" s="38">
        <v>28000</v>
      </c>
      <c r="F83" s="39">
        <v>8085</v>
      </c>
      <c r="G83" s="40">
        <v>0.28875</v>
      </c>
      <c r="H83" s="41">
        <f t="shared" si="8"/>
        <v>112000</v>
      </c>
      <c r="I83" s="41">
        <f t="shared" si="9"/>
        <v>32340</v>
      </c>
      <c r="J83" s="38">
        <f>VLOOKUP(B:B,[1]查询时间段分门店销售汇总!$D:$L,9,0)</f>
        <v>99078.22</v>
      </c>
      <c r="K83" s="43">
        <f>VLOOKUP(B:B,[1]查询时间段分门店销售汇总!$D:$M,10,0)</f>
        <v>29292.68</v>
      </c>
      <c r="L83" s="44">
        <f t="shared" si="10"/>
        <v>0.884626964285714</v>
      </c>
      <c r="M83" s="44" t="s">
        <v>21</v>
      </c>
      <c r="N83" s="45">
        <f t="shared" si="11"/>
        <v>0.905772418058132</v>
      </c>
      <c r="O83" s="46"/>
    </row>
    <row r="84" ht="15" customHeight="1" spans="1:15">
      <c r="A84" s="35">
        <v>82</v>
      </c>
      <c r="B84" s="36">
        <v>337</v>
      </c>
      <c r="C84" s="37" t="s">
        <v>106</v>
      </c>
      <c r="D84" s="36" t="s">
        <v>92</v>
      </c>
      <c r="E84" s="38">
        <v>25500</v>
      </c>
      <c r="F84" s="39">
        <v>6247.5</v>
      </c>
      <c r="G84" s="40">
        <v>0.245</v>
      </c>
      <c r="H84" s="41">
        <f t="shared" si="8"/>
        <v>102000</v>
      </c>
      <c r="I84" s="41">
        <f t="shared" si="9"/>
        <v>24990</v>
      </c>
      <c r="J84" s="38">
        <f>VLOOKUP(B:B,[1]查询时间段分门店销售汇总!$D:$L,9,0)</f>
        <v>75414.73</v>
      </c>
      <c r="K84" s="43">
        <f>VLOOKUP(B:B,[1]查询时间段分门店销售汇总!$D:$M,10,0)</f>
        <v>23412.47</v>
      </c>
      <c r="L84" s="44">
        <f t="shared" si="10"/>
        <v>0.739360098039216</v>
      </c>
      <c r="M84" s="44" t="s">
        <v>21</v>
      </c>
      <c r="N84" s="45">
        <f t="shared" si="11"/>
        <v>0.936873549419768</v>
      </c>
      <c r="O84" s="46"/>
    </row>
    <row r="85" ht="15" customHeight="1" spans="1:15">
      <c r="A85" s="35">
        <v>83</v>
      </c>
      <c r="B85" s="36">
        <v>114685</v>
      </c>
      <c r="C85" s="37" t="s">
        <v>107</v>
      </c>
      <c r="D85" s="36" t="s">
        <v>92</v>
      </c>
      <c r="E85" s="38">
        <v>26200</v>
      </c>
      <c r="F85" s="39">
        <v>6419</v>
      </c>
      <c r="G85" s="40">
        <v>0.245</v>
      </c>
      <c r="H85" s="41">
        <f t="shared" si="8"/>
        <v>104800</v>
      </c>
      <c r="I85" s="41">
        <f t="shared" si="9"/>
        <v>25676</v>
      </c>
      <c r="J85" s="38">
        <f>VLOOKUP(B:B,[1]查询时间段分门店销售汇总!$D:$L,9,0)</f>
        <v>106450.47</v>
      </c>
      <c r="K85" s="43">
        <f>VLOOKUP(B:B,[1]查询时间段分门店销售汇总!$D:$M,10,0)</f>
        <v>20466.17</v>
      </c>
      <c r="L85" s="47">
        <f t="shared" si="10"/>
        <v>1.01574875954198</v>
      </c>
      <c r="M85" s="47" t="s">
        <v>37</v>
      </c>
      <c r="N85" s="45">
        <f t="shared" si="11"/>
        <v>0.797093394609752</v>
      </c>
      <c r="O85" s="46"/>
    </row>
    <row r="86" ht="15" customHeight="1" spans="1:15">
      <c r="A86" s="35">
        <v>84</v>
      </c>
      <c r="B86" s="36">
        <v>307</v>
      </c>
      <c r="C86" s="37" t="s">
        <v>108</v>
      </c>
      <c r="D86" s="36" t="s">
        <v>92</v>
      </c>
      <c r="E86" s="38">
        <v>160000</v>
      </c>
      <c r="F86" s="39">
        <f>E86*G86</f>
        <v>28000</v>
      </c>
      <c r="G86" s="40">
        <v>0.175</v>
      </c>
      <c r="H86" s="41">
        <f t="shared" si="8"/>
        <v>640000</v>
      </c>
      <c r="I86" s="41">
        <f t="shared" si="9"/>
        <v>112000</v>
      </c>
      <c r="J86" s="38">
        <f>VLOOKUP(B:B,[1]查询时间段分门店销售汇总!$D:$L,9,0)</f>
        <v>297624.31</v>
      </c>
      <c r="K86" s="43">
        <f>VLOOKUP(B:B,[1]查询时间段分门店销售汇总!$D:$M,10,0)</f>
        <v>44476.63</v>
      </c>
      <c r="L86" s="44">
        <f t="shared" si="10"/>
        <v>0.465037984375</v>
      </c>
      <c r="M86" s="44" t="s">
        <v>19</v>
      </c>
      <c r="N86" s="45">
        <f t="shared" si="11"/>
        <v>0.397112767857143</v>
      </c>
      <c r="O86" s="46"/>
    </row>
    <row r="87" ht="15" customHeight="1" spans="1:15">
      <c r="A87" s="35">
        <v>85</v>
      </c>
      <c r="B87" s="35">
        <v>128640</v>
      </c>
      <c r="C87" s="48" t="s">
        <v>109</v>
      </c>
      <c r="D87" s="36" t="s">
        <v>110</v>
      </c>
      <c r="E87" s="38">
        <v>3500</v>
      </c>
      <c r="F87" s="39">
        <v>980</v>
      </c>
      <c r="G87" s="40">
        <v>0.28</v>
      </c>
      <c r="H87" s="41">
        <f t="shared" si="8"/>
        <v>14000</v>
      </c>
      <c r="I87" s="41">
        <f t="shared" si="9"/>
        <v>3920</v>
      </c>
      <c r="J87" s="38">
        <f>VLOOKUP(B:B,[1]查询时间段分门店销售汇总!$D:$L,9,0)</f>
        <v>10898.27</v>
      </c>
      <c r="K87" s="43">
        <f>VLOOKUP(B:B,[1]查询时间段分门店销售汇总!$D:$M,10,0)</f>
        <v>3752.69</v>
      </c>
      <c r="L87" s="44">
        <f t="shared" si="10"/>
        <v>0.778447857142857</v>
      </c>
      <c r="M87" s="44" t="s">
        <v>21</v>
      </c>
      <c r="N87" s="45">
        <f t="shared" si="11"/>
        <v>0.95731887755102</v>
      </c>
      <c r="O87" s="46"/>
    </row>
    <row r="88" ht="15" customHeight="1" spans="1:15">
      <c r="A88" s="35">
        <v>86</v>
      </c>
      <c r="B88" s="36">
        <v>113298</v>
      </c>
      <c r="C88" s="37" t="s">
        <v>111</v>
      </c>
      <c r="D88" s="36" t="s">
        <v>110</v>
      </c>
      <c r="E88" s="38">
        <v>5000</v>
      </c>
      <c r="F88" s="39">
        <v>1531.25</v>
      </c>
      <c r="G88" s="40">
        <v>0.30625</v>
      </c>
      <c r="H88" s="41">
        <f t="shared" si="8"/>
        <v>20000</v>
      </c>
      <c r="I88" s="41">
        <f t="shared" si="9"/>
        <v>6125</v>
      </c>
      <c r="J88" s="38">
        <f>VLOOKUP(B:B,[1]查询时间段分门店销售汇总!$D:$L,9,0)</f>
        <v>12287.97</v>
      </c>
      <c r="K88" s="43">
        <f>VLOOKUP(B:B,[1]查询时间段分门店销售汇总!$D:$M,10,0)</f>
        <v>3220.81</v>
      </c>
      <c r="L88" s="44">
        <f t="shared" si="10"/>
        <v>0.6143985</v>
      </c>
      <c r="M88" s="44" t="s">
        <v>19</v>
      </c>
      <c r="N88" s="45">
        <f t="shared" si="11"/>
        <v>0.525846530612245</v>
      </c>
      <c r="O88" s="46"/>
    </row>
    <row r="89" ht="15" customHeight="1" spans="1:15">
      <c r="A89" s="35">
        <v>87</v>
      </c>
      <c r="B89" s="36">
        <v>104429</v>
      </c>
      <c r="C89" s="37" t="s">
        <v>112</v>
      </c>
      <c r="D89" s="36" t="s">
        <v>110</v>
      </c>
      <c r="E89" s="38">
        <v>5500</v>
      </c>
      <c r="F89" s="39">
        <v>1636.25</v>
      </c>
      <c r="G89" s="40">
        <v>0.2975</v>
      </c>
      <c r="H89" s="41">
        <f t="shared" si="8"/>
        <v>22000</v>
      </c>
      <c r="I89" s="41">
        <f t="shared" si="9"/>
        <v>6545</v>
      </c>
      <c r="J89" s="38">
        <f>VLOOKUP(B:B,[1]查询时间段分门店销售汇总!$D:$L,9,0)</f>
        <v>11215.49</v>
      </c>
      <c r="K89" s="43">
        <f>VLOOKUP(B:B,[1]查询时间段分门店销售汇总!$D:$M,10,0)</f>
        <v>3882.74</v>
      </c>
      <c r="L89" s="44">
        <f t="shared" si="10"/>
        <v>0.509795</v>
      </c>
      <c r="M89" s="44" t="s">
        <v>19</v>
      </c>
      <c r="N89" s="45">
        <f t="shared" si="11"/>
        <v>0.593237585943468</v>
      </c>
      <c r="O89" s="46"/>
    </row>
    <row r="90" ht="15" customHeight="1" spans="1:15">
      <c r="A90" s="35">
        <v>88</v>
      </c>
      <c r="B90" s="36">
        <v>122906</v>
      </c>
      <c r="C90" s="37" t="s">
        <v>113</v>
      </c>
      <c r="D90" s="36" t="s">
        <v>110</v>
      </c>
      <c r="E90" s="38">
        <v>5800</v>
      </c>
      <c r="F90" s="39">
        <v>1776.25</v>
      </c>
      <c r="G90" s="40">
        <v>0.30625</v>
      </c>
      <c r="H90" s="41">
        <f t="shared" si="8"/>
        <v>23200</v>
      </c>
      <c r="I90" s="41">
        <f t="shared" si="9"/>
        <v>7105</v>
      </c>
      <c r="J90" s="38">
        <f>VLOOKUP(B:B,[1]查询时间段分门店销售汇总!$D:$L,9,0)</f>
        <v>18231.64</v>
      </c>
      <c r="K90" s="43">
        <f>VLOOKUP(B:B,[1]查询时间段分门店销售汇总!$D:$M,10,0)</f>
        <v>5720.86</v>
      </c>
      <c r="L90" s="44">
        <f t="shared" si="10"/>
        <v>0.785846551724138</v>
      </c>
      <c r="M90" s="44" t="s">
        <v>21</v>
      </c>
      <c r="N90" s="45">
        <f t="shared" si="11"/>
        <v>0.805187895847994</v>
      </c>
      <c r="O90" s="46"/>
    </row>
    <row r="91" ht="15" customHeight="1" spans="1:15">
      <c r="A91" s="35">
        <v>89</v>
      </c>
      <c r="B91" s="36">
        <v>570</v>
      </c>
      <c r="C91" s="37" t="s">
        <v>114</v>
      </c>
      <c r="D91" s="36" t="s">
        <v>110</v>
      </c>
      <c r="E91" s="38">
        <v>5800</v>
      </c>
      <c r="F91" s="39">
        <v>1776.25</v>
      </c>
      <c r="G91" s="40">
        <v>0.30625</v>
      </c>
      <c r="H91" s="41">
        <f t="shared" si="8"/>
        <v>23200</v>
      </c>
      <c r="I91" s="41">
        <f t="shared" si="9"/>
        <v>7105</v>
      </c>
      <c r="J91" s="38">
        <f>VLOOKUP(B:B,[1]查询时间段分门店销售汇总!$D:$L,9,0)</f>
        <v>13875.33</v>
      </c>
      <c r="K91" s="43">
        <f>VLOOKUP(B:B,[1]查询时间段分门店销售汇总!$D:$M,10,0)</f>
        <v>5266.15</v>
      </c>
      <c r="L91" s="44">
        <f t="shared" si="10"/>
        <v>0.598074568965517</v>
      </c>
      <c r="M91" s="44" t="s">
        <v>19</v>
      </c>
      <c r="N91" s="45">
        <f t="shared" si="11"/>
        <v>0.74118930330753</v>
      </c>
      <c r="O91" s="46"/>
    </row>
    <row r="92" ht="15" customHeight="1" spans="1:15">
      <c r="A92" s="35">
        <v>90</v>
      </c>
      <c r="B92" s="36">
        <v>113025</v>
      </c>
      <c r="C92" s="37" t="s">
        <v>115</v>
      </c>
      <c r="D92" s="36" t="s">
        <v>110</v>
      </c>
      <c r="E92" s="38">
        <v>6000</v>
      </c>
      <c r="F92" s="39">
        <v>1890</v>
      </c>
      <c r="G92" s="40">
        <v>0.315</v>
      </c>
      <c r="H92" s="41">
        <f t="shared" si="8"/>
        <v>24000</v>
      </c>
      <c r="I92" s="41">
        <f t="shared" si="9"/>
        <v>7560</v>
      </c>
      <c r="J92" s="38">
        <f>VLOOKUP(B:B,[1]查询时间段分门店销售汇总!$D:$L,9,0)</f>
        <v>21644.92</v>
      </c>
      <c r="K92" s="43">
        <f>VLOOKUP(B:B,[1]查询时间段分门店销售汇总!$D:$M,10,0)</f>
        <v>6731.08</v>
      </c>
      <c r="L92" s="44">
        <f t="shared" si="10"/>
        <v>0.901871666666667</v>
      </c>
      <c r="M92" s="44" t="s">
        <v>31</v>
      </c>
      <c r="N92" s="45">
        <f t="shared" si="11"/>
        <v>0.890354497354497</v>
      </c>
      <c r="O92" s="46"/>
    </row>
    <row r="93" ht="15" customHeight="1" spans="1:15">
      <c r="A93" s="35">
        <v>91</v>
      </c>
      <c r="B93" s="36">
        <v>752</v>
      </c>
      <c r="C93" s="37" t="s">
        <v>116</v>
      </c>
      <c r="D93" s="36" t="s">
        <v>110</v>
      </c>
      <c r="E93" s="38">
        <v>6000</v>
      </c>
      <c r="F93" s="39">
        <v>1916.25</v>
      </c>
      <c r="G93" s="40">
        <v>0.319375</v>
      </c>
      <c r="H93" s="41">
        <f t="shared" si="8"/>
        <v>24000</v>
      </c>
      <c r="I93" s="41">
        <f t="shared" si="9"/>
        <v>7665</v>
      </c>
      <c r="J93" s="38">
        <f>VLOOKUP(B:B,[1]查询时间段分门店销售汇总!$D:$L,9,0)</f>
        <v>8626.52</v>
      </c>
      <c r="K93" s="43">
        <f>VLOOKUP(B:B,[1]查询时间段分门店销售汇总!$D:$M,10,0)</f>
        <v>2412.39</v>
      </c>
      <c r="L93" s="44">
        <f t="shared" si="10"/>
        <v>0.359438333333333</v>
      </c>
      <c r="M93" s="44" t="s">
        <v>19</v>
      </c>
      <c r="N93" s="45">
        <f t="shared" si="11"/>
        <v>0.314727984344423</v>
      </c>
      <c r="O93" s="46"/>
    </row>
    <row r="94" ht="17" customHeight="1" spans="1:15">
      <c r="A94" s="35">
        <v>92</v>
      </c>
      <c r="B94" s="36">
        <v>138202</v>
      </c>
      <c r="C94" s="37" t="s">
        <v>117</v>
      </c>
      <c r="D94" s="36" t="s">
        <v>110</v>
      </c>
      <c r="E94" s="38">
        <v>6800</v>
      </c>
      <c r="F94" s="39">
        <v>1963.5</v>
      </c>
      <c r="G94" s="40">
        <v>0.28875</v>
      </c>
      <c r="H94" s="41">
        <f t="shared" si="8"/>
        <v>27200</v>
      </c>
      <c r="I94" s="41">
        <f t="shared" si="9"/>
        <v>7854</v>
      </c>
      <c r="J94" s="38">
        <f>VLOOKUP(B:B,[1]查询时间段分门店销售汇总!$D:$L,9,0)</f>
        <v>28719.22</v>
      </c>
      <c r="K94" s="43">
        <f>VLOOKUP(B:B,[1]查询时间段分门店销售汇总!$D:$M,10,0)</f>
        <v>10536</v>
      </c>
      <c r="L94" s="47">
        <f t="shared" si="10"/>
        <v>1.05585367647059</v>
      </c>
      <c r="M94" s="47" t="s">
        <v>37</v>
      </c>
      <c r="N94" s="45">
        <f t="shared" si="11"/>
        <v>1.3414820473644</v>
      </c>
      <c r="O94" s="46">
        <f>(K94-I94)*0.1</f>
        <v>268.2</v>
      </c>
    </row>
    <row r="95" s="20" customFormat="1" ht="17" customHeight="1" spans="1:15">
      <c r="A95" s="35">
        <v>93</v>
      </c>
      <c r="B95" s="36">
        <v>119263</v>
      </c>
      <c r="C95" s="37" t="s">
        <v>118</v>
      </c>
      <c r="D95" s="36" t="s">
        <v>110</v>
      </c>
      <c r="E95" s="38">
        <v>5800</v>
      </c>
      <c r="F95" s="39">
        <v>1776.25</v>
      </c>
      <c r="G95" s="40">
        <v>0.30625</v>
      </c>
      <c r="H95" s="41">
        <f t="shared" si="8"/>
        <v>23200</v>
      </c>
      <c r="I95" s="41">
        <f t="shared" si="9"/>
        <v>7105</v>
      </c>
      <c r="J95" s="38">
        <f>VLOOKUP(B:B,[1]查询时间段分门店销售汇总!$D:$L,9,0)</f>
        <v>22428</v>
      </c>
      <c r="K95" s="43">
        <f>VLOOKUP(B:B,[1]查询时间段分门店销售汇总!$D:$M,10,0)</f>
        <v>7817.88</v>
      </c>
      <c r="L95" s="44">
        <f t="shared" si="10"/>
        <v>0.966724137931035</v>
      </c>
      <c r="M95" s="44" t="s">
        <v>31</v>
      </c>
      <c r="N95" s="45">
        <f t="shared" si="11"/>
        <v>1.10033497536946</v>
      </c>
      <c r="O95" s="46">
        <f>(K95-I95)*0.1</f>
        <v>71.288</v>
      </c>
    </row>
    <row r="96" ht="18" customHeight="1" spans="1:15">
      <c r="A96" s="35">
        <v>94</v>
      </c>
      <c r="B96" s="36">
        <v>572</v>
      </c>
      <c r="C96" s="37" t="s">
        <v>119</v>
      </c>
      <c r="D96" s="36" t="s">
        <v>110</v>
      </c>
      <c r="E96" s="38">
        <v>7200</v>
      </c>
      <c r="F96" s="39">
        <v>2016</v>
      </c>
      <c r="G96" s="40">
        <v>0.28</v>
      </c>
      <c r="H96" s="41">
        <f t="shared" si="8"/>
        <v>28800</v>
      </c>
      <c r="I96" s="41">
        <f t="shared" si="9"/>
        <v>8064</v>
      </c>
      <c r="J96" s="38">
        <f>VLOOKUP(B:B,[1]查询时间段分门店销售汇总!$D:$L,9,0)</f>
        <v>20635.72</v>
      </c>
      <c r="K96" s="43">
        <f>VLOOKUP(B:B,[1]查询时间段分门店销售汇总!$D:$M,10,0)</f>
        <v>7403.84</v>
      </c>
      <c r="L96" s="44">
        <f t="shared" si="10"/>
        <v>0.716518055555556</v>
      </c>
      <c r="M96" s="44" t="s">
        <v>21</v>
      </c>
      <c r="N96" s="45">
        <f t="shared" si="11"/>
        <v>0.918134920634921</v>
      </c>
      <c r="O96" s="46"/>
    </row>
    <row r="97" ht="18" customHeight="1" spans="1:15">
      <c r="A97" s="35">
        <v>95</v>
      </c>
      <c r="B97" s="36">
        <v>113833</v>
      </c>
      <c r="C97" s="37" t="s">
        <v>120</v>
      </c>
      <c r="D97" s="36" t="s">
        <v>110</v>
      </c>
      <c r="E97" s="38">
        <v>6500</v>
      </c>
      <c r="F97" s="39">
        <v>2218.125</v>
      </c>
      <c r="G97" s="40">
        <v>0.34125</v>
      </c>
      <c r="H97" s="41">
        <f t="shared" si="8"/>
        <v>26000</v>
      </c>
      <c r="I97" s="41">
        <f t="shared" si="9"/>
        <v>8872.5</v>
      </c>
      <c r="J97" s="38">
        <f>VLOOKUP(B:B,[1]查询时间段分门店销售汇总!$D:$L,9,0)</f>
        <v>18692.09</v>
      </c>
      <c r="K97" s="43">
        <f>VLOOKUP(B:B,[1]查询时间段分门店销售汇总!$D:$M,10,0)</f>
        <v>6885.96</v>
      </c>
      <c r="L97" s="44">
        <f t="shared" si="10"/>
        <v>0.718926538461538</v>
      </c>
      <c r="M97" s="44" t="s">
        <v>21</v>
      </c>
      <c r="N97" s="45">
        <f t="shared" si="11"/>
        <v>0.776101437024514</v>
      </c>
      <c r="O97" s="46"/>
    </row>
    <row r="98" ht="18" customHeight="1" spans="1:15">
      <c r="A98" s="35">
        <v>96</v>
      </c>
      <c r="B98" s="36">
        <v>113008</v>
      </c>
      <c r="C98" s="37" t="s">
        <v>121</v>
      </c>
      <c r="D98" s="36" t="s">
        <v>110</v>
      </c>
      <c r="E98" s="38">
        <v>7000</v>
      </c>
      <c r="F98" s="39">
        <v>1715</v>
      </c>
      <c r="G98" s="40">
        <v>0.245</v>
      </c>
      <c r="H98" s="41">
        <f t="shared" si="8"/>
        <v>28000</v>
      </c>
      <c r="I98" s="41">
        <f t="shared" si="9"/>
        <v>6860</v>
      </c>
      <c r="J98" s="38">
        <f>VLOOKUP(B:B,[1]查询时间段分门店销售汇总!$D:$L,9,0)</f>
        <v>26325.85</v>
      </c>
      <c r="K98" s="43">
        <f>VLOOKUP(B:B,[1]查询时间段分门店销售汇总!$D:$M,10,0)</f>
        <v>4666.23</v>
      </c>
      <c r="L98" s="44">
        <f t="shared" si="10"/>
        <v>0.940208928571429</v>
      </c>
      <c r="M98" s="44" t="s">
        <v>31</v>
      </c>
      <c r="N98" s="45">
        <f t="shared" si="11"/>
        <v>0.680208454810496</v>
      </c>
      <c r="O98" s="46"/>
    </row>
    <row r="99" ht="18" customHeight="1" spans="1:15">
      <c r="A99" s="35">
        <v>97</v>
      </c>
      <c r="B99" s="36">
        <v>118951</v>
      </c>
      <c r="C99" s="37" t="s">
        <v>122</v>
      </c>
      <c r="D99" s="36" t="s">
        <v>110</v>
      </c>
      <c r="E99" s="38">
        <v>6250</v>
      </c>
      <c r="F99" s="39">
        <v>1640.625</v>
      </c>
      <c r="G99" s="40">
        <v>0.2625</v>
      </c>
      <c r="H99" s="41">
        <f t="shared" si="8"/>
        <v>25000</v>
      </c>
      <c r="I99" s="41">
        <f t="shared" si="9"/>
        <v>6562.5</v>
      </c>
      <c r="J99" s="38">
        <f>VLOOKUP(B:B,[1]查询时间段分门店销售汇总!$D:$L,9,0)</f>
        <v>17337.81</v>
      </c>
      <c r="K99" s="43">
        <f>VLOOKUP(B:B,[1]查询时间段分门店销售汇总!$D:$M,10,0)</f>
        <v>6658.28</v>
      </c>
      <c r="L99" s="44">
        <f t="shared" si="10"/>
        <v>0.6935124</v>
      </c>
      <c r="M99" s="44" t="s">
        <v>19</v>
      </c>
      <c r="N99" s="45">
        <f t="shared" si="11"/>
        <v>1.01459504761905</v>
      </c>
      <c r="O99" s="46">
        <f>(K99-I99)*0.1</f>
        <v>9.57799999999997</v>
      </c>
    </row>
    <row r="100" ht="17" customHeight="1" spans="1:15">
      <c r="A100" s="35">
        <v>98</v>
      </c>
      <c r="B100" s="36">
        <v>329</v>
      </c>
      <c r="C100" s="37" t="s">
        <v>123</v>
      </c>
      <c r="D100" s="36" t="s">
        <v>110</v>
      </c>
      <c r="E100" s="38">
        <v>7800</v>
      </c>
      <c r="F100" s="39">
        <v>2388.75</v>
      </c>
      <c r="G100" s="40">
        <v>0.30625</v>
      </c>
      <c r="H100" s="41">
        <f t="shared" ref="H100:H131" si="12">E100*4</f>
        <v>31200</v>
      </c>
      <c r="I100" s="41">
        <f t="shared" ref="I100:I131" si="13">F100*4</f>
        <v>9555</v>
      </c>
      <c r="J100" s="38">
        <f>VLOOKUP(B:B,[1]查询时间段分门店销售汇总!$D:$L,9,0)</f>
        <v>23883.31</v>
      </c>
      <c r="K100" s="43">
        <f>VLOOKUP(B:B,[1]查询时间段分门店销售汇总!$D:$M,10,0)</f>
        <v>8534.55</v>
      </c>
      <c r="L100" s="44">
        <f t="shared" ref="L100:L131" si="14">J100/H100</f>
        <v>0.765490705128205</v>
      </c>
      <c r="M100" s="44" t="s">
        <v>21</v>
      </c>
      <c r="N100" s="45">
        <f t="shared" ref="N100:N131" si="15">K100/I100</f>
        <v>0.89320251177394</v>
      </c>
      <c r="O100" s="46"/>
    </row>
    <row r="101" ht="17" customHeight="1" spans="1:15">
      <c r="A101" s="35">
        <v>99</v>
      </c>
      <c r="B101" s="36">
        <v>114286</v>
      </c>
      <c r="C101" s="37" t="s">
        <v>124</v>
      </c>
      <c r="D101" s="36" t="s">
        <v>110</v>
      </c>
      <c r="E101" s="38">
        <v>8000</v>
      </c>
      <c r="F101" s="39">
        <v>2520</v>
      </c>
      <c r="G101" s="40">
        <v>0.315</v>
      </c>
      <c r="H101" s="41">
        <f t="shared" si="12"/>
        <v>32000</v>
      </c>
      <c r="I101" s="41">
        <f t="shared" si="13"/>
        <v>10080</v>
      </c>
      <c r="J101" s="38">
        <f>VLOOKUP(B:B,[1]查询时间段分门店销售汇总!$D:$L,9,0)</f>
        <v>24679.36</v>
      </c>
      <c r="K101" s="43">
        <f>VLOOKUP(B:B,[1]查询时间段分门店销售汇总!$D:$M,10,0)</f>
        <v>7839.42</v>
      </c>
      <c r="L101" s="44">
        <f t="shared" si="14"/>
        <v>0.77123</v>
      </c>
      <c r="M101" s="44" t="s">
        <v>21</v>
      </c>
      <c r="N101" s="45">
        <f t="shared" si="15"/>
        <v>0.777720238095238</v>
      </c>
      <c r="O101" s="46"/>
    </row>
    <row r="102" ht="17" customHeight="1" spans="1:15">
      <c r="A102" s="35">
        <v>100</v>
      </c>
      <c r="B102" s="36">
        <v>747</v>
      </c>
      <c r="C102" s="37" t="s">
        <v>125</v>
      </c>
      <c r="D102" s="36" t="s">
        <v>110</v>
      </c>
      <c r="E102" s="38">
        <v>8500</v>
      </c>
      <c r="F102" s="39">
        <v>2454.375</v>
      </c>
      <c r="G102" s="40">
        <v>0.28875</v>
      </c>
      <c r="H102" s="41">
        <f t="shared" si="12"/>
        <v>34000</v>
      </c>
      <c r="I102" s="41">
        <f t="shared" si="13"/>
        <v>9817.5</v>
      </c>
      <c r="J102" s="38">
        <f>VLOOKUP(B:B,[1]查询时间段分门店销售汇总!$D:$L,9,0)</f>
        <v>37182.91</v>
      </c>
      <c r="K102" s="43">
        <f>VLOOKUP(B:B,[1]查询时间段分门店销售汇总!$D:$M,10,0)</f>
        <v>10229.27</v>
      </c>
      <c r="L102" s="47">
        <f t="shared" si="14"/>
        <v>1.093615</v>
      </c>
      <c r="M102" s="47" t="s">
        <v>37</v>
      </c>
      <c r="N102" s="45">
        <f t="shared" si="15"/>
        <v>1.04194244970716</v>
      </c>
      <c r="O102" s="46">
        <f>(K102-I102)*0.1</f>
        <v>41.177</v>
      </c>
    </row>
    <row r="103" ht="15" customHeight="1" spans="1:15">
      <c r="A103" s="35">
        <v>101</v>
      </c>
      <c r="B103" s="36">
        <v>106569</v>
      </c>
      <c r="C103" s="37" t="s">
        <v>126</v>
      </c>
      <c r="D103" s="36" t="s">
        <v>110</v>
      </c>
      <c r="E103" s="38">
        <v>8500</v>
      </c>
      <c r="F103" s="39">
        <v>2714.6875</v>
      </c>
      <c r="G103" s="40">
        <v>0.319375</v>
      </c>
      <c r="H103" s="41">
        <f t="shared" si="12"/>
        <v>34000</v>
      </c>
      <c r="I103" s="41">
        <f t="shared" si="13"/>
        <v>10858.75</v>
      </c>
      <c r="J103" s="38">
        <f>VLOOKUP(B:B,[1]查询时间段分门店销售汇总!$D:$L,9,0)</f>
        <v>24213.33</v>
      </c>
      <c r="K103" s="43">
        <f>VLOOKUP(B:B,[1]查询时间段分门店销售汇总!$D:$M,10,0)</f>
        <v>5639.6</v>
      </c>
      <c r="L103" s="44">
        <f t="shared" si="14"/>
        <v>0.712156764705882</v>
      </c>
      <c r="M103" s="44" t="s">
        <v>21</v>
      </c>
      <c r="N103" s="45">
        <f t="shared" si="15"/>
        <v>0.519359963163348</v>
      </c>
      <c r="O103" s="46"/>
    </row>
    <row r="104" ht="15" customHeight="1" spans="1:15">
      <c r="A104" s="35">
        <v>102</v>
      </c>
      <c r="B104" s="36">
        <v>101453</v>
      </c>
      <c r="C104" s="37" t="s">
        <v>127</v>
      </c>
      <c r="D104" s="36" t="s">
        <v>110</v>
      </c>
      <c r="E104" s="38">
        <v>8800</v>
      </c>
      <c r="F104" s="39">
        <v>2695</v>
      </c>
      <c r="G104" s="40">
        <v>0.30625</v>
      </c>
      <c r="H104" s="41">
        <f t="shared" si="12"/>
        <v>35200</v>
      </c>
      <c r="I104" s="41">
        <f t="shared" si="13"/>
        <v>10780</v>
      </c>
      <c r="J104" s="38">
        <f>VLOOKUP(B:B,[1]查询时间段分门店销售汇总!$D:$L,9,0)</f>
        <v>27825.14</v>
      </c>
      <c r="K104" s="43">
        <f>VLOOKUP(B:B,[1]查询时间段分门店销售汇总!$D:$M,10,0)</f>
        <v>9075.19</v>
      </c>
      <c r="L104" s="44">
        <f t="shared" si="14"/>
        <v>0.790486931818182</v>
      </c>
      <c r="M104" s="44" t="s">
        <v>21</v>
      </c>
      <c r="N104" s="45">
        <f t="shared" si="15"/>
        <v>0.841854359925788</v>
      </c>
      <c r="O104" s="46"/>
    </row>
    <row r="105" ht="15" customHeight="1" spans="1:15">
      <c r="A105" s="35">
        <v>103</v>
      </c>
      <c r="B105" s="36">
        <v>106399</v>
      </c>
      <c r="C105" s="37" t="s">
        <v>128</v>
      </c>
      <c r="D105" s="36" t="s">
        <v>110</v>
      </c>
      <c r="E105" s="38">
        <v>9800</v>
      </c>
      <c r="F105" s="39">
        <v>2915.5</v>
      </c>
      <c r="G105" s="40">
        <v>0.2975</v>
      </c>
      <c r="H105" s="41">
        <f t="shared" si="12"/>
        <v>39200</v>
      </c>
      <c r="I105" s="41">
        <f t="shared" si="13"/>
        <v>11662</v>
      </c>
      <c r="J105" s="38">
        <f>VLOOKUP(B:B,[1]查询时间段分门店销售汇总!$D:$L,9,0)</f>
        <v>29066.98</v>
      </c>
      <c r="K105" s="43">
        <f>VLOOKUP(B:B,[1]查询时间段分门店销售汇总!$D:$M,10,0)</f>
        <v>8799.45</v>
      </c>
      <c r="L105" s="44">
        <f t="shared" si="14"/>
        <v>0.741504591836735</v>
      </c>
      <c r="M105" s="44" t="s">
        <v>21</v>
      </c>
      <c r="N105" s="45">
        <f t="shared" si="15"/>
        <v>0.754540387583605</v>
      </c>
      <c r="O105" s="46"/>
    </row>
    <row r="106" ht="15" customHeight="1" spans="1:15">
      <c r="A106" s="35">
        <v>104</v>
      </c>
      <c r="B106" s="36">
        <v>513</v>
      </c>
      <c r="C106" s="37" t="s">
        <v>129</v>
      </c>
      <c r="D106" s="36" t="s">
        <v>110</v>
      </c>
      <c r="E106" s="38">
        <v>10000</v>
      </c>
      <c r="F106" s="39">
        <v>2975</v>
      </c>
      <c r="G106" s="40">
        <v>0.2975</v>
      </c>
      <c r="H106" s="41">
        <f t="shared" si="12"/>
        <v>40000</v>
      </c>
      <c r="I106" s="41">
        <f t="shared" si="13"/>
        <v>11900</v>
      </c>
      <c r="J106" s="38">
        <f>VLOOKUP(B:B,[1]查询时间段分门店销售汇总!$D:$L,9,0)</f>
        <v>23806.96</v>
      </c>
      <c r="K106" s="43">
        <f>VLOOKUP(B:B,[1]查询时间段分门店销售汇总!$D:$M,10,0)</f>
        <v>7956.09</v>
      </c>
      <c r="L106" s="44">
        <f t="shared" si="14"/>
        <v>0.595174</v>
      </c>
      <c r="M106" s="44" t="s">
        <v>19</v>
      </c>
      <c r="N106" s="45">
        <f t="shared" si="15"/>
        <v>0.668578991596639</v>
      </c>
      <c r="O106" s="46"/>
    </row>
    <row r="107" ht="15" customHeight="1" spans="1:15">
      <c r="A107" s="35">
        <v>105</v>
      </c>
      <c r="B107" s="36">
        <v>709</v>
      </c>
      <c r="C107" s="37" t="s">
        <v>130</v>
      </c>
      <c r="D107" s="36" t="s">
        <v>110</v>
      </c>
      <c r="E107" s="38">
        <v>11000</v>
      </c>
      <c r="F107" s="39">
        <v>3368.75</v>
      </c>
      <c r="G107" s="40">
        <v>0.30625</v>
      </c>
      <c r="H107" s="41">
        <f t="shared" si="12"/>
        <v>44000</v>
      </c>
      <c r="I107" s="41">
        <f t="shared" si="13"/>
        <v>13475</v>
      </c>
      <c r="J107" s="38">
        <f>VLOOKUP(B:B,[1]查询时间段分门店销售汇总!$D:$L,9,0)</f>
        <v>25445.58</v>
      </c>
      <c r="K107" s="43">
        <f>VLOOKUP(B:B,[1]查询时间段分门店销售汇总!$D:$M,10,0)</f>
        <v>7838.8</v>
      </c>
      <c r="L107" s="44">
        <f t="shared" si="14"/>
        <v>0.578308636363636</v>
      </c>
      <c r="M107" s="44" t="s">
        <v>19</v>
      </c>
      <c r="N107" s="45">
        <f t="shared" si="15"/>
        <v>0.581729128014842</v>
      </c>
      <c r="O107" s="46"/>
    </row>
    <row r="108" ht="15" customHeight="1" spans="1:15">
      <c r="A108" s="35">
        <v>106</v>
      </c>
      <c r="B108" s="36">
        <v>120844</v>
      </c>
      <c r="C108" s="37" t="s">
        <v>131</v>
      </c>
      <c r="D108" s="36" t="s">
        <v>110</v>
      </c>
      <c r="E108" s="38">
        <v>13000</v>
      </c>
      <c r="F108" s="39">
        <v>3412.5</v>
      </c>
      <c r="G108" s="40">
        <v>0.2625</v>
      </c>
      <c r="H108" s="41">
        <f t="shared" si="12"/>
        <v>52000</v>
      </c>
      <c r="I108" s="41">
        <f t="shared" si="13"/>
        <v>13650</v>
      </c>
      <c r="J108" s="38">
        <f>VLOOKUP(B:B,[1]查询时间段分门店销售汇总!$D:$L,9,0)</f>
        <v>34436.47</v>
      </c>
      <c r="K108" s="43">
        <f>VLOOKUP(B:B,[1]查询时间段分门店销售汇总!$D:$M,10,0)</f>
        <v>9039.66</v>
      </c>
      <c r="L108" s="44">
        <f t="shared" si="14"/>
        <v>0.662239807692308</v>
      </c>
      <c r="M108" s="44" t="s">
        <v>19</v>
      </c>
      <c r="N108" s="45">
        <f t="shared" si="15"/>
        <v>0.662246153846154</v>
      </c>
      <c r="O108" s="46"/>
    </row>
    <row r="109" ht="15" customHeight="1" spans="1:15">
      <c r="A109" s="35">
        <v>107</v>
      </c>
      <c r="B109" s="36">
        <v>107658</v>
      </c>
      <c r="C109" s="37" t="s">
        <v>132</v>
      </c>
      <c r="D109" s="36" t="s">
        <v>110</v>
      </c>
      <c r="E109" s="38">
        <v>12000</v>
      </c>
      <c r="F109" s="39">
        <v>3675</v>
      </c>
      <c r="G109" s="40">
        <v>0.30625</v>
      </c>
      <c r="H109" s="41">
        <f t="shared" si="12"/>
        <v>48000</v>
      </c>
      <c r="I109" s="41">
        <f t="shared" si="13"/>
        <v>14700</v>
      </c>
      <c r="J109" s="38">
        <f>VLOOKUP(B:B,[1]查询时间段分门店销售汇总!$D:$L,9,0)</f>
        <v>26092.36</v>
      </c>
      <c r="K109" s="43">
        <f>VLOOKUP(B:B,[1]查询时间段分门店销售汇总!$D:$M,10,0)</f>
        <v>9275.58</v>
      </c>
      <c r="L109" s="44">
        <f t="shared" si="14"/>
        <v>0.543590833333333</v>
      </c>
      <c r="M109" s="44" t="s">
        <v>19</v>
      </c>
      <c r="N109" s="45">
        <f t="shared" si="15"/>
        <v>0.630991836734694</v>
      </c>
      <c r="O109" s="46"/>
    </row>
    <row r="110" ht="15" customHeight="1" spans="1:15">
      <c r="A110" s="35">
        <v>108</v>
      </c>
      <c r="B110" s="36">
        <v>730</v>
      </c>
      <c r="C110" s="37" t="s">
        <v>133</v>
      </c>
      <c r="D110" s="36" t="s">
        <v>110</v>
      </c>
      <c r="E110" s="38">
        <v>13500</v>
      </c>
      <c r="F110" s="39">
        <v>3957.1875</v>
      </c>
      <c r="G110" s="40">
        <v>0.293125</v>
      </c>
      <c r="H110" s="41">
        <f t="shared" si="12"/>
        <v>54000</v>
      </c>
      <c r="I110" s="41">
        <f t="shared" si="13"/>
        <v>15828.75</v>
      </c>
      <c r="J110" s="38">
        <f>VLOOKUP(B:B,[1]查询时间段分门店销售汇总!$D:$L,9,0)</f>
        <v>35473.54</v>
      </c>
      <c r="K110" s="43">
        <f>VLOOKUP(B:B,[1]查询时间段分门店销售汇总!$D:$M,10,0)</f>
        <v>11625.72</v>
      </c>
      <c r="L110" s="44">
        <f t="shared" si="14"/>
        <v>0.656917407407407</v>
      </c>
      <c r="M110" s="44" t="s">
        <v>19</v>
      </c>
      <c r="N110" s="45">
        <f t="shared" si="15"/>
        <v>0.734468609334281</v>
      </c>
      <c r="O110" s="46"/>
    </row>
    <row r="111" ht="15" customHeight="1" spans="1:15">
      <c r="A111" s="35">
        <v>109</v>
      </c>
      <c r="B111" s="36">
        <v>339</v>
      </c>
      <c r="C111" s="37" t="s">
        <v>134</v>
      </c>
      <c r="D111" s="36" t="s">
        <v>135</v>
      </c>
      <c r="E111" s="38">
        <v>3500</v>
      </c>
      <c r="F111" s="39">
        <v>1071.875</v>
      </c>
      <c r="G111" s="40">
        <v>0.30625</v>
      </c>
      <c r="H111" s="41">
        <f t="shared" si="12"/>
        <v>14000</v>
      </c>
      <c r="I111" s="41">
        <f t="shared" si="13"/>
        <v>4287.5</v>
      </c>
      <c r="J111" s="38">
        <f>VLOOKUP(B:B,[1]查询时间段分门店销售汇总!$D:$L,9,0)</f>
        <v>3245.61</v>
      </c>
      <c r="K111" s="43">
        <f>VLOOKUP(B:B,[1]查询时间段分门店销售汇总!$D:$M,10,0)</f>
        <v>1153.05</v>
      </c>
      <c r="L111" s="44">
        <f t="shared" si="14"/>
        <v>0.231829285714286</v>
      </c>
      <c r="M111" s="44" t="s">
        <v>19</v>
      </c>
      <c r="N111" s="45">
        <f t="shared" si="15"/>
        <v>0.268932944606414</v>
      </c>
      <c r="O111" s="46"/>
    </row>
    <row r="112" ht="15" customHeight="1" spans="1:15">
      <c r="A112" s="35">
        <v>110</v>
      </c>
      <c r="B112" s="36">
        <v>118151</v>
      </c>
      <c r="C112" s="37" t="s">
        <v>136</v>
      </c>
      <c r="D112" s="36" t="s">
        <v>135</v>
      </c>
      <c r="E112" s="38">
        <v>6000</v>
      </c>
      <c r="F112" s="39">
        <v>1732.5</v>
      </c>
      <c r="G112" s="40">
        <v>0.28875</v>
      </c>
      <c r="H112" s="41">
        <f t="shared" si="12"/>
        <v>24000</v>
      </c>
      <c r="I112" s="41">
        <f t="shared" si="13"/>
        <v>6930</v>
      </c>
      <c r="J112" s="38">
        <f>VLOOKUP(B:B,[1]查询时间段分门店销售汇总!$D:$L,9,0)</f>
        <v>17227.56</v>
      </c>
      <c r="K112" s="43">
        <f>VLOOKUP(B:B,[1]查询时间段分门店销售汇总!$D:$M,10,0)</f>
        <v>5032.58</v>
      </c>
      <c r="L112" s="44">
        <f t="shared" si="14"/>
        <v>0.717815</v>
      </c>
      <c r="M112" s="44" t="s">
        <v>21</v>
      </c>
      <c r="N112" s="45">
        <f t="shared" si="15"/>
        <v>0.72620202020202</v>
      </c>
      <c r="O112" s="46"/>
    </row>
    <row r="113" ht="15" customHeight="1" spans="1:15">
      <c r="A113" s="35">
        <v>111</v>
      </c>
      <c r="B113" s="42">
        <v>298747</v>
      </c>
      <c r="C113" s="37" t="s">
        <v>137</v>
      </c>
      <c r="D113" s="36" t="s">
        <v>135</v>
      </c>
      <c r="E113" s="38">
        <v>3000</v>
      </c>
      <c r="F113" s="39">
        <v>990</v>
      </c>
      <c r="G113" s="40">
        <v>0.33</v>
      </c>
      <c r="H113" s="41">
        <f t="shared" si="12"/>
        <v>12000</v>
      </c>
      <c r="I113" s="41">
        <f t="shared" si="13"/>
        <v>3960</v>
      </c>
      <c r="J113" s="38">
        <f>VLOOKUP(B:B,[1]查询时间段分门店销售汇总!$D:$L,9,0)</f>
        <v>5961.94</v>
      </c>
      <c r="K113" s="43">
        <f>VLOOKUP(B:B,[1]查询时间段分门店销售汇总!$D:$M,10,0)</f>
        <v>2187.11</v>
      </c>
      <c r="L113" s="44">
        <f t="shared" si="14"/>
        <v>0.496828333333333</v>
      </c>
      <c r="M113" s="44" t="s">
        <v>19</v>
      </c>
      <c r="N113" s="45">
        <f t="shared" si="15"/>
        <v>0.552300505050505</v>
      </c>
      <c r="O113" s="46"/>
    </row>
    <row r="114" ht="15" customHeight="1" spans="1:15">
      <c r="A114" s="35">
        <v>112</v>
      </c>
      <c r="B114" s="36">
        <v>119262</v>
      </c>
      <c r="C114" s="37" t="s">
        <v>138</v>
      </c>
      <c r="D114" s="36" t="s">
        <v>135</v>
      </c>
      <c r="E114" s="38">
        <v>5300</v>
      </c>
      <c r="F114" s="39">
        <v>1631.4725</v>
      </c>
      <c r="G114" s="40">
        <v>0.307825</v>
      </c>
      <c r="H114" s="41">
        <f t="shared" si="12"/>
        <v>21200</v>
      </c>
      <c r="I114" s="41">
        <f t="shared" si="13"/>
        <v>6525.89</v>
      </c>
      <c r="J114" s="38">
        <f>VLOOKUP(B:B,[1]查询时间段分门店销售汇总!$D:$L,9,0)</f>
        <v>11402.05</v>
      </c>
      <c r="K114" s="43">
        <f>VLOOKUP(B:B,[1]查询时间段分门店销售汇总!$D:$M,10,0)</f>
        <v>3945.89</v>
      </c>
      <c r="L114" s="44">
        <f t="shared" si="14"/>
        <v>0.537832547169811</v>
      </c>
      <c r="M114" s="44" t="s">
        <v>19</v>
      </c>
      <c r="N114" s="45">
        <f t="shared" si="15"/>
        <v>0.604651626061733</v>
      </c>
      <c r="O114" s="46"/>
    </row>
    <row r="115" ht="15" customHeight="1" spans="1:15">
      <c r="A115" s="35">
        <v>113</v>
      </c>
      <c r="B115" s="36">
        <v>727</v>
      </c>
      <c r="C115" s="37" t="s">
        <v>139</v>
      </c>
      <c r="D115" s="36" t="s">
        <v>135</v>
      </c>
      <c r="E115" s="38">
        <v>5600</v>
      </c>
      <c r="F115" s="39">
        <v>1739.5</v>
      </c>
      <c r="G115" s="40">
        <v>0.310625</v>
      </c>
      <c r="H115" s="41">
        <f t="shared" si="12"/>
        <v>22400</v>
      </c>
      <c r="I115" s="41">
        <f t="shared" si="13"/>
        <v>6958</v>
      </c>
      <c r="J115" s="38">
        <f>VLOOKUP(B:B,[1]查询时间段分门店销售汇总!$D:$L,9,0)</f>
        <v>10184.84</v>
      </c>
      <c r="K115" s="43">
        <f>VLOOKUP(B:B,[1]查询时间段分门店销售汇总!$D:$M,10,0)</f>
        <v>3951.83</v>
      </c>
      <c r="L115" s="44">
        <f t="shared" si="14"/>
        <v>0.454680357142857</v>
      </c>
      <c r="M115" s="44" t="s">
        <v>19</v>
      </c>
      <c r="N115" s="45">
        <f t="shared" si="15"/>
        <v>0.567954872089681</v>
      </c>
      <c r="O115" s="46"/>
    </row>
    <row r="116" ht="15" customHeight="1" spans="1:15">
      <c r="A116" s="35">
        <v>114</v>
      </c>
      <c r="B116" s="36">
        <v>117310</v>
      </c>
      <c r="C116" s="37" t="s">
        <v>140</v>
      </c>
      <c r="D116" s="36" t="s">
        <v>135</v>
      </c>
      <c r="E116" s="38">
        <v>5900</v>
      </c>
      <c r="F116" s="39">
        <v>1548.75</v>
      </c>
      <c r="G116" s="40">
        <v>0.2625</v>
      </c>
      <c r="H116" s="41">
        <f t="shared" si="12"/>
        <v>23600</v>
      </c>
      <c r="I116" s="41">
        <f t="shared" si="13"/>
        <v>6195</v>
      </c>
      <c r="J116" s="38">
        <f>VLOOKUP(B:B,[1]查询时间段分门店销售汇总!$D:$L,9,0)</f>
        <v>18335.78</v>
      </c>
      <c r="K116" s="43">
        <f>VLOOKUP(B:B,[1]查询时间段分门店销售汇总!$D:$M,10,0)</f>
        <v>5206.48</v>
      </c>
      <c r="L116" s="44">
        <f t="shared" si="14"/>
        <v>0.776939830508474</v>
      </c>
      <c r="M116" s="44" t="s">
        <v>21</v>
      </c>
      <c r="N116" s="45">
        <f t="shared" si="15"/>
        <v>0.840432606941081</v>
      </c>
      <c r="O116" s="46"/>
    </row>
    <row r="117" ht="15" customHeight="1" spans="1:15">
      <c r="A117" s="35">
        <v>115</v>
      </c>
      <c r="B117" s="36">
        <v>112415</v>
      </c>
      <c r="C117" s="37" t="s">
        <v>141</v>
      </c>
      <c r="D117" s="36" t="s">
        <v>135</v>
      </c>
      <c r="E117" s="38">
        <v>6300</v>
      </c>
      <c r="F117" s="39">
        <v>1929.375</v>
      </c>
      <c r="G117" s="40">
        <v>0.30625</v>
      </c>
      <c r="H117" s="41">
        <f t="shared" si="12"/>
        <v>25200</v>
      </c>
      <c r="I117" s="41">
        <f t="shared" si="13"/>
        <v>7717.5</v>
      </c>
      <c r="J117" s="38">
        <f>VLOOKUP(B:B,[1]查询时间段分门店销售汇总!$D:$L,9,0)</f>
        <v>15203.91</v>
      </c>
      <c r="K117" s="43">
        <f>VLOOKUP(B:B,[1]查询时间段分门店销售汇总!$D:$M,10,0)</f>
        <v>4808.7</v>
      </c>
      <c r="L117" s="44">
        <f t="shared" si="14"/>
        <v>0.603329761904762</v>
      </c>
      <c r="M117" s="44" t="s">
        <v>19</v>
      </c>
      <c r="N117" s="45">
        <f t="shared" si="15"/>
        <v>0.623090379008746</v>
      </c>
      <c r="O117" s="46"/>
    </row>
    <row r="118" ht="15" customHeight="1" spans="1:15">
      <c r="A118" s="35">
        <v>116</v>
      </c>
      <c r="B118" s="36">
        <v>311</v>
      </c>
      <c r="C118" s="37" t="s">
        <v>142</v>
      </c>
      <c r="D118" s="36" t="s">
        <v>135</v>
      </c>
      <c r="E118" s="38">
        <v>7200</v>
      </c>
      <c r="F118" s="39">
        <v>2016</v>
      </c>
      <c r="G118" s="40">
        <v>0.28</v>
      </c>
      <c r="H118" s="41">
        <f t="shared" si="12"/>
        <v>28800</v>
      </c>
      <c r="I118" s="41">
        <f t="shared" si="13"/>
        <v>8064</v>
      </c>
      <c r="J118" s="38">
        <f>VLOOKUP(B:B,[1]查询时间段分门店销售汇总!$D:$L,9,0)</f>
        <v>21101.81</v>
      </c>
      <c r="K118" s="43">
        <f>VLOOKUP(B:B,[1]查询时间段分门店销售汇总!$D:$M,10,0)</f>
        <v>6141.92</v>
      </c>
      <c r="L118" s="44">
        <f t="shared" si="14"/>
        <v>0.732701736111111</v>
      </c>
      <c r="M118" s="44" t="s">
        <v>21</v>
      </c>
      <c r="N118" s="45">
        <f t="shared" si="15"/>
        <v>0.761646825396825</v>
      </c>
      <c r="O118" s="46"/>
    </row>
    <row r="119" ht="15" customHeight="1" spans="1:15">
      <c r="A119" s="35">
        <v>117</v>
      </c>
      <c r="B119" s="36">
        <v>103199</v>
      </c>
      <c r="C119" s="37" t="s">
        <v>143</v>
      </c>
      <c r="D119" s="36" t="s">
        <v>135</v>
      </c>
      <c r="E119" s="38">
        <v>7000</v>
      </c>
      <c r="F119" s="39">
        <v>2205</v>
      </c>
      <c r="G119" s="40">
        <v>0.315</v>
      </c>
      <c r="H119" s="41">
        <f t="shared" si="12"/>
        <v>28000</v>
      </c>
      <c r="I119" s="41">
        <f t="shared" si="13"/>
        <v>8820</v>
      </c>
      <c r="J119" s="38">
        <f>VLOOKUP(B:B,[1]查询时间段分门店销售汇总!$D:$L,9,0)</f>
        <v>15741.96</v>
      </c>
      <c r="K119" s="43">
        <f>VLOOKUP(B:B,[1]查询时间段分门店销售汇总!$D:$M,10,0)</f>
        <v>4957.01</v>
      </c>
      <c r="L119" s="44">
        <f t="shared" si="14"/>
        <v>0.562212857142857</v>
      </c>
      <c r="M119" s="44" t="s">
        <v>19</v>
      </c>
      <c r="N119" s="45">
        <f t="shared" si="15"/>
        <v>0.562019274376417</v>
      </c>
      <c r="O119" s="46"/>
    </row>
    <row r="120" ht="15" customHeight="1" spans="1:15">
      <c r="A120" s="35">
        <v>118</v>
      </c>
      <c r="B120" s="36">
        <v>745</v>
      </c>
      <c r="C120" s="37" t="s">
        <v>144</v>
      </c>
      <c r="D120" s="36" t="s">
        <v>135</v>
      </c>
      <c r="E120" s="38">
        <v>7200</v>
      </c>
      <c r="F120" s="39">
        <v>2205</v>
      </c>
      <c r="G120" s="40">
        <v>0.30625</v>
      </c>
      <c r="H120" s="41">
        <f t="shared" si="12"/>
        <v>28800</v>
      </c>
      <c r="I120" s="41">
        <f t="shared" si="13"/>
        <v>8820</v>
      </c>
      <c r="J120" s="38">
        <f>VLOOKUP(B:B,[1]查询时间段分门店销售汇总!$D:$L,9,0)</f>
        <v>16109.44</v>
      </c>
      <c r="K120" s="43">
        <f>VLOOKUP(B:B,[1]查询时间段分门店销售汇总!$D:$M,10,0)</f>
        <v>5488.71</v>
      </c>
      <c r="L120" s="44">
        <f t="shared" si="14"/>
        <v>0.559355555555556</v>
      </c>
      <c r="M120" s="44" t="s">
        <v>19</v>
      </c>
      <c r="N120" s="45">
        <f t="shared" si="15"/>
        <v>0.622302721088435</v>
      </c>
      <c r="O120" s="46"/>
    </row>
    <row r="121" ht="15" customHeight="1" spans="1:15">
      <c r="A121" s="35">
        <v>119</v>
      </c>
      <c r="B121" s="36">
        <v>102565</v>
      </c>
      <c r="C121" s="37" t="s">
        <v>145</v>
      </c>
      <c r="D121" s="36" t="s">
        <v>135</v>
      </c>
      <c r="E121" s="38">
        <v>7300</v>
      </c>
      <c r="F121" s="39">
        <v>2427.25</v>
      </c>
      <c r="G121" s="40">
        <v>0.3325</v>
      </c>
      <c r="H121" s="41">
        <f t="shared" si="12"/>
        <v>29200</v>
      </c>
      <c r="I121" s="41">
        <f t="shared" si="13"/>
        <v>9709</v>
      </c>
      <c r="J121" s="38">
        <f>VLOOKUP(B:B,[1]查询时间段分门店销售汇总!$D:$L,9,0)</f>
        <v>22415.82</v>
      </c>
      <c r="K121" s="43">
        <f>VLOOKUP(B:B,[1]查询时间段分门店销售汇总!$D:$M,10,0)</f>
        <v>7542.59</v>
      </c>
      <c r="L121" s="44">
        <f t="shared" si="14"/>
        <v>0.767665068493151</v>
      </c>
      <c r="M121" s="44" t="s">
        <v>21</v>
      </c>
      <c r="N121" s="45">
        <f t="shared" si="15"/>
        <v>0.776865794623545</v>
      </c>
      <c r="O121" s="46"/>
    </row>
    <row r="122" ht="15" customHeight="1" spans="1:15">
      <c r="A122" s="35">
        <v>120</v>
      </c>
      <c r="B122" s="36">
        <v>391</v>
      </c>
      <c r="C122" s="37" t="s">
        <v>146</v>
      </c>
      <c r="D122" s="36" t="s">
        <v>135</v>
      </c>
      <c r="E122" s="38">
        <v>7300</v>
      </c>
      <c r="F122" s="39">
        <v>2436.1925</v>
      </c>
      <c r="G122" s="40">
        <v>0.333725</v>
      </c>
      <c r="H122" s="41">
        <f t="shared" si="12"/>
        <v>29200</v>
      </c>
      <c r="I122" s="41">
        <f t="shared" si="13"/>
        <v>9744.77</v>
      </c>
      <c r="J122" s="38">
        <f>VLOOKUP(B:B,[1]查询时间段分门店销售汇总!$D:$L,9,0)</f>
        <v>21406.48</v>
      </c>
      <c r="K122" s="43">
        <f>VLOOKUP(B:B,[1]查询时间段分门店销售汇总!$D:$M,10,0)</f>
        <v>6725.44</v>
      </c>
      <c r="L122" s="44">
        <f t="shared" si="14"/>
        <v>0.733098630136986</v>
      </c>
      <c r="M122" s="44" t="s">
        <v>21</v>
      </c>
      <c r="N122" s="45">
        <f t="shared" si="15"/>
        <v>0.690158926275325</v>
      </c>
      <c r="O122" s="46"/>
    </row>
    <row r="123" ht="15" customHeight="1" spans="1:15">
      <c r="A123" s="35">
        <v>121</v>
      </c>
      <c r="B123" s="36">
        <v>108277</v>
      </c>
      <c r="C123" s="37" t="s">
        <v>147</v>
      </c>
      <c r="D123" s="36" t="s">
        <v>135</v>
      </c>
      <c r="E123" s="38">
        <v>7800</v>
      </c>
      <c r="F123" s="39">
        <v>2388.75</v>
      </c>
      <c r="G123" s="40">
        <v>0.30625</v>
      </c>
      <c r="H123" s="41">
        <f t="shared" si="12"/>
        <v>31200</v>
      </c>
      <c r="I123" s="41">
        <f t="shared" si="13"/>
        <v>9555</v>
      </c>
      <c r="J123" s="38">
        <f>VLOOKUP(B:B,[1]查询时间段分门店销售汇总!$D:$L,9,0)</f>
        <v>21067.22</v>
      </c>
      <c r="K123" s="43">
        <f>VLOOKUP(B:B,[1]查询时间段分门店销售汇总!$D:$M,10,0)</f>
        <v>6446.32</v>
      </c>
      <c r="L123" s="44">
        <f t="shared" si="14"/>
        <v>0.67523141025641</v>
      </c>
      <c r="M123" s="44" t="s">
        <v>19</v>
      </c>
      <c r="N123" s="45">
        <f t="shared" si="15"/>
        <v>0.674654107796965</v>
      </c>
      <c r="O123" s="46"/>
    </row>
    <row r="124" ht="15" customHeight="1" spans="1:15">
      <c r="A124" s="35">
        <v>122</v>
      </c>
      <c r="B124" s="36">
        <v>114622</v>
      </c>
      <c r="C124" s="37" t="s">
        <v>148</v>
      </c>
      <c r="D124" s="36" t="s">
        <v>135</v>
      </c>
      <c r="E124" s="38">
        <v>9000</v>
      </c>
      <c r="F124" s="39">
        <v>2795.625</v>
      </c>
      <c r="G124" s="40">
        <v>0.310625</v>
      </c>
      <c r="H124" s="41">
        <f t="shared" si="12"/>
        <v>36000</v>
      </c>
      <c r="I124" s="41">
        <f t="shared" si="13"/>
        <v>11182.5</v>
      </c>
      <c r="J124" s="38">
        <f>VLOOKUP(B:B,[1]查询时间段分门店销售汇总!$D:$L,9,0)</f>
        <v>37659.72</v>
      </c>
      <c r="K124" s="43">
        <f>VLOOKUP(B:B,[1]查询时间段分门店销售汇总!$D:$M,10,0)</f>
        <v>12866.56</v>
      </c>
      <c r="L124" s="47">
        <f t="shared" si="14"/>
        <v>1.04610333333333</v>
      </c>
      <c r="M124" s="47" t="s">
        <v>37</v>
      </c>
      <c r="N124" s="45">
        <f t="shared" si="15"/>
        <v>1.15059780907668</v>
      </c>
      <c r="O124" s="46">
        <f>(K124-I124)*0.1</f>
        <v>168.406</v>
      </c>
    </row>
    <row r="125" ht="15" customHeight="1" spans="1:15">
      <c r="A125" s="35">
        <v>123</v>
      </c>
      <c r="B125" s="36">
        <v>103198</v>
      </c>
      <c r="C125" s="37" t="s">
        <v>149</v>
      </c>
      <c r="D125" s="36" t="s">
        <v>135</v>
      </c>
      <c r="E125" s="38">
        <v>9500</v>
      </c>
      <c r="F125" s="39">
        <v>3034.0625</v>
      </c>
      <c r="G125" s="40">
        <v>0.319375</v>
      </c>
      <c r="H125" s="41">
        <f t="shared" si="12"/>
        <v>38000</v>
      </c>
      <c r="I125" s="41">
        <f t="shared" si="13"/>
        <v>12136.25</v>
      </c>
      <c r="J125" s="38">
        <f>VLOOKUP(B:B,[1]查询时间段分门店销售汇总!$D:$L,9,0)</f>
        <v>38346.12</v>
      </c>
      <c r="K125" s="43">
        <f>VLOOKUP(B:B,[1]查询时间段分门店销售汇总!$D:$M,10,0)</f>
        <v>10213.72</v>
      </c>
      <c r="L125" s="47">
        <f t="shared" si="14"/>
        <v>1.00910842105263</v>
      </c>
      <c r="M125" s="47" t="s">
        <v>37</v>
      </c>
      <c r="N125" s="45">
        <f t="shared" si="15"/>
        <v>0.841587805129261</v>
      </c>
      <c r="O125" s="46"/>
    </row>
    <row r="126" ht="15" customHeight="1" spans="1:15">
      <c r="A126" s="35">
        <v>124</v>
      </c>
      <c r="B126" s="49">
        <v>105267</v>
      </c>
      <c r="C126" s="37" t="s">
        <v>150</v>
      </c>
      <c r="D126" s="36" t="s">
        <v>135</v>
      </c>
      <c r="E126" s="38">
        <v>9500</v>
      </c>
      <c r="F126" s="39">
        <v>2909.375</v>
      </c>
      <c r="G126" s="40">
        <v>0.30625</v>
      </c>
      <c r="H126" s="41">
        <f t="shared" si="12"/>
        <v>38000</v>
      </c>
      <c r="I126" s="41">
        <f t="shared" si="13"/>
        <v>11637.5</v>
      </c>
      <c r="J126" s="38">
        <f>VLOOKUP(B:B,[1]查询时间段分门店销售汇总!$D:$L,9,0)</f>
        <v>33921.83</v>
      </c>
      <c r="K126" s="43">
        <f>VLOOKUP(B:B,[1]查询时间段分门店销售汇总!$D:$M,10,0)</f>
        <v>11830.26</v>
      </c>
      <c r="L126" s="44">
        <f t="shared" si="14"/>
        <v>0.892679736842105</v>
      </c>
      <c r="M126" s="44" t="s">
        <v>21</v>
      </c>
      <c r="N126" s="45">
        <f t="shared" si="15"/>
        <v>1.01656369495166</v>
      </c>
      <c r="O126" s="46">
        <f>(K126-I126)*0.1</f>
        <v>19.276</v>
      </c>
    </row>
    <row r="127" ht="15" customHeight="1" spans="1:15">
      <c r="A127" s="35">
        <v>125</v>
      </c>
      <c r="B127" s="36">
        <v>726</v>
      </c>
      <c r="C127" s="37" t="s">
        <v>151</v>
      </c>
      <c r="D127" s="36" t="s">
        <v>135</v>
      </c>
      <c r="E127" s="38">
        <v>9500</v>
      </c>
      <c r="F127" s="39">
        <v>2909.375</v>
      </c>
      <c r="G127" s="40">
        <v>0.30625</v>
      </c>
      <c r="H127" s="41">
        <f t="shared" si="12"/>
        <v>38000</v>
      </c>
      <c r="I127" s="41">
        <f t="shared" si="13"/>
        <v>11637.5</v>
      </c>
      <c r="J127" s="38">
        <f>VLOOKUP(B:B,[1]查询时间段分门店销售汇总!$D:$L,9,0)</f>
        <v>31049.9</v>
      </c>
      <c r="K127" s="43">
        <f>VLOOKUP(B:B,[1]查询时间段分门店销售汇总!$D:$M,10,0)</f>
        <v>11451.93</v>
      </c>
      <c r="L127" s="44">
        <f t="shared" si="14"/>
        <v>0.817102631578947</v>
      </c>
      <c r="M127" s="44" t="s">
        <v>21</v>
      </c>
      <c r="N127" s="45">
        <f t="shared" si="15"/>
        <v>0.984054135338346</v>
      </c>
      <c r="O127" s="46"/>
    </row>
    <row r="128" ht="15" customHeight="1" spans="1:15">
      <c r="A128" s="35">
        <v>126</v>
      </c>
      <c r="B128" s="36">
        <v>359</v>
      </c>
      <c r="C128" s="37" t="s">
        <v>152</v>
      </c>
      <c r="D128" s="36" t="s">
        <v>135</v>
      </c>
      <c r="E128" s="38">
        <v>10000</v>
      </c>
      <c r="F128" s="39">
        <v>2843.75</v>
      </c>
      <c r="G128" s="40">
        <v>0.284375</v>
      </c>
      <c r="H128" s="41">
        <f t="shared" si="12"/>
        <v>40000</v>
      </c>
      <c r="I128" s="41">
        <f t="shared" si="13"/>
        <v>11375</v>
      </c>
      <c r="J128" s="38">
        <f>VLOOKUP(B:B,[1]查询时间段分门店销售汇总!$D:$L,9,0)</f>
        <v>37231.39</v>
      </c>
      <c r="K128" s="43">
        <f>VLOOKUP(B:B,[1]查询时间段分门店销售汇总!$D:$M,10,0)</f>
        <v>12578.39</v>
      </c>
      <c r="L128" s="44">
        <f t="shared" si="14"/>
        <v>0.93078475</v>
      </c>
      <c r="M128" s="44" t="s">
        <v>31</v>
      </c>
      <c r="N128" s="45">
        <f t="shared" si="15"/>
        <v>1.10579252747253</v>
      </c>
      <c r="O128" s="46">
        <f>(K128-I128)*0.1</f>
        <v>120.339</v>
      </c>
    </row>
    <row r="129" ht="15" customHeight="1" spans="1:15">
      <c r="A129" s="35">
        <v>127</v>
      </c>
      <c r="B129" s="36">
        <v>111219</v>
      </c>
      <c r="C129" s="37" t="s">
        <v>153</v>
      </c>
      <c r="D129" s="36" t="s">
        <v>135</v>
      </c>
      <c r="E129" s="38">
        <v>10000</v>
      </c>
      <c r="F129" s="39">
        <v>3062.5</v>
      </c>
      <c r="G129" s="40">
        <v>0.30625</v>
      </c>
      <c r="H129" s="41">
        <f t="shared" si="12"/>
        <v>40000</v>
      </c>
      <c r="I129" s="41">
        <f t="shared" si="13"/>
        <v>12250</v>
      </c>
      <c r="J129" s="38">
        <f>VLOOKUP(B:B,[1]查询时间段分门店销售汇总!$D:$L,9,0)</f>
        <v>34336.53</v>
      </c>
      <c r="K129" s="43">
        <f>VLOOKUP(B:B,[1]查询时间段分门店销售汇总!$D:$M,10,0)</f>
        <v>11445.11</v>
      </c>
      <c r="L129" s="44">
        <f t="shared" si="14"/>
        <v>0.85841325</v>
      </c>
      <c r="M129" s="44" t="s">
        <v>21</v>
      </c>
      <c r="N129" s="45">
        <f t="shared" si="15"/>
        <v>0.934294693877551</v>
      </c>
      <c r="O129" s="46"/>
    </row>
    <row r="130" ht="15" customHeight="1" spans="1:15">
      <c r="A130" s="35">
        <v>128</v>
      </c>
      <c r="B130" s="36">
        <v>102934</v>
      </c>
      <c r="C130" s="37" t="s">
        <v>154</v>
      </c>
      <c r="D130" s="36" t="s">
        <v>135</v>
      </c>
      <c r="E130" s="38">
        <v>10000</v>
      </c>
      <c r="F130" s="39">
        <v>2931.25</v>
      </c>
      <c r="G130" s="40">
        <v>0.293125</v>
      </c>
      <c r="H130" s="41">
        <f t="shared" si="12"/>
        <v>40000</v>
      </c>
      <c r="I130" s="41">
        <f t="shared" si="13"/>
        <v>11725</v>
      </c>
      <c r="J130" s="38">
        <f>VLOOKUP(B:B,[1]查询时间段分门店销售汇总!$D:$L,9,0)</f>
        <v>23316.81</v>
      </c>
      <c r="K130" s="43">
        <f>VLOOKUP(B:B,[1]查询时间段分门店销售汇总!$D:$M,10,0)</f>
        <v>7540.06</v>
      </c>
      <c r="L130" s="44">
        <f t="shared" si="14"/>
        <v>0.58292025</v>
      </c>
      <c r="M130" s="44" t="s">
        <v>19</v>
      </c>
      <c r="N130" s="45">
        <f t="shared" si="15"/>
        <v>0.643075479744136</v>
      </c>
      <c r="O130" s="46"/>
    </row>
    <row r="131" ht="15" customHeight="1" spans="1:15">
      <c r="A131" s="35">
        <v>129</v>
      </c>
      <c r="B131" s="36">
        <v>578</v>
      </c>
      <c r="C131" s="37" t="s">
        <v>155</v>
      </c>
      <c r="D131" s="36" t="s">
        <v>135</v>
      </c>
      <c r="E131" s="38">
        <v>10800</v>
      </c>
      <c r="F131" s="39">
        <v>3213</v>
      </c>
      <c r="G131" s="40">
        <v>0.2975</v>
      </c>
      <c r="H131" s="41">
        <f t="shared" si="12"/>
        <v>43200</v>
      </c>
      <c r="I131" s="41">
        <f t="shared" si="13"/>
        <v>12852</v>
      </c>
      <c r="J131" s="38">
        <f>VLOOKUP(B:B,[1]查询时间段分门店销售汇总!$D:$L,9,0)</f>
        <v>29331.17</v>
      </c>
      <c r="K131" s="43">
        <f>VLOOKUP(B:B,[1]查询时间段分门店销售汇总!$D:$M,10,0)</f>
        <v>10186.79</v>
      </c>
      <c r="L131" s="44">
        <f t="shared" si="14"/>
        <v>0.678962268518518</v>
      </c>
      <c r="M131" s="44" t="s">
        <v>19</v>
      </c>
      <c r="N131" s="45">
        <f t="shared" si="15"/>
        <v>0.792622938064115</v>
      </c>
      <c r="O131" s="46"/>
    </row>
    <row r="132" ht="15" customHeight="1" spans="1:15">
      <c r="A132" s="35">
        <v>130</v>
      </c>
      <c r="B132" s="36">
        <v>114844</v>
      </c>
      <c r="C132" s="37" t="s">
        <v>156</v>
      </c>
      <c r="D132" s="36" t="s">
        <v>135</v>
      </c>
      <c r="E132" s="38">
        <v>11000</v>
      </c>
      <c r="F132" s="39">
        <v>2695</v>
      </c>
      <c r="G132" s="40">
        <v>0.245</v>
      </c>
      <c r="H132" s="41">
        <f t="shared" ref="H132:H149" si="16">E132*4</f>
        <v>44000</v>
      </c>
      <c r="I132" s="41">
        <f t="shared" ref="I132:I149" si="17">F132*4</f>
        <v>10780</v>
      </c>
      <c r="J132" s="38">
        <f>VLOOKUP(B:B,[1]查询时间段分门店销售汇总!$D:$L,9,0)</f>
        <v>40150.39</v>
      </c>
      <c r="K132" s="43">
        <f>VLOOKUP(B:B,[1]查询时间段分门店销售汇总!$D:$M,10,0)</f>
        <v>8871.85</v>
      </c>
      <c r="L132" s="44">
        <f t="shared" ref="L132:L149" si="18">J132/H132</f>
        <v>0.912508863636364</v>
      </c>
      <c r="M132" s="44" t="s">
        <v>31</v>
      </c>
      <c r="N132" s="45">
        <f t="shared" ref="N132:N149" si="19">K132/I132</f>
        <v>0.822991651205937</v>
      </c>
      <c r="O132" s="46"/>
    </row>
    <row r="133" ht="15" customHeight="1" spans="1:15">
      <c r="A133" s="35">
        <v>131</v>
      </c>
      <c r="B133" s="36">
        <v>379</v>
      </c>
      <c r="C133" s="37" t="s">
        <v>157</v>
      </c>
      <c r="D133" s="36" t="s">
        <v>135</v>
      </c>
      <c r="E133" s="38">
        <v>11000</v>
      </c>
      <c r="F133" s="39">
        <v>3272.5</v>
      </c>
      <c r="G133" s="40">
        <v>0.2975</v>
      </c>
      <c r="H133" s="41">
        <f t="shared" si="16"/>
        <v>44000</v>
      </c>
      <c r="I133" s="41">
        <f t="shared" si="17"/>
        <v>13090</v>
      </c>
      <c r="J133" s="38">
        <f>VLOOKUP(B:B,[1]查询时间段分门店销售汇总!$D:$L,9,0)</f>
        <v>34526.92</v>
      </c>
      <c r="K133" s="43">
        <f>VLOOKUP(B:B,[1]查询时间段分门店销售汇总!$D:$M,10,0)</f>
        <v>8840.11</v>
      </c>
      <c r="L133" s="44">
        <f t="shared" si="18"/>
        <v>0.784702727272727</v>
      </c>
      <c r="M133" s="44" t="s">
        <v>21</v>
      </c>
      <c r="N133" s="45">
        <f t="shared" si="19"/>
        <v>0.67533307868602</v>
      </c>
      <c r="O133" s="46"/>
    </row>
    <row r="134" ht="15" customHeight="1" spans="1:15">
      <c r="A134" s="35">
        <v>132</v>
      </c>
      <c r="B134" s="36">
        <v>357</v>
      </c>
      <c r="C134" s="37" t="s">
        <v>158</v>
      </c>
      <c r="D134" s="36" t="s">
        <v>135</v>
      </c>
      <c r="E134" s="38">
        <v>11200</v>
      </c>
      <c r="F134" s="39">
        <v>3283</v>
      </c>
      <c r="G134" s="40">
        <v>0.293125</v>
      </c>
      <c r="H134" s="41">
        <f t="shared" si="16"/>
        <v>44800</v>
      </c>
      <c r="I134" s="41">
        <f t="shared" si="17"/>
        <v>13132</v>
      </c>
      <c r="J134" s="38">
        <f>VLOOKUP(B:B,[1]查询时间段分门店销售汇总!$D:$L,9,0)</f>
        <v>33853.1</v>
      </c>
      <c r="K134" s="43">
        <f>VLOOKUP(B:B,[1]查询时间段分门店销售汇总!$D:$M,10,0)</f>
        <v>10385.84</v>
      </c>
      <c r="L134" s="44">
        <f t="shared" si="18"/>
        <v>0.755649553571428</v>
      </c>
      <c r="M134" s="44" t="s">
        <v>21</v>
      </c>
      <c r="N134" s="45">
        <f t="shared" si="19"/>
        <v>0.790880292415474</v>
      </c>
      <c r="O134" s="46"/>
    </row>
    <row r="135" ht="15" customHeight="1" spans="1:15">
      <c r="A135" s="35">
        <v>133</v>
      </c>
      <c r="B135" s="36">
        <v>581</v>
      </c>
      <c r="C135" s="37" t="s">
        <v>159</v>
      </c>
      <c r="D135" s="36" t="s">
        <v>135</v>
      </c>
      <c r="E135" s="38">
        <v>11300</v>
      </c>
      <c r="F135" s="39">
        <v>3510.0625</v>
      </c>
      <c r="G135" s="40">
        <v>0.310625</v>
      </c>
      <c r="H135" s="41">
        <f t="shared" si="16"/>
        <v>45200</v>
      </c>
      <c r="I135" s="41">
        <f t="shared" si="17"/>
        <v>14040.25</v>
      </c>
      <c r="J135" s="38">
        <f>VLOOKUP(B:B,[1]查询时间段分门店销售汇总!$D:$L,9,0)</f>
        <v>40928.7</v>
      </c>
      <c r="K135" s="43">
        <f>VLOOKUP(B:B,[1]查询时间段分门店销售汇总!$D:$M,10,0)</f>
        <v>12241.62</v>
      </c>
      <c r="L135" s="44">
        <f t="shared" si="18"/>
        <v>0.90550221238938</v>
      </c>
      <c r="M135" s="44" t="s">
        <v>31</v>
      </c>
      <c r="N135" s="45">
        <f t="shared" si="19"/>
        <v>0.871894731219173</v>
      </c>
      <c r="O135" s="46"/>
    </row>
    <row r="136" ht="15" customHeight="1" spans="1:15">
      <c r="A136" s="35">
        <v>134</v>
      </c>
      <c r="B136" s="36">
        <v>585</v>
      </c>
      <c r="C136" s="37" t="s">
        <v>160</v>
      </c>
      <c r="D136" s="36" t="s">
        <v>135</v>
      </c>
      <c r="E136" s="38">
        <v>12000</v>
      </c>
      <c r="F136" s="39">
        <v>3675</v>
      </c>
      <c r="G136" s="40">
        <v>0.30625</v>
      </c>
      <c r="H136" s="41">
        <f t="shared" si="16"/>
        <v>48000</v>
      </c>
      <c r="I136" s="41">
        <f t="shared" si="17"/>
        <v>14700</v>
      </c>
      <c r="J136" s="38">
        <f>VLOOKUP(B:B,[1]查询时间段分门店销售汇总!$D:$L,9,0)</f>
        <v>34030.64</v>
      </c>
      <c r="K136" s="43">
        <f>VLOOKUP(B:B,[1]查询时间段分门店销售汇总!$D:$M,10,0)</f>
        <v>10801.01</v>
      </c>
      <c r="L136" s="44">
        <f t="shared" si="18"/>
        <v>0.708971666666667</v>
      </c>
      <c r="M136" s="44" t="s">
        <v>21</v>
      </c>
      <c r="N136" s="45">
        <f t="shared" si="19"/>
        <v>0.734762585034014</v>
      </c>
      <c r="O136" s="46"/>
    </row>
    <row r="137" ht="15" customHeight="1" spans="1:15">
      <c r="A137" s="35">
        <v>135</v>
      </c>
      <c r="B137" s="36">
        <v>117491</v>
      </c>
      <c r="C137" s="37" t="s">
        <v>161</v>
      </c>
      <c r="D137" s="36" t="s">
        <v>135</v>
      </c>
      <c r="E137" s="38">
        <v>12500</v>
      </c>
      <c r="F137" s="39">
        <v>3062.5</v>
      </c>
      <c r="G137" s="40">
        <v>0.245</v>
      </c>
      <c r="H137" s="41">
        <f t="shared" si="16"/>
        <v>50000</v>
      </c>
      <c r="I137" s="41">
        <f t="shared" si="17"/>
        <v>12250</v>
      </c>
      <c r="J137" s="38">
        <f>VLOOKUP(B:B,[1]查询时间段分门店销售汇总!$D:$L,9,0)</f>
        <v>29955.69</v>
      </c>
      <c r="K137" s="43">
        <f>VLOOKUP(B:B,[1]查询时间段分门店销售汇总!$D:$M,10,0)</f>
        <v>6909.46</v>
      </c>
      <c r="L137" s="44">
        <f t="shared" si="18"/>
        <v>0.5991138</v>
      </c>
      <c r="M137" s="44" t="s">
        <v>19</v>
      </c>
      <c r="N137" s="45">
        <f t="shared" si="19"/>
        <v>0.564037551020408</v>
      </c>
      <c r="O137" s="46"/>
    </row>
    <row r="138" ht="15" customHeight="1" spans="1:15">
      <c r="A138" s="35">
        <v>136</v>
      </c>
      <c r="B138" s="36">
        <v>365</v>
      </c>
      <c r="C138" s="37" t="s">
        <v>162</v>
      </c>
      <c r="D138" s="36" t="s">
        <v>135</v>
      </c>
      <c r="E138" s="38">
        <v>15000</v>
      </c>
      <c r="F138" s="39">
        <v>4856.25</v>
      </c>
      <c r="G138" s="40">
        <v>0.32375</v>
      </c>
      <c r="H138" s="41">
        <f t="shared" si="16"/>
        <v>60000</v>
      </c>
      <c r="I138" s="41">
        <f t="shared" si="17"/>
        <v>19425</v>
      </c>
      <c r="J138" s="38">
        <f>VLOOKUP(B:B,[1]查询时间段分门店销售汇总!$D:$L,9,0)</f>
        <v>39912.95</v>
      </c>
      <c r="K138" s="43">
        <f>VLOOKUP(B:B,[1]查询时间段分门店销售汇总!$D:$M,10,0)</f>
        <v>11755.31</v>
      </c>
      <c r="L138" s="44">
        <f t="shared" si="18"/>
        <v>0.665215833333333</v>
      </c>
      <c r="M138" s="44" t="s">
        <v>19</v>
      </c>
      <c r="N138" s="45">
        <f t="shared" si="19"/>
        <v>0.605163963963964</v>
      </c>
      <c r="O138" s="46"/>
    </row>
    <row r="139" ht="15" customHeight="1" spans="1:15">
      <c r="A139" s="35">
        <v>137</v>
      </c>
      <c r="B139" s="36">
        <v>343</v>
      </c>
      <c r="C139" s="37" t="s">
        <v>163</v>
      </c>
      <c r="D139" s="36" t="s">
        <v>135</v>
      </c>
      <c r="E139" s="38">
        <v>20000</v>
      </c>
      <c r="F139" s="39">
        <v>6125</v>
      </c>
      <c r="G139" s="40">
        <v>0.30625</v>
      </c>
      <c r="H139" s="41">
        <f t="shared" si="16"/>
        <v>80000</v>
      </c>
      <c r="I139" s="41">
        <f t="shared" si="17"/>
        <v>24500</v>
      </c>
      <c r="J139" s="38">
        <f>VLOOKUP(B:B,[1]查询时间段分门店销售汇总!$D:$L,9,0)</f>
        <v>57686.2</v>
      </c>
      <c r="K139" s="43">
        <f>VLOOKUP(B:B,[1]查询时间段分门店销售汇总!$D:$M,10,0)</f>
        <v>19134.18</v>
      </c>
      <c r="L139" s="44">
        <f t="shared" si="18"/>
        <v>0.7210775</v>
      </c>
      <c r="M139" s="44" t="s">
        <v>21</v>
      </c>
      <c r="N139" s="45">
        <f t="shared" si="19"/>
        <v>0.78098693877551</v>
      </c>
      <c r="O139" s="46"/>
    </row>
    <row r="140" ht="15" customHeight="1" spans="1:15">
      <c r="A140" s="35">
        <v>138</v>
      </c>
      <c r="B140" s="36">
        <v>517</v>
      </c>
      <c r="C140" s="37" t="s">
        <v>164</v>
      </c>
      <c r="D140" s="36" t="s">
        <v>135</v>
      </c>
      <c r="E140" s="38">
        <v>8800</v>
      </c>
      <c r="F140" s="39">
        <f>E140*G140</f>
        <v>2156</v>
      </c>
      <c r="G140" s="40">
        <v>0.245</v>
      </c>
      <c r="H140" s="41">
        <f t="shared" si="16"/>
        <v>35200</v>
      </c>
      <c r="I140" s="41">
        <f t="shared" si="17"/>
        <v>8624</v>
      </c>
      <c r="J140" s="38">
        <f>VLOOKUP(B:B,[1]查询时间段分门店销售汇总!$D:$L,9,0)</f>
        <v>28068.02</v>
      </c>
      <c r="K140" s="43">
        <f>VLOOKUP(B:B,[1]查询时间段分门店销售汇总!$D:$M,10,0)</f>
        <v>9731.7</v>
      </c>
      <c r="L140" s="44">
        <f t="shared" si="18"/>
        <v>0.797386931818182</v>
      </c>
      <c r="M140" s="44" t="s">
        <v>21</v>
      </c>
      <c r="N140" s="45">
        <f t="shared" si="19"/>
        <v>1.12844387755102</v>
      </c>
      <c r="O140" s="46">
        <f>(K140-I140)*0.1</f>
        <v>110.77</v>
      </c>
    </row>
    <row r="141" ht="15" customHeight="1" spans="1:15">
      <c r="A141" s="35">
        <v>139</v>
      </c>
      <c r="B141" s="36">
        <v>582</v>
      </c>
      <c r="C141" s="37" t="s">
        <v>165</v>
      </c>
      <c r="D141" s="36" t="s">
        <v>135</v>
      </c>
      <c r="E141" s="38">
        <v>25800</v>
      </c>
      <c r="F141" s="39">
        <v>6321</v>
      </c>
      <c r="G141" s="40">
        <v>0.245</v>
      </c>
      <c r="H141" s="41">
        <f t="shared" si="16"/>
        <v>103200</v>
      </c>
      <c r="I141" s="41">
        <f t="shared" si="17"/>
        <v>25284</v>
      </c>
      <c r="J141" s="38">
        <f>VLOOKUP(B:B,[1]查询时间段分门店销售汇总!$D:$L,9,0)</f>
        <v>83224.72</v>
      </c>
      <c r="K141" s="43">
        <f>VLOOKUP(B:B,[1]查询时间段分门店销售汇总!$D:$M,10,0)</f>
        <v>14639.63</v>
      </c>
      <c r="L141" s="44">
        <f t="shared" si="18"/>
        <v>0.806441085271318</v>
      </c>
      <c r="M141" s="44" t="s">
        <v>21</v>
      </c>
      <c r="N141" s="45">
        <f t="shared" si="19"/>
        <v>0.579007672836577</v>
      </c>
      <c r="O141" s="46"/>
    </row>
    <row r="142" ht="15" customHeight="1" spans="1:15">
      <c r="A142" s="35">
        <v>140</v>
      </c>
      <c r="B142" s="36">
        <v>102567</v>
      </c>
      <c r="C142" s="37" t="s">
        <v>166</v>
      </c>
      <c r="D142" s="36" t="s">
        <v>167</v>
      </c>
      <c r="E142" s="38">
        <v>5000</v>
      </c>
      <c r="F142" s="39">
        <v>1706.25</v>
      </c>
      <c r="G142" s="40">
        <v>0.34125</v>
      </c>
      <c r="H142" s="41">
        <f t="shared" si="16"/>
        <v>20000</v>
      </c>
      <c r="I142" s="41">
        <f t="shared" si="17"/>
        <v>6825</v>
      </c>
      <c r="J142" s="38">
        <f>VLOOKUP(B:B,[1]查询时间段分门店销售汇总!$D:$L,9,0)</f>
        <v>16029.34</v>
      </c>
      <c r="K142" s="43">
        <f>VLOOKUP(B:B,[1]查询时间段分门店销售汇总!$D:$M,10,0)</f>
        <v>3692.12</v>
      </c>
      <c r="L142" s="44">
        <f t="shared" si="18"/>
        <v>0.801467</v>
      </c>
      <c r="M142" s="44" t="s">
        <v>21</v>
      </c>
      <c r="N142" s="45">
        <f t="shared" si="19"/>
        <v>0.540969963369963</v>
      </c>
      <c r="O142" s="46"/>
    </row>
    <row r="143" ht="15" customHeight="1" spans="1:15">
      <c r="A143" s="35">
        <v>141</v>
      </c>
      <c r="B143" s="36">
        <v>371</v>
      </c>
      <c r="C143" s="37" t="s">
        <v>168</v>
      </c>
      <c r="D143" s="36" t="s">
        <v>167</v>
      </c>
      <c r="E143" s="38">
        <v>5000</v>
      </c>
      <c r="F143" s="39">
        <v>1750</v>
      </c>
      <c r="G143" s="40">
        <v>0.35</v>
      </c>
      <c r="H143" s="41">
        <f t="shared" si="16"/>
        <v>20000</v>
      </c>
      <c r="I143" s="41">
        <f t="shared" si="17"/>
        <v>7000</v>
      </c>
      <c r="J143" s="38">
        <f>VLOOKUP(B:B,[1]查询时间段分门店销售汇总!$D:$L,9,0)</f>
        <v>19095.99</v>
      </c>
      <c r="K143" s="43">
        <f>VLOOKUP(B:B,[1]查询时间段分门店销售汇总!$D:$M,10,0)</f>
        <v>5588.72</v>
      </c>
      <c r="L143" s="44">
        <f t="shared" si="18"/>
        <v>0.9547995</v>
      </c>
      <c r="M143" s="44" t="s">
        <v>31</v>
      </c>
      <c r="N143" s="45">
        <f t="shared" si="19"/>
        <v>0.798388571428571</v>
      </c>
      <c r="O143" s="46"/>
    </row>
    <row r="144" ht="15" customHeight="1" spans="1:15">
      <c r="A144" s="35">
        <v>142</v>
      </c>
      <c r="B144" s="36">
        <v>514</v>
      </c>
      <c r="C144" s="37" t="s">
        <v>169</v>
      </c>
      <c r="D144" s="36" t="s">
        <v>167</v>
      </c>
      <c r="E144" s="38">
        <v>10000</v>
      </c>
      <c r="F144" s="39">
        <v>3150</v>
      </c>
      <c r="G144" s="40">
        <v>0.315</v>
      </c>
      <c r="H144" s="41">
        <f t="shared" si="16"/>
        <v>40000</v>
      </c>
      <c r="I144" s="41">
        <f t="shared" si="17"/>
        <v>12600</v>
      </c>
      <c r="J144" s="38">
        <f>VLOOKUP(B:B,[1]查询时间段分门店销售汇总!$D:$L,9,0)</f>
        <v>36011.18</v>
      </c>
      <c r="K144" s="43">
        <f>VLOOKUP(B:B,[1]查询时间段分门店销售汇总!$D:$M,10,0)</f>
        <v>11667.63</v>
      </c>
      <c r="L144" s="44">
        <f t="shared" si="18"/>
        <v>0.9002795</v>
      </c>
      <c r="M144" s="44" t="s">
        <v>31</v>
      </c>
      <c r="N144" s="45">
        <f t="shared" si="19"/>
        <v>0.926002380952381</v>
      </c>
      <c r="O144" s="46"/>
    </row>
    <row r="145" ht="15" customHeight="1" spans="1:15">
      <c r="A145" s="35">
        <v>143</v>
      </c>
      <c r="B145" s="36">
        <v>108656</v>
      </c>
      <c r="C145" s="37" t="s">
        <v>170</v>
      </c>
      <c r="D145" s="36" t="s">
        <v>167</v>
      </c>
      <c r="E145" s="38">
        <v>12000</v>
      </c>
      <c r="F145" s="39">
        <v>3150</v>
      </c>
      <c r="G145" s="40">
        <v>0.2625</v>
      </c>
      <c r="H145" s="41">
        <f t="shared" si="16"/>
        <v>48000</v>
      </c>
      <c r="I145" s="41">
        <f t="shared" si="17"/>
        <v>12600</v>
      </c>
      <c r="J145" s="38">
        <f>VLOOKUP(B:B,[1]查询时间段分门店销售汇总!$D:$L,9,0)</f>
        <v>33607.08</v>
      </c>
      <c r="K145" s="43">
        <f>VLOOKUP(B:B,[1]查询时间段分门店销售汇总!$D:$M,10,0)</f>
        <v>8123.53</v>
      </c>
      <c r="L145" s="44">
        <f t="shared" si="18"/>
        <v>0.7001475</v>
      </c>
      <c r="M145" s="44" t="s">
        <v>21</v>
      </c>
      <c r="N145" s="45">
        <f t="shared" si="19"/>
        <v>0.644724603174603</v>
      </c>
      <c r="O145" s="46"/>
    </row>
    <row r="146" ht="15" customHeight="1" spans="1:15">
      <c r="A146" s="35">
        <v>144</v>
      </c>
      <c r="B146" s="36">
        <v>385</v>
      </c>
      <c r="C146" s="37" t="s">
        <v>171</v>
      </c>
      <c r="D146" s="36" t="s">
        <v>167</v>
      </c>
      <c r="E146" s="38">
        <v>15500</v>
      </c>
      <c r="F146" s="39">
        <v>3526.25</v>
      </c>
      <c r="G146" s="40">
        <v>0.2275</v>
      </c>
      <c r="H146" s="41">
        <f t="shared" si="16"/>
        <v>62000</v>
      </c>
      <c r="I146" s="41">
        <f t="shared" si="17"/>
        <v>14105</v>
      </c>
      <c r="J146" s="38">
        <f>VLOOKUP(B:B,[1]查询时间段分门店销售汇总!$D:$L,9,0)</f>
        <v>51277.72</v>
      </c>
      <c r="K146" s="43">
        <f>VLOOKUP(B:B,[1]查询时间段分门店销售汇总!$D:$M,10,0)</f>
        <v>14583.53</v>
      </c>
      <c r="L146" s="44">
        <f t="shared" si="18"/>
        <v>0.82706</v>
      </c>
      <c r="M146" s="44" t="s">
        <v>21</v>
      </c>
      <c r="N146" s="45">
        <f t="shared" si="19"/>
        <v>1.03392626728111</v>
      </c>
      <c r="O146" s="46">
        <f>(K146-I146)*0.1</f>
        <v>47.8530000000001</v>
      </c>
    </row>
    <row r="147" ht="15" customHeight="1" spans="1:15">
      <c r="A147" s="35">
        <v>145</v>
      </c>
      <c r="B147" s="50">
        <v>114069</v>
      </c>
      <c r="C147" s="51" t="s">
        <v>172</v>
      </c>
      <c r="D147" s="52" t="s">
        <v>60</v>
      </c>
      <c r="E147" s="38">
        <v>6500</v>
      </c>
      <c r="F147" s="39">
        <f>E147*G147</f>
        <v>1950</v>
      </c>
      <c r="G147" s="40">
        <v>0.3</v>
      </c>
      <c r="H147" s="41">
        <f t="shared" si="16"/>
        <v>26000</v>
      </c>
      <c r="I147" s="41">
        <f t="shared" si="17"/>
        <v>7800</v>
      </c>
      <c r="J147" s="38">
        <f>VLOOKUP(B:B,[1]查询时间段分门店销售汇总!$D:$L,9,0)</f>
        <v>34429.15</v>
      </c>
      <c r="K147" s="43">
        <f>VLOOKUP(B:B,[1]查询时间段分门店销售汇总!$D:$M,10,0)</f>
        <v>9061.65</v>
      </c>
      <c r="L147" s="47">
        <f t="shared" si="18"/>
        <v>1.32419807692308</v>
      </c>
      <c r="M147" s="47" t="s">
        <v>37</v>
      </c>
      <c r="N147" s="45">
        <f t="shared" si="19"/>
        <v>1.16175</v>
      </c>
      <c r="O147" s="46">
        <f>(K147-I147)*0.1</f>
        <v>126.165</v>
      </c>
    </row>
    <row r="148" ht="15" customHeight="1" spans="1:15">
      <c r="A148" s="35">
        <v>146</v>
      </c>
      <c r="B148" s="50">
        <v>301263</v>
      </c>
      <c r="C148" s="51" t="s">
        <v>173</v>
      </c>
      <c r="D148" s="52" t="s">
        <v>60</v>
      </c>
      <c r="E148" s="38">
        <v>3500</v>
      </c>
      <c r="F148" s="39">
        <v>1102.5</v>
      </c>
      <c r="G148" s="40">
        <v>0.315</v>
      </c>
      <c r="H148" s="41">
        <f t="shared" si="16"/>
        <v>14000</v>
      </c>
      <c r="I148" s="41">
        <f t="shared" si="17"/>
        <v>4410</v>
      </c>
      <c r="J148" s="38">
        <f>VLOOKUP(B:B,[1]查询时间段分门店销售汇总!$D:$L,9,0)</f>
        <v>4245.4</v>
      </c>
      <c r="K148" s="43">
        <f>VLOOKUP(B:B,[1]查询时间段分门店销售汇总!$D:$M,10,0)</f>
        <v>1410.33</v>
      </c>
      <c r="L148" s="44">
        <f t="shared" si="18"/>
        <v>0.303242857142857</v>
      </c>
      <c r="M148" s="44" t="s">
        <v>19</v>
      </c>
      <c r="N148" s="45">
        <f t="shared" si="19"/>
        <v>0.319802721088435</v>
      </c>
      <c r="O148" s="46"/>
    </row>
    <row r="149" ht="15" customHeight="1" spans="1:15">
      <c r="A149" s="35"/>
      <c r="B149" s="36"/>
      <c r="C149" s="37" t="s">
        <v>174</v>
      </c>
      <c r="D149" s="36"/>
      <c r="E149" s="38">
        <f>SUM(E3:E148)</f>
        <v>1369550</v>
      </c>
      <c r="F149" s="39">
        <f>SUM(F3:F148)</f>
        <v>388508.1775</v>
      </c>
      <c r="G149" s="40">
        <f>F149/E149</f>
        <v>0.283675789492899</v>
      </c>
      <c r="H149" s="41">
        <f t="shared" si="16"/>
        <v>5478200</v>
      </c>
      <c r="I149" s="41">
        <f t="shared" si="17"/>
        <v>1554032.71</v>
      </c>
      <c r="J149" s="38"/>
      <c r="K149" s="43"/>
      <c r="L149" s="44"/>
      <c r="M149" s="44"/>
      <c r="N149" s="45"/>
      <c r="O149" s="46"/>
    </row>
  </sheetData>
  <mergeCells count="3">
    <mergeCell ref="A1:C1"/>
    <mergeCell ref="E1:G1"/>
    <mergeCell ref="D1:D2"/>
  </mergeCells>
  <conditionalFormatting sqref="B34">
    <cfRule type="duplicateValues" dxfId="0" priority="5"/>
  </conditionalFormatting>
  <conditionalFormatting sqref="B42">
    <cfRule type="duplicateValues" dxfId="0" priority="4"/>
  </conditionalFormatting>
  <conditionalFormatting sqref="B43">
    <cfRule type="duplicateValues" dxfId="0" priority="6"/>
  </conditionalFormatting>
  <conditionalFormatting sqref="B71">
    <cfRule type="duplicateValues" dxfId="0" priority="2"/>
  </conditionalFormatting>
  <conditionalFormatting sqref="B113">
    <cfRule type="duplicateValues" dxfId="0" priority="3"/>
  </conditionalFormatting>
  <conditionalFormatting sqref="B147:B148">
    <cfRule type="duplicateValues" dxfId="0" priority="1"/>
  </conditionalFormatting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5"/>
  <sheetViews>
    <sheetView workbookViewId="0">
      <selection activeCell="N7" sqref="N7"/>
    </sheetView>
  </sheetViews>
  <sheetFormatPr defaultColWidth="9" defaultRowHeight="18" customHeight="1"/>
  <cols>
    <col min="1" max="6" width="9" style="4"/>
    <col min="7" max="7" width="23.5" style="4" customWidth="1"/>
    <col min="8" max="10" width="9" style="4"/>
    <col min="11" max="11" width="21.375" style="5" customWidth="1"/>
    <col min="12" max="16384" width="9" style="4"/>
  </cols>
  <sheetData>
    <row r="1" s="4" customFormat="1" customHeight="1" spans="1:11">
      <c r="A1" s="6" t="s">
        <v>3</v>
      </c>
      <c r="B1" s="6" t="s">
        <v>175</v>
      </c>
      <c r="C1" s="6" t="s">
        <v>176</v>
      </c>
      <c r="D1" s="6" t="s">
        <v>4</v>
      </c>
      <c r="E1" s="6" t="s">
        <v>177</v>
      </c>
      <c r="F1" s="6" t="s">
        <v>178</v>
      </c>
      <c r="G1" s="6" t="s">
        <v>179</v>
      </c>
      <c r="H1" s="6" t="s">
        <v>180</v>
      </c>
      <c r="I1" s="12" t="s">
        <v>181</v>
      </c>
      <c r="J1" s="6" t="s">
        <v>182</v>
      </c>
      <c r="K1" s="5" t="s">
        <v>14</v>
      </c>
    </row>
    <row r="2" s="4" customFormat="1" customHeight="1" spans="1:11">
      <c r="A2" s="7">
        <v>1</v>
      </c>
      <c r="B2" s="7" t="s">
        <v>92</v>
      </c>
      <c r="C2" s="7" t="s">
        <v>108</v>
      </c>
      <c r="D2" s="7">
        <v>307</v>
      </c>
      <c r="E2" s="8" t="s">
        <v>183</v>
      </c>
      <c r="F2" s="7">
        <v>4529</v>
      </c>
      <c r="G2" s="7" t="s">
        <v>184</v>
      </c>
      <c r="H2" s="7" t="s">
        <v>185</v>
      </c>
      <c r="I2" s="13">
        <v>40725</v>
      </c>
      <c r="J2" s="14">
        <v>12.7150684931507</v>
      </c>
      <c r="K2" s="5">
        <v>-50</v>
      </c>
    </row>
    <row r="3" s="4" customFormat="1" customHeight="1" spans="1:11">
      <c r="A3" s="7">
        <v>2</v>
      </c>
      <c r="B3" s="7" t="s">
        <v>92</v>
      </c>
      <c r="C3" s="7" t="s">
        <v>108</v>
      </c>
      <c r="D3" s="7">
        <v>307</v>
      </c>
      <c r="E3" s="8" t="s">
        <v>186</v>
      </c>
      <c r="F3" s="7">
        <v>8022</v>
      </c>
      <c r="G3" s="7" t="s">
        <v>187</v>
      </c>
      <c r="H3" s="7" t="s">
        <v>185</v>
      </c>
      <c r="I3" s="13">
        <v>41327</v>
      </c>
      <c r="J3" s="14">
        <v>11.0657534246575</v>
      </c>
      <c r="K3" s="5">
        <v>-50</v>
      </c>
    </row>
    <row r="4" s="4" customFormat="1" customHeight="1" spans="1:11">
      <c r="A4" s="7">
        <v>3</v>
      </c>
      <c r="B4" s="7" t="s">
        <v>92</v>
      </c>
      <c r="C4" s="7" t="s">
        <v>108</v>
      </c>
      <c r="D4" s="7">
        <v>307</v>
      </c>
      <c r="E4" s="8" t="s">
        <v>188</v>
      </c>
      <c r="F4" s="7">
        <v>10613</v>
      </c>
      <c r="G4" s="7" t="s">
        <v>187</v>
      </c>
      <c r="H4" s="7" t="s">
        <v>185</v>
      </c>
      <c r="I4" s="13">
        <v>42474</v>
      </c>
      <c r="J4" s="14">
        <v>7.92328767123288</v>
      </c>
      <c r="K4" s="5">
        <v>-50</v>
      </c>
    </row>
    <row r="5" s="4" customFormat="1" customHeight="1" spans="1:11">
      <c r="A5" s="7">
        <v>4</v>
      </c>
      <c r="B5" s="7" t="s">
        <v>92</v>
      </c>
      <c r="C5" s="7" t="s">
        <v>108</v>
      </c>
      <c r="D5" s="7">
        <v>307</v>
      </c>
      <c r="E5" s="8" t="s">
        <v>189</v>
      </c>
      <c r="F5" s="7">
        <v>7107</v>
      </c>
      <c r="G5" s="7" t="s">
        <v>187</v>
      </c>
      <c r="H5" s="7" t="s">
        <v>185</v>
      </c>
      <c r="I5" s="13">
        <v>40940</v>
      </c>
      <c r="J5" s="14">
        <v>12.1260273972603</v>
      </c>
      <c r="K5" s="5">
        <v>-50</v>
      </c>
    </row>
    <row r="6" s="4" customFormat="1" customHeight="1" spans="1:11">
      <c r="A6" s="7">
        <v>5</v>
      </c>
      <c r="B6" s="7" t="s">
        <v>92</v>
      </c>
      <c r="C6" s="7" t="s">
        <v>108</v>
      </c>
      <c r="D6" s="7">
        <v>307</v>
      </c>
      <c r="E6" s="8" t="s">
        <v>190</v>
      </c>
      <c r="F6" s="7">
        <v>8592</v>
      </c>
      <c r="G6" s="7" t="s">
        <v>191</v>
      </c>
      <c r="H6" s="7" t="s">
        <v>185</v>
      </c>
      <c r="I6" s="13">
        <v>41503</v>
      </c>
      <c r="J6" s="14">
        <v>10.5835616438356</v>
      </c>
      <c r="K6" s="5">
        <v>-50</v>
      </c>
    </row>
    <row r="7" s="4" customFormat="1" customHeight="1" spans="1:11">
      <c r="A7" s="7">
        <v>6</v>
      </c>
      <c r="B7" s="7" t="s">
        <v>92</v>
      </c>
      <c r="C7" s="7" t="s">
        <v>108</v>
      </c>
      <c r="D7" s="7">
        <v>307</v>
      </c>
      <c r="E7" s="8" t="s">
        <v>192</v>
      </c>
      <c r="F7" s="7">
        <v>14108</v>
      </c>
      <c r="G7" s="7" t="s">
        <v>187</v>
      </c>
      <c r="H7" s="7" t="s">
        <v>185</v>
      </c>
      <c r="I7" s="13">
        <v>44271</v>
      </c>
      <c r="J7" s="14">
        <v>3</v>
      </c>
      <c r="K7" s="5">
        <v>-50</v>
      </c>
    </row>
    <row r="8" s="4" customFormat="1" customHeight="1" spans="1:11">
      <c r="A8" s="7">
        <v>7</v>
      </c>
      <c r="B8" s="7" t="s">
        <v>92</v>
      </c>
      <c r="C8" s="7" t="s">
        <v>108</v>
      </c>
      <c r="D8" s="7">
        <v>307</v>
      </c>
      <c r="E8" s="7" t="s">
        <v>193</v>
      </c>
      <c r="F8" s="7">
        <v>12225</v>
      </c>
      <c r="G8" s="7" t="s">
        <v>187</v>
      </c>
      <c r="H8" s="7" t="s">
        <v>185</v>
      </c>
      <c r="I8" s="13">
        <v>44013</v>
      </c>
      <c r="J8" s="14">
        <v>3.70684931506849</v>
      </c>
      <c r="K8" s="5">
        <v>-50</v>
      </c>
    </row>
    <row r="9" s="4" customFormat="1" customHeight="1" spans="1:11">
      <c r="A9" s="7">
        <v>8</v>
      </c>
      <c r="B9" s="7" t="s">
        <v>92</v>
      </c>
      <c r="C9" s="7" t="s">
        <v>108</v>
      </c>
      <c r="D9" s="7">
        <v>307</v>
      </c>
      <c r="E9" s="7" t="s">
        <v>194</v>
      </c>
      <c r="F9" s="7">
        <v>9563</v>
      </c>
      <c r="G9" s="7" t="s">
        <v>187</v>
      </c>
      <c r="H9" s="7" t="s">
        <v>195</v>
      </c>
      <c r="I9" s="13">
        <v>41898</v>
      </c>
      <c r="J9" s="14">
        <v>9.5013698630137</v>
      </c>
      <c r="K9" s="5">
        <v>-50</v>
      </c>
    </row>
    <row r="10" s="4" customFormat="1" customHeight="1" spans="1:11">
      <c r="A10" s="7">
        <v>9</v>
      </c>
      <c r="B10" s="7" t="s">
        <v>92</v>
      </c>
      <c r="C10" s="7" t="s">
        <v>108</v>
      </c>
      <c r="D10" s="7">
        <v>307</v>
      </c>
      <c r="E10" s="7" t="s">
        <v>196</v>
      </c>
      <c r="F10" s="7">
        <v>10989</v>
      </c>
      <c r="G10" s="7" t="s">
        <v>187</v>
      </c>
      <c r="H10" s="7" t="s">
        <v>185</v>
      </c>
      <c r="I10" s="13">
        <v>42836</v>
      </c>
      <c r="J10" s="14">
        <v>6.93150684931507</v>
      </c>
      <c r="K10" s="5">
        <v>-50</v>
      </c>
    </row>
    <row r="11" s="4" customFormat="1" customHeight="1" spans="1:11">
      <c r="A11" s="7">
        <v>12</v>
      </c>
      <c r="B11" s="7" t="s">
        <v>92</v>
      </c>
      <c r="C11" s="7" t="s">
        <v>108</v>
      </c>
      <c r="D11" s="7">
        <v>307</v>
      </c>
      <c r="E11" s="8" t="s">
        <v>197</v>
      </c>
      <c r="F11" s="7">
        <v>14704</v>
      </c>
      <c r="G11" s="7" t="s">
        <v>198</v>
      </c>
      <c r="H11" s="7" t="s">
        <v>185</v>
      </c>
      <c r="I11" s="13">
        <v>44440</v>
      </c>
      <c r="J11" s="14">
        <v>2.53698630136986</v>
      </c>
      <c r="K11" s="5">
        <v>-50</v>
      </c>
    </row>
    <row r="12" s="4" customFormat="1" customHeight="1" spans="1:11">
      <c r="A12" s="7">
        <v>13</v>
      </c>
      <c r="B12" s="7" t="s">
        <v>92</v>
      </c>
      <c r="C12" s="7" t="s">
        <v>108</v>
      </c>
      <c r="D12" s="7">
        <v>307</v>
      </c>
      <c r="E12" s="8" t="s">
        <v>199</v>
      </c>
      <c r="F12" s="7">
        <v>15549</v>
      </c>
      <c r="G12" s="7" t="s">
        <v>198</v>
      </c>
      <c r="H12" s="7" t="s">
        <v>185</v>
      </c>
      <c r="I12" s="13">
        <v>44842</v>
      </c>
      <c r="J12" s="14">
        <v>1.43561643835616</v>
      </c>
      <c r="K12" s="5">
        <v>-50</v>
      </c>
    </row>
    <row r="13" s="4" customFormat="1" customHeight="1" spans="1:11">
      <c r="A13" s="7">
        <v>14</v>
      </c>
      <c r="B13" s="7" t="s">
        <v>92</v>
      </c>
      <c r="C13" s="7" t="s">
        <v>108</v>
      </c>
      <c r="D13" s="7">
        <v>307</v>
      </c>
      <c r="E13" s="8" t="s">
        <v>200</v>
      </c>
      <c r="F13" s="7">
        <v>15891</v>
      </c>
      <c r="G13" s="7" t="s">
        <v>198</v>
      </c>
      <c r="H13" s="7" t="s">
        <v>185</v>
      </c>
      <c r="I13" s="13">
        <v>45036</v>
      </c>
      <c r="J13" s="14">
        <v>0.904109589041096</v>
      </c>
      <c r="K13" s="5">
        <v>-50</v>
      </c>
    </row>
    <row r="14" s="4" customFormat="1" customHeight="1" spans="1:11">
      <c r="A14" s="7">
        <v>15</v>
      </c>
      <c r="B14" s="7" t="s">
        <v>92</v>
      </c>
      <c r="C14" s="7" t="s">
        <v>108</v>
      </c>
      <c r="D14" s="7">
        <v>307</v>
      </c>
      <c r="E14" s="7" t="s">
        <v>201</v>
      </c>
      <c r="F14" s="7">
        <v>12746</v>
      </c>
      <c r="G14" s="7" t="s">
        <v>198</v>
      </c>
      <c r="H14" s="7" t="s">
        <v>185</v>
      </c>
      <c r="I14" s="13">
        <v>43773</v>
      </c>
      <c r="J14" s="14">
        <v>4.36438356164384</v>
      </c>
      <c r="K14" s="5">
        <v>-50</v>
      </c>
    </row>
    <row r="15" s="4" customFormat="1" customHeight="1" spans="1:11">
      <c r="A15" s="7">
        <v>17</v>
      </c>
      <c r="B15" s="7" t="s">
        <v>92</v>
      </c>
      <c r="C15" s="7" t="s">
        <v>202</v>
      </c>
      <c r="D15" s="7">
        <v>116919</v>
      </c>
      <c r="E15" s="8" t="s">
        <v>203</v>
      </c>
      <c r="F15" s="7">
        <v>14436</v>
      </c>
      <c r="G15" s="7" t="s">
        <v>187</v>
      </c>
      <c r="H15" s="7" t="s">
        <v>185</v>
      </c>
      <c r="I15" s="13">
        <v>44743</v>
      </c>
      <c r="J15" s="14">
        <v>1.70684931506849</v>
      </c>
      <c r="K15" s="15">
        <v>100</v>
      </c>
    </row>
    <row r="16" s="4" customFormat="1" customHeight="1" spans="1:11">
      <c r="A16" s="7">
        <v>18</v>
      </c>
      <c r="B16" s="7" t="s">
        <v>92</v>
      </c>
      <c r="C16" s="7" t="s">
        <v>204</v>
      </c>
      <c r="D16" s="7">
        <v>106066</v>
      </c>
      <c r="E16" s="7" t="s">
        <v>205</v>
      </c>
      <c r="F16" s="7">
        <v>9669</v>
      </c>
      <c r="G16" s="7" t="s">
        <v>187</v>
      </c>
      <c r="H16" s="7" t="s">
        <v>195</v>
      </c>
      <c r="I16" s="13">
        <v>42016</v>
      </c>
      <c r="J16" s="14">
        <v>9.17808219178082</v>
      </c>
      <c r="K16" s="15">
        <v>100</v>
      </c>
    </row>
    <row r="17" s="4" customFormat="1" customHeight="1" spans="1:11">
      <c r="A17" s="7">
        <v>19</v>
      </c>
      <c r="B17" s="7" t="s">
        <v>92</v>
      </c>
      <c r="C17" s="7" t="s">
        <v>206</v>
      </c>
      <c r="D17" s="7">
        <v>742</v>
      </c>
      <c r="E17" s="8" t="s">
        <v>207</v>
      </c>
      <c r="F17" s="7">
        <v>11752</v>
      </c>
      <c r="G17" s="7" t="s">
        <v>187</v>
      </c>
      <c r="H17" s="7" t="s">
        <v>185</v>
      </c>
      <c r="I17" s="13">
        <v>43647</v>
      </c>
      <c r="J17" s="14">
        <v>4.70958904109589</v>
      </c>
      <c r="K17" s="5">
        <v>-30</v>
      </c>
    </row>
    <row r="18" s="4" customFormat="1" customHeight="1" spans="1:11">
      <c r="A18" s="7">
        <v>20</v>
      </c>
      <c r="B18" s="7" t="s">
        <v>92</v>
      </c>
      <c r="C18" s="7" t="s">
        <v>208</v>
      </c>
      <c r="D18" s="7">
        <v>106865</v>
      </c>
      <c r="E18" s="8" t="s">
        <v>209</v>
      </c>
      <c r="F18" s="7">
        <v>10902</v>
      </c>
      <c r="G18" s="7" t="s">
        <v>210</v>
      </c>
      <c r="H18" s="7" t="s">
        <v>185</v>
      </c>
      <c r="I18" s="13">
        <v>42917</v>
      </c>
      <c r="J18" s="14">
        <v>6.70958904109589</v>
      </c>
      <c r="K18" s="5">
        <v>-50</v>
      </c>
    </row>
    <row r="19" s="4" customFormat="1" customHeight="1" spans="1:11">
      <c r="A19" s="7">
        <v>21</v>
      </c>
      <c r="B19" s="7" t="s">
        <v>92</v>
      </c>
      <c r="C19" s="7" t="s">
        <v>208</v>
      </c>
      <c r="D19" s="7">
        <v>106865</v>
      </c>
      <c r="E19" s="8" t="s">
        <v>211</v>
      </c>
      <c r="F19" s="7">
        <v>12163</v>
      </c>
      <c r="G19" s="7" t="s">
        <v>187</v>
      </c>
      <c r="H19" s="7" t="s">
        <v>185</v>
      </c>
      <c r="I19" s="13">
        <v>45034</v>
      </c>
      <c r="J19" s="14">
        <v>0.90958904109589</v>
      </c>
      <c r="K19" s="5">
        <v>-50</v>
      </c>
    </row>
    <row r="20" s="4" customFormat="1" customHeight="1" spans="1:11">
      <c r="A20" s="7">
        <v>23</v>
      </c>
      <c r="B20" s="7" t="s">
        <v>92</v>
      </c>
      <c r="C20" s="7" t="s">
        <v>212</v>
      </c>
      <c r="D20" s="7">
        <v>119622</v>
      </c>
      <c r="E20" s="8" t="s">
        <v>213</v>
      </c>
      <c r="F20" s="7">
        <v>9679</v>
      </c>
      <c r="G20" s="7" t="s">
        <v>210</v>
      </c>
      <c r="H20" s="7" t="s">
        <v>185</v>
      </c>
      <c r="I20" s="13">
        <v>43550</v>
      </c>
      <c r="J20" s="14">
        <v>4.97534246575342</v>
      </c>
      <c r="K20" s="15">
        <v>100</v>
      </c>
    </row>
    <row r="21" s="4" customFormat="1" customHeight="1" spans="1:11">
      <c r="A21" s="7">
        <v>24</v>
      </c>
      <c r="B21" s="7" t="s">
        <v>92</v>
      </c>
      <c r="C21" s="7" t="s">
        <v>212</v>
      </c>
      <c r="D21" s="7">
        <v>119622</v>
      </c>
      <c r="E21" s="8" t="s">
        <v>214</v>
      </c>
      <c r="F21" s="7">
        <v>16054</v>
      </c>
      <c r="G21" s="7" t="s">
        <v>215</v>
      </c>
      <c r="H21" s="7" t="s">
        <v>216</v>
      </c>
      <c r="I21" s="16">
        <v>45120</v>
      </c>
      <c r="J21" s="14">
        <v>0.673972602739726</v>
      </c>
      <c r="K21" s="15">
        <v>50</v>
      </c>
    </row>
    <row r="22" s="4" customFormat="1" customHeight="1" spans="1:11">
      <c r="A22" s="7">
        <v>25</v>
      </c>
      <c r="B22" s="7" t="s">
        <v>92</v>
      </c>
      <c r="C22" s="7" t="s">
        <v>217</v>
      </c>
      <c r="D22" s="7">
        <v>105910</v>
      </c>
      <c r="E22" s="8" t="s">
        <v>218</v>
      </c>
      <c r="F22" s="7">
        <v>13199</v>
      </c>
      <c r="G22" s="7" t="s">
        <v>210</v>
      </c>
      <c r="H22" s="7" t="s">
        <v>185</v>
      </c>
      <c r="I22" s="13">
        <v>44378</v>
      </c>
      <c r="J22" s="14">
        <v>2.70684931506849</v>
      </c>
      <c r="K22" s="5">
        <v>-30</v>
      </c>
    </row>
    <row r="23" s="4" customFormat="1" customHeight="1" spans="1:11">
      <c r="A23" s="7">
        <v>26</v>
      </c>
      <c r="B23" s="7" t="s">
        <v>92</v>
      </c>
      <c r="C23" s="7" t="s">
        <v>217</v>
      </c>
      <c r="D23" s="7">
        <v>105910</v>
      </c>
      <c r="E23" s="7" t="s">
        <v>219</v>
      </c>
      <c r="F23" s="7">
        <v>16019</v>
      </c>
      <c r="G23" s="7" t="s">
        <v>187</v>
      </c>
      <c r="H23" s="7" t="s">
        <v>185</v>
      </c>
      <c r="I23" s="16">
        <v>45111</v>
      </c>
      <c r="J23" s="14">
        <v>0.698630136986301</v>
      </c>
      <c r="K23" s="5">
        <v>-30</v>
      </c>
    </row>
    <row r="24" s="4" customFormat="1" customHeight="1" spans="1:11">
      <c r="A24" s="7">
        <v>27</v>
      </c>
      <c r="B24" s="7" t="s">
        <v>92</v>
      </c>
      <c r="C24" s="7" t="s">
        <v>220</v>
      </c>
      <c r="D24" s="7">
        <v>114685</v>
      </c>
      <c r="E24" s="7" t="s">
        <v>221</v>
      </c>
      <c r="F24" s="7">
        <v>4086</v>
      </c>
      <c r="G24" s="7" t="s">
        <v>210</v>
      </c>
      <c r="H24" s="7" t="s">
        <v>185</v>
      </c>
      <c r="I24" s="13">
        <v>40110</v>
      </c>
      <c r="J24" s="14">
        <v>14.4</v>
      </c>
      <c r="K24" s="15">
        <v>100</v>
      </c>
    </row>
    <row r="25" s="4" customFormat="1" customHeight="1" spans="1:11">
      <c r="A25" s="7">
        <v>28</v>
      </c>
      <c r="B25" s="7" t="s">
        <v>92</v>
      </c>
      <c r="C25" s="7" t="s">
        <v>220</v>
      </c>
      <c r="D25" s="7">
        <v>114685</v>
      </c>
      <c r="E25" s="7" t="s">
        <v>222</v>
      </c>
      <c r="F25" s="7">
        <v>7279</v>
      </c>
      <c r="G25" s="7" t="s">
        <v>187</v>
      </c>
      <c r="H25" s="7" t="s">
        <v>185</v>
      </c>
      <c r="I25" s="13">
        <v>41017</v>
      </c>
      <c r="J25" s="14">
        <v>11.9150684931507</v>
      </c>
      <c r="K25" s="15">
        <v>100</v>
      </c>
    </row>
    <row r="26" s="4" customFormat="1" customHeight="1" spans="1:11">
      <c r="A26" s="7">
        <v>29</v>
      </c>
      <c r="B26" s="7" t="s">
        <v>92</v>
      </c>
      <c r="C26" s="7" t="s">
        <v>220</v>
      </c>
      <c r="D26" s="7">
        <v>114685</v>
      </c>
      <c r="E26" s="7" t="s">
        <v>223</v>
      </c>
      <c r="F26" s="7">
        <v>14306</v>
      </c>
      <c r="G26" s="7" t="s">
        <v>187</v>
      </c>
      <c r="H26" s="7" t="s">
        <v>185</v>
      </c>
      <c r="I26" s="13">
        <v>44366</v>
      </c>
      <c r="J26" s="14">
        <v>2.73972602739726</v>
      </c>
      <c r="K26" s="15">
        <v>100</v>
      </c>
    </row>
    <row r="27" s="4" customFormat="1" customHeight="1" spans="1:11">
      <c r="A27" s="7">
        <v>30</v>
      </c>
      <c r="B27" s="7" t="s">
        <v>92</v>
      </c>
      <c r="C27" s="7" t="s">
        <v>220</v>
      </c>
      <c r="D27" s="7">
        <v>114685</v>
      </c>
      <c r="E27" s="7" t="s">
        <v>224</v>
      </c>
      <c r="F27" s="7">
        <v>14470</v>
      </c>
      <c r="G27" s="7" t="s">
        <v>187</v>
      </c>
      <c r="H27" s="7" t="s">
        <v>185</v>
      </c>
      <c r="I27" s="13">
        <v>44743</v>
      </c>
      <c r="J27" s="14">
        <v>1.70684931506849</v>
      </c>
      <c r="K27" s="15">
        <v>100</v>
      </c>
    </row>
    <row r="28" s="4" customFormat="1" customHeight="1" spans="1:11">
      <c r="A28" s="7">
        <v>31</v>
      </c>
      <c r="B28" s="9" t="s">
        <v>92</v>
      </c>
      <c r="C28" s="7" t="s">
        <v>225</v>
      </c>
      <c r="D28" s="9">
        <v>113299</v>
      </c>
      <c r="E28" s="7" t="s">
        <v>226</v>
      </c>
      <c r="F28" s="7">
        <v>14429</v>
      </c>
      <c r="G28" s="7" t="s">
        <v>210</v>
      </c>
      <c r="H28" s="7" t="s">
        <v>185</v>
      </c>
      <c r="I28" s="13">
        <v>44743</v>
      </c>
      <c r="J28" s="14">
        <v>1.70684931506849</v>
      </c>
      <c r="K28" s="5">
        <v>-50</v>
      </c>
    </row>
    <row r="29" s="4" customFormat="1" customHeight="1" spans="1:11">
      <c r="A29" s="7">
        <v>32</v>
      </c>
      <c r="B29" s="9" t="s">
        <v>92</v>
      </c>
      <c r="C29" s="7" t="s">
        <v>225</v>
      </c>
      <c r="D29" s="9">
        <v>113299</v>
      </c>
      <c r="E29" s="7" t="s">
        <v>227</v>
      </c>
      <c r="F29" s="7">
        <v>14758</v>
      </c>
      <c r="G29" s="7" t="s">
        <v>187</v>
      </c>
      <c r="H29" s="7" t="s">
        <v>185</v>
      </c>
      <c r="I29" s="16">
        <v>45117</v>
      </c>
      <c r="J29" s="14">
        <v>0.682191780821918</v>
      </c>
      <c r="K29" s="5">
        <v>-50</v>
      </c>
    </row>
    <row r="30" s="4" customFormat="1" customHeight="1" spans="1:11">
      <c r="A30" s="7">
        <v>33</v>
      </c>
      <c r="B30" s="7" t="s">
        <v>92</v>
      </c>
      <c r="C30" s="7" t="s">
        <v>228</v>
      </c>
      <c r="D30" s="7">
        <v>106485</v>
      </c>
      <c r="E30" s="10" t="s">
        <v>229</v>
      </c>
      <c r="F30" s="10">
        <v>15789</v>
      </c>
      <c r="G30" s="10" t="s">
        <v>187</v>
      </c>
      <c r="H30" s="11" t="s">
        <v>185</v>
      </c>
      <c r="I30" s="17">
        <v>45286</v>
      </c>
      <c r="J30" s="14">
        <v>0.219178082191781</v>
      </c>
      <c r="K30" s="5">
        <v>-50</v>
      </c>
    </row>
    <row r="31" s="4" customFormat="1" customHeight="1" spans="1:11">
      <c r="A31" s="7">
        <v>36</v>
      </c>
      <c r="B31" s="7" t="s">
        <v>92</v>
      </c>
      <c r="C31" s="7" t="s">
        <v>230</v>
      </c>
      <c r="D31" s="7">
        <v>744</v>
      </c>
      <c r="E31" s="7" t="s">
        <v>231</v>
      </c>
      <c r="F31" s="7">
        <v>12846</v>
      </c>
      <c r="G31" s="7" t="s">
        <v>210</v>
      </c>
      <c r="H31" s="7" t="s">
        <v>185</v>
      </c>
      <c r="I31" s="13">
        <v>44013</v>
      </c>
      <c r="J31" s="14">
        <v>3.70684931506849</v>
      </c>
      <c r="K31" s="5">
        <v>-30</v>
      </c>
    </row>
    <row r="32" s="4" customFormat="1" customHeight="1" spans="1:11">
      <c r="A32" s="7">
        <v>37</v>
      </c>
      <c r="B32" s="7" t="s">
        <v>92</v>
      </c>
      <c r="C32" s="7" t="s">
        <v>230</v>
      </c>
      <c r="D32" s="7">
        <v>744</v>
      </c>
      <c r="E32" s="7" t="s">
        <v>232</v>
      </c>
      <c r="F32" s="7">
        <v>9190</v>
      </c>
      <c r="G32" s="7" t="s">
        <v>187</v>
      </c>
      <c r="H32" s="7" t="s">
        <v>185</v>
      </c>
      <c r="I32" s="13">
        <v>42175</v>
      </c>
      <c r="J32" s="14">
        <v>8.74246575342466</v>
      </c>
      <c r="K32" s="5">
        <v>-30</v>
      </c>
    </row>
    <row r="33" s="4" customFormat="1" customHeight="1" spans="1:11">
      <c r="A33" s="7">
        <v>38</v>
      </c>
      <c r="B33" s="7" t="s">
        <v>92</v>
      </c>
      <c r="C33" s="7" t="s">
        <v>230</v>
      </c>
      <c r="D33" s="7">
        <v>744</v>
      </c>
      <c r="E33" s="7" t="s">
        <v>233</v>
      </c>
      <c r="F33" s="7">
        <v>14453</v>
      </c>
      <c r="G33" s="7" t="s">
        <v>187</v>
      </c>
      <c r="H33" s="7" t="s">
        <v>185</v>
      </c>
      <c r="I33" s="13">
        <v>44743</v>
      </c>
      <c r="J33" s="14">
        <v>1.70684931506849</v>
      </c>
      <c r="K33" s="5">
        <v>-30</v>
      </c>
    </row>
    <row r="34" s="4" customFormat="1" customHeight="1" spans="1:11">
      <c r="A34" s="7">
        <v>39</v>
      </c>
      <c r="B34" s="7" t="s">
        <v>92</v>
      </c>
      <c r="C34" s="7" t="s">
        <v>234</v>
      </c>
      <c r="D34" s="7">
        <v>337</v>
      </c>
      <c r="E34" s="7" t="s">
        <v>235</v>
      </c>
      <c r="F34" s="7">
        <v>7050</v>
      </c>
      <c r="G34" s="7" t="s">
        <v>210</v>
      </c>
      <c r="H34" s="7" t="s">
        <v>185</v>
      </c>
      <c r="I34" s="13">
        <v>40909</v>
      </c>
      <c r="J34" s="14">
        <v>12.2109589041096</v>
      </c>
      <c r="K34" s="5">
        <v>-30</v>
      </c>
    </row>
    <row r="35" s="4" customFormat="1" customHeight="1" spans="1:11">
      <c r="A35" s="7">
        <v>40</v>
      </c>
      <c r="B35" s="7" t="s">
        <v>92</v>
      </c>
      <c r="C35" s="7" t="s">
        <v>234</v>
      </c>
      <c r="D35" s="7">
        <v>337</v>
      </c>
      <c r="E35" s="7" t="s">
        <v>236</v>
      </c>
      <c r="F35" s="7">
        <v>6965</v>
      </c>
      <c r="G35" s="7" t="s">
        <v>187</v>
      </c>
      <c r="H35" s="7" t="s">
        <v>185</v>
      </c>
      <c r="I35" s="13">
        <v>40897</v>
      </c>
      <c r="J35" s="14">
        <v>12.2438356164384</v>
      </c>
      <c r="K35" s="5">
        <v>-30</v>
      </c>
    </row>
    <row r="36" s="4" customFormat="1" customHeight="1" spans="1:11">
      <c r="A36" s="7">
        <v>41</v>
      </c>
      <c r="B36" s="7" t="s">
        <v>92</v>
      </c>
      <c r="C36" s="7" t="s">
        <v>234</v>
      </c>
      <c r="D36" s="7">
        <v>337</v>
      </c>
      <c r="E36" s="7" t="s">
        <v>237</v>
      </c>
      <c r="F36" s="7">
        <v>14107</v>
      </c>
      <c r="G36" s="7" t="s">
        <v>238</v>
      </c>
      <c r="H36" s="7" t="s">
        <v>185</v>
      </c>
      <c r="I36" s="13">
        <v>44270</v>
      </c>
      <c r="J36" s="14">
        <v>3.0027397260274</v>
      </c>
      <c r="K36" s="5">
        <v>-30</v>
      </c>
    </row>
    <row r="37" s="4" customFormat="1" customHeight="1" spans="1:11">
      <c r="A37" s="7">
        <v>42</v>
      </c>
      <c r="B37" s="7" t="s">
        <v>92</v>
      </c>
      <c r="C37" s="7" t="s">
        <v>234</v>
      </c>
      <c r="D37" s="7">
        <v>337</v>
      </c>
      <c r="E37" s="7" t="s">
        <v>239</v>
      </c>
      <c r="F37" s="7">
        <v>15294</v>
      </c>
      <c r="G37" s="7" t="s">
        <v>187</v>
      </c>
      <c r="H37" s="7" t="s">
        <v>185</v>
      </c>
      <c r="I37" s="13">
        <v>45108</v>
      </c>
      <c r="J37" s="14">
        <v>0.706849315068493</v>
      </c>
      <c r="K37" s="5">
        <v>-30</v>
      </c>
    </row>
    <row r="38" s="4" customFormat="1" customHeight="1" spans="1:11">
      <c r="A38" s="7">
        <v>44</v>
      </c>
      <c r="B38" s="7" t="s">
        <v>92</v>
      </c>
      <c r="C38" s="7" t="s">
        <v>240</v>
      </c>
      <c r="D38" s="7">
        <v>116482</v>
      </c>
      <c r="E38" s="7" t="s">
        <v>241</v>
      </c>
      <c r="F38" s="7">
        <v>8386</v>
      </c>
      <c r="G38" s="7" t="s">
        <v>210</v>
      </c>
      <c r="H38" s="7" t="s">
        <v>185</v>
      </c>
      <c r="I38" s="13">
        <v>41821</v>
      </c>
      <c r="J38" s="14">
        <v>9.71232876712329</v>
      </c>
      <c r="K38" s="5">
        <v>-30</v>
      </c>
    </row>
    <row r="39" s="4" customFormat="1" customHeight="1" spans="1:11">
      <c r="A39" s="7">
        <v>45</v>
      </c>
      <c r="B39" s="7" t="s">
        <v>92</v>
      </c>
      <c r="C39" s="7" t="s">
        <v>240</v>
      </c>
      <c r="D39" s="7">
        <v>116482</v>
      </c>
      <c r="E39" s="7" t="s">
        <v>242</v>
      </c>
      <c r="F39" s="7">
        <v>15893</v>
      </c>
      <c r="G39" s="7" t="s">
        <v>187</v>
      </c>
      <c r="H39" s="7" t="s">
        <v>185</v>
      </c>
      <c r="I39" s="13">
        <v>45041</v>
      </c>
      <c r="J39" s="14">
        <v>0.89041095890411</v>
      </c>
      <c r="K39" s="5">
        <v>-30</v>
      </c>
    </row>
    <row r="40" s="4" customFormat="1" customHeight="1" spans="1:11">
      <c r="A40" s="7">
        <v>47</v>
      </c>
      <c r="B40" s="7" t="s">
        <v>92</v>
      </c>
      <c r="C40" s="7" t="s">
        <v>97</v>
      </c>
      <c r="D40" s="7">
        <v>308</v>
      </c>
      <c r="E40" s="7" t="s">
        <v>243</v>
      </c>
      <c r="F40" s="7">
        <v>14380</v>
      </c>
      <c r="G40" s="7" t="s">
        <v>210</v>
      </c>
      <c r="H40" s="7" t="s">
        <v>185</v>
      </c>
      <c r="I40" s="13">
        <v>44743</v>
      </c>
      <c r="J40" s="14">
        <v>1.70684931506849</v>
      </c>
      <c r="K40" s="5">
        <v>-50</v>
      </c>
    </row>
    <row r="41" s="4" customFormat="1" customHeight="1" spans="1:11">
      <c r="A41" s="7">
        <v>48</v>
      </c>
      <c r="B41" s="7" t="s">
        <v>92</v>
      </c>
      <c r="C41" s="7" t="s">
        <v>97</v>
      </c>
      <c r="D41" s="7">
        <v>308</v>
      </c>
      <c r="E41" s="7" t="s">
        <v>244</v>
      </c>
      <c r="F41" s="7">
        <v>12937</v>
      </c>
      <c r="G41" s="7" t="s">
        <v>187</v>
      </c>
      <c r="H41" s="7" t="s">
        <v>185</v>
      </c>
      <c r="I41" s="13">
        <v>43930</v>
      </c>
      <c r="J41" s="14">
        <v>3.93424657534247</v>
      </c>
      <c r="K41" s="5">
        <v>-50</v>
      </c>
    </row>
    <row r="42" s="4" customFormat="1" customHeight="1" spans="1:11">
      <c r="A42" s="7">
        <v>49</v>
      </c>
      <c r="B42" s="7" t="s">
        <v>92</v>
      </c>
      <c r="C42" s="7" t="s">
        <v>245</v>
      </c>
      <c r="D42" s="7">
        <v>113023</v>
      </c>
      <c r="E42" s="8" t="s">
        <v>246</v>
      </c>
      <c r="F42" s="7">
        <v>9308</v>
      </c>
      <c r="G42" s="7" t="s">
        <v>210</v>
      </c>
      <c r="H42" s="7" t="s">
        <v>185</v>
      </c>
      <c r="I42" s="13">
        <v>44173</v>
      </c>
      <c r="J42" s="14">
        <v>3.26849315068493</v>
      </c>
      <c r="K42" s="5" t="s">
        <v>247</v>
      </c>
    </row>
    <row r="43" s="4" customFormat="1" customHeight="1" spans="1:11">
      <c r="A43" s="7">
        <v>51</v>
      </c>
      <c r="B43" s="7" t="s">
        <v>92</v>
      </c>
      <c r="C43" s="7" t="s">
        <v>248</v>
      </c>
      <c r="D43" s="7">
        <v>399</v>
      </c>
      <c r="E43" s="7" t="s">
        <v>249</v>
      </c>
      <c r="F43" s="7">
        <v>4033</v>
      </c>
      <c r="G43" s="7" t="s">
        <v>210</v>
      </c>
      <c r="H43" s="7" t="s">
        <v>185</v>
      </c>
      <c r="I43" s="13">
        <v>39630</v>
      </c>
      <c r="J43" s="14">
        <v>15.7150684931507</v>
      </c>
      <c r="K43" s="5">
        <v>-30</v>
      </c>
    </row>
    <row r="44" s="4" customFormat="1" customHeight="1" spans="1:11">
      <c r="A44" s="7">
        <v>52</v>
      </c>
      <c r="B44" s="9" t="s">
        <v>92</v>
      </c>
      <c r="C44" s="7" t="s">
        <v>248</v>
      </c>
      <c r="D44" s="7">
        <v>399</v>
      </c>
      <c r="E44" s="8" t="s">
        <v>250</v>
      </c>
      <c r="F44" s="7">
        <v>4435</v>
      </c>
      <c r="G44" s="7" t="s">
        <v>187</v>
      </c>
      <c r="H44" s="7" t="s">
        <v>185</v>
      </c>
      <c r="I44" s="13">
        <v>36705</v>
      </c>
      <c r="J44" s="14">
        <v>23.7287671232877</v>
      </c>
      <c r="K44" s="5">
        <v>-30</v>
      </c>
    </row>
    <row r="45" s="4" customFormat="1" customHeight="1" spans="1:11">
      <c r="A45" s="7">
        <v>56</v>
      </c>
      <c r="B45" s="7" t="s">
        <v>135</v>
      </c>
      <c r="C45" s="7" t="s">
        <v>251</v>
      </c>
      <c r="D45" s="7">
        <v>117310</v>
      </c>
      <c r="E45" s="7" t="s">
        <v>252</v>
      </c>
      <c r="F45" s="7">
        <v>14483</v>
      </c>
      <c r="G45" s="7" t="s">
        <v>210</v>
      </c>
      <c r="H45" s="7" t="s">
        <v>185</v>
      </c>
      <c r="I45" s="13">
        <v>44743</v>
      </c>
      <c r="J45" s="14">
        <v>1.70684931506849</v>
      </c>
      <c r="K45" s="5">
        <v>-30</v>
      </c>
    </row>
    <row r="46" s="4" customFormat="1" customHeight="1" spans="1:11">
      <c r="A46" s="7">
        <v>62</v>
      </c>
      <c r="B46" s="7" t="s">
        <v>135</v>
      </c>
      <c r="C46" s="7" t="s">
        <v>253</v>
      </c>
      <c r="D46" s="7">
        <v>108277</v>
      </c>
      <c r="E46" s="8" t="s">
        <v>254</v>
      </c>
      <c r="F46" s="7">
        <v>13186</v>
      </c>
      <c r="G46" s="7" t="s">
        <v>210</v>
      </c>
      <c r="H46" s="7" t="s">
        <v>185</v>
      </c>
      <c r="I46" s="13">
        <v>44378</v>
      </c>
      <c r="J46" s="14">
        <v>2.70684931506849</v>
      </c>
      <c r="K46" s="5">
        <v>-50</v>
      </c>
    </row>
    <row r="47" s="4" customFormat="1" customHeight="1" spans="1:11">
      <c r="A47" s="7">
        <v>63</v>
      </c>
      <c r="B47" s="7" t="s">
        <v>135</v>
      </c>
      <c r="C47" s="7" t="s">
        <v>253</v>
      </c>
      <c r="D47" s="7">
        <v>108277</v>
      </c>
      <c r="E47" s="8" t="s">
        <v>255</v>
      </c>
      <c r="F47" s="7">
        <v>15799</v>
      </c>
      <c r="G47" s="7" t="s">
        <v>187</v>
      </c>
      <c r="H47" s="7" t="s">
        <v>185</v>
      </c>
      <c r="I47" s="13">
        <v>44993</v>
      </c>
      <c r="J47" s="14">
        <v>1.02191780821918</v>
      </c>
      <c r="K47" s="5">
        <v>-50</v>
      </c>
    </row>
    <row r="48" s="4" customFormat="1" customHeight="1" spans="1:11">
      <c r="A48" s="7">
        <v>65</v>
      </c>
      <c r="B48" s="7" t="s">
        <v>135</v>
      </c>
      <c r="C48" s="7" t="s">
        <v>256</v>
      </c>
      <c r="D48" s="7">
        <v>102934</v>
      </c>
      <c r="E48" s="8" t="s">
        <v>257</v>
      </c>
      <c r="F48" s="7">
        <v>6607</v>
      </c>
      <c r="G48" s="7" t="s">
        <v>210</v>
      </c>
      <c r="H48" s="7" t="s">
        <v>185</v>
      </c>
      <c r="I48" s="13">
        <v>40810</v>
      </c>
      <c r="J48" s="14">
        <v>12.4821917808219</v>
      </c>
      <c r="K48" s="5">
        <v>-50</v>
      </c>
    </row>
    <row r="49" s="4" customFormat="1" customHeight="1" spans="1:11">
      <c r="A49" s="7">
        <v>66</v>
      </c>
      <c r="B49" s="7" t="s">
        <v>135</v>
      </c>
      <c r="C49" s="7" t="s">
        <v>256</v>
      </c>
      <c r="D49" s="7">
        <v>102934</v>
      </c>
      <c r="E49" s="8" t="s">
        <v>258</v>
      </c>
      <c r="F49" s="7">
        <v>8400</v>
      </c>
      <c r="G49" s="7" t="s">
        <v>187</v>
      </c>
      <c r="H49" s="7" t="s">
        <v>185</v>
      </c>
      <c r="I49" s="13">
        <v>41933</v>
      </c>
      <c r="J49" s="14">
        <v>9.4054794520548</v>
      </c>
      <c r="K49" s="5">
        <v>-50</v>
      </c>
    </row>
    <row r="50" s="4" customFormat="1" customHeight="1" spans="1:11">
      <c r="A50" s="7">
        <v>68</v>
      </c>
      <c r="B50" s="7" t="s">
        <v>135</v>
      </c>
      <c r="C50" s="7" t="s">
        <v>259</v>
      </c>
      <c r="D50" s="7">
        <v>585</v>
      </c>
      <c r="E50" s="8" t="s">
        <v>260</v>
      </c>
      <c r="F50" s="7">
        <v>6303</v>
      </c>
      <c r="G50" s="7" t="s">
        <v>210</v>
      </c>
      <c r="H50" s="7" t="s">
        <v>185</v>
      </c>
      <c r="I50" s="13">
        <v>40732</v>
      </c>
      <c r="J50" s="14">
        <v>12.6958904109589</v>
      </c>
      <c r="K50" s="5">
        <v>-30</v>
      </c>
    </row>
    <row r="51" s="4" customFormat="1" customHeight="1" spans="1:11">
      <c r="A51" s="7">
        <v>69</v>
      </c>
      <c r="B51" s="7" t="s">
        <v>135</v>
      </c>
      <c r="C51" s="7" t="s">
        <v>259</v>
      </c>
      <c r="D51" s="7">
        <v>585</v>
      </c>
      <c r="E51" s="8" t="s">
        <v>261</v>
      </c>
      <c r="F51" s="7">
        <v>7046</v>
      </c>
      <c r="G51" s="7" t="s">
        <v>187</v>
      </c>
      <c r="H51" s="7" t="s">
        <v>185</v>
      </c>
      <c r="I51" s="13">
        <v>40943</v>
      </c>
      <c r="J51" s="14">
        <v>12.1178082191781</v>
      </c>
      <c r="K51" s="5">
        <v>-30</v>
      </c>
    </row>
    <row r="52" s="4" customFormat="1" customHeight="1" spans="1:11">
      <c r="A52" s="7">
        <v>73</v>
      </c>
      <c r="B52" s="7" t="s">
        <v>135</v>
      </c>
      <c r="C52" s="7" t="s">
        <v>262</v>
      </c>
      <c r="D52" s="7">
        <v>103199</v>
      </c>
      <c r="E52" s="8" t="s">
        <v>263</v>
      </c>
      <c r="F52" s="7">
        <v>14339</v>
      </c>
      <c r="G52" s="7" t="s">
        <v>210</v>
      </c>
      <c r="H52" s="7" t="s">
        <v>185</v>
      </c>
      <c r="I52" s="13">
        <v>44369</v>
      </c>
      <c r="J52" s="14">
        <v>2.73150684931507</v>
      </c>
      <c r="K52" s="5">
        <v>-50</v>
      </c>
    </row>
    <row r="53" s="4" customFormat="1" customHeight="1" spans="1:11">
      <c r="A53" s="7">
        <v>74</v>
      </c>
      <c r="B53" s="7" t="s">
        <v>135</v>
      </c>
      <c r="C53" s="7" t="s">
        <v>262</v>
      </c>
      <c r="D53" s="7">
        <v>103199</v>
      </c>
      <c r="E53" s="8" t="s">
        <v>264</v>
      </c>
      <c r="F53" s="7">
        <v>6544</v>
      </c>
      <c r="G53" s="7" t="s">
        <v>187</v>
      </c>
      <c r="H53" s="7" t="s">
        <v>185</v>
      </c>
      <c r="I53" s="13">
        <v>44077</v>
      </c>
      <c r="J53" s="14">
        <v>3.53150684931507</v>
      </c>
      <c r="K53" s="5">
        <v>-50</v>
      </c>
    </row>
    <row r="54" s="4" customFormat="1" customHeight="1" spans="1:11">
      <c r="A54" s="7">
        <v>75</v>
      </c>
      <c r="B54" s="7" t="s">
        <v>135</v>
      </c>
      <c r="C54" s="7" t="s">
        <v>142</v>
      </c>
      <c r="D54" s="7">
        <v>311</v>
      </c>
      <c r="E54" s="8" t="s">
        <v>265</v>
      </c>
      <c r="F54" s="7">
        <v>4093</v>
      </c>
      <c r="G54" s="7" t="s">
        <v>210</v>
      </c>
      <c r="H54" s="7" t="s">
        <v>185</v>
      </c>
      <c r="I54" s="13">
        <v>40110</v>
      </c>
      <c r="J54" s="14">
        <v>14.4</v>
      </c>
      <c r="K54" s="5">
        <v>-30</v>
      </c>
    </row>
    <row r="55" s="4" customFormat="1" customHeight="1" spans="1:11">
      <c r="A55" s="7">
        <v>76</v>
      </c>
      <c r="B55" s="7" t="s">
        <v>135</v>
      </c>
      <c r="C55" s="7" t="s">
        <v>142</v>
      </c>
      <c r="D55" s="7">
        <v>311</v>
      </c>
      <c r="E55" s="8" t="s">
        <v>266</v>
      </c>
      <c r="F55" s="7">
        <v>4302</v>
      </c>
      <c r="G55" s="7" t="s">
        <v>187</v>
      </c>
      <c r="H55" s="7" t="s">
        <v>185</v>
      </c>
      <c r="I55" s="13">
        <v>40329</v>
      </c>
      <c r="J55" s="14">
        <v>13.8</v>
      </c>
      <c r="K55" s="5">
        <v>-30</v>
      </c>
    </row>
    <row r="56" s="4" customFormat="1" customHeight="1" spans="1:11">
      <c r="A56" s="7">
        <v>77</v>
      </c>
      <c r="B56" s="7" t="s">
        <v>135</v>
      </c>
      <c r="C56" s="7" t="s">
        <v>267</v>
      </c>
      <c r="D56" s="7">
        <v>112415</v>
      </c>
      <c r="E56" s="8" t="s">
        <v>268</v>
      </c>
      <c r="F56" s="7">
        <v>4188</v>
      </c>
      <c r="G56" s="7" t="s">
        <v>210</v>
      </c>
      <c r="H56" s="7" t="s">
        <v>185</v>
      </c>
      <c r="I56" s="13">
        <v>40360</v>
      </c>
      <c r="J56" s="14">
        <v>13.7150684931507</v>
      </c>
      <c r="K56" s="5">
        <v>-50</v>
      </c>
    </row>
    <row r="57" s="4" customFormat="1" customHeight="1" spans="1:11">
      <c r="A57" s="7">
        <v>78</v>
      </c>
      <c r="B57" s="7" t="s">
        <v>135</v>
      </c>
      <c r="C57" s="7" t="s">
        <v>267</v>
      </c>
      <c r="D57" s="7">
        <v>112415</v>
      </c>
      <c r="E57" s="8" t="s">
        <v>269</v>
      </c>
      <c r="F57" s="7">
        <v>12449</v>
      </c>
      <c r="G57" s="7" t="s">
        <v>187</v>
      </c>
      <c r="H57" s="7" t="s">
        <v>185</v>
      </c>
      <c r="I57" s="13">
        <v>44618</v>
      </c>
      <c r="J57" s="14">
        <v>2.04931506849315</v>
      </c>
      <c r="K57" s="5">
        <v>-50</v>
      </c>
    </row>
    <row r="58" s="4" customFormat="1" customHeight="1" spans="1:11">
      <c r="A58" s="7">
        <v>79</v>
      </c>
      <c r="B58" s="7" t="s">
        <v>135</v>
      </c>
      <c r="C58" s="7" t="s">
        <v>270</v>
      </c>
      <c r="D58" s="7">
        <v>379</v>
      </c>
      <c r="E58" s="8" t="s">
        <v>271</v>
      </c>
      <c r="F58" s="7">
        <v>6830</v>
      </c>
      <c r="G58" s="7" t="s">
        <v>210</v>
      </c>
      <c r="H58" s="7" t="s">
        <v>185</v>
      </c>
      <c r="I58" s="13">
        <v>40873</v>
      </c>
      <c r="J58" s="14">
        <v>12.3095890410959</v>
      </c>
      <c r="K58" s="5">
        <v>-30</v>
      </c>
    </row>
    <row r="59" s="4" customFormat="1" customHeight="1" spans="1:11">
      <c r="A59" s="7">
        <v>80</v>
      </c>
      <c r="B59" s="7" t="s">
        <v>135</v>
      </c>
      <c r="C59" s="7" t="s">
        <v>270</v>
      </c>
      <c r="D59" s="7">
        <v>379</v>
      </c>
      <c r="E59" s="8" t="s">
        <v>272</v>
      </c>
      <c r="F59" s="7">
        <v>6831</v>
      </c>
      <c r="G59" s="7" t="s">
        <v>187</v>
      </c>
      <c r="H59" s="7" t="s">
        <v>185</v>
      </c>
      <c r="I59" s="13">
        <v>40873</v>
      </c>
      <c r="J59" s="14">
        <v>12.3095890410959</v>
      </c>
      <c r="K59" s="5">
        <v>-30</v>
      </c>
    </row>
    <row r="60" s="4" customFormat="1" customHeight="1" spans="1:11">
      <c r="A60" s="7">
        <v>81</v>
      </c>
      <c r="B60" s="9" t="s">
        <v>135</v>
      </c>
      <c r="C60" s="9" t="s">
        <v>270</v>
      </c>
      <c r="D60" s="9">
        <v>379</v>
      </c>
      <c r="E60" s="9" t="s">
        <v>273</v>
      </c>
      <c r="F60" s="9">
        <v>8035</v>
      </c>
      <c r="G60" s="9" t="s">
        <v>187</v>
      </c>
      <c r="H60" s="9" t="s">
        <v>185</v>
      </c>
      <c r="I60" s="18">
        <v>45194</v>
      </c>
      <c r="J60" s="14">
        <v>0.471232876712329</v>
      </c>
      <c r="K60" s="5">
        <v>-30</v>
      </c>
    </row>
    <row r="61" s="4" customFormat="1" customHeight="1" spans="1:11">
      <c r="A61" s="7">
        <v>83</v>
      </c>
      <c r="B61" s="7" t="s">
        <v>135</v>
      </c>
      <c r="C61" s="7" t="s">
        <v>274</v>
      </c>
      <c r="D61" s="7">
        <v>119262</v>
      </c>
      <c r="E61" s="8" t="s">
        <v>275</v>
      </c>
      <c r="F61" s="7">
        <v>15297</v>
      </c>
      <c r="G61" s="7" t="s">
        <v>210</v>
      </c>
      <c r="H61" s="7" t="s">
        <v>185</v>
      </c>
      <c r="I61" s="13">
        <v>45108</v>
      </c>
      <c r="J61" s="14">
        <v>0.706849315068493</v>
      </c>
      <c r="K61" s="5">
        <v>-50</v>
      </c>
    </row>
    <row r="62" s="4" customFormat="1" customHeight="1" spans="1:11">
      <c r="A62" s="7">
        <v>84</v>
      </c>
      <c r="B62" s="7" t="s">
        <v>135</v>
      </c>
      <c r="C62" s="7" t="s">
        <v>274</v>
      </c>
      <c r="D62" s="7">
        <v>119262</v>
      </c>
      <c r="E62" s="8" t="s">
        <v>276</v>
      </c>
      <c r="F62" s="7">
        <v>15049</v>
      </c>
      <c r="G62" s="7" t="s">
        <v>187</v>
      </c>
      <c r="H62" s="7" t="s">
        <v>185</v>
      </c>
      <c r="I62" s="13">
        <v>44621</v>
      </c>
      <c r="J62" s="14">
        <v>2.04109589041096</v>
      </c>
      <c r="K62" s="5">
        <v>-50</v>
      </c>
    </row>
    <row r="63" s="4" customFormat="1" customHeight="1" spans="1:11">
      <c r="A63" s="7">
        <v>85</v>
      </c>
      <c r="B63" s="7" t="s">
        <v>135</v>
      </c>
      <c r="C63" s="7" t="s">
        <v>277</v>
      </c>
      <c r="D63" s="7">
        <v>105267</v>
      </c>
      <c r="E63" s="8" t="s">
        <v>278</v>
      </c>
      <c r="F63" s="7">
        <v>8060</v>
      </c>
      <c r="G63" s="7" t="s">
        <v>210</v>
      </c>
      <c r="H63" s="7" t="s">
        <v>185</v>
      </c>
      <c r="I63" s="13">
        <v>41342</v>
      </c>
      <c r="J63" s="14">
        <v>11.0246575342466</v>
      </c>
      <c r="K63" s="5">
        <v>-30</v>
      </c>
    </row>
    <row r="64" s="4" customFormat="1" customHeight="1" spans="1:11">
      <c r="A64" s="7">
        <v>86</v>
      </c>
      <c r="B64" s="7" t="s">
        <v>135</v>
      </c>
      <c r="C64" s="7" t="s">
        <v>277</v>
      </c>
      <c r="D64" s="7">
        <v>105267</v>
      </c>
      <c r="E64" s="8" t="s">
        <v>279</v>
      </c>
      <c r="F64" s="7">
        <v>12886</v>
      </c>
      <c r="G64" s="7" t="s">
        <v>187</v>
      </c>
      <c r="H64" s="7" t="s">
        <v>185</v>
      </c>
      <c r="I64" s="13">
        <v>43903</v>
      </c>
      <c r="J64" s="14">
        <v>4.00821917808219</v>
      </c>
      <c r="K64" s="5">
        <v>-30</v>
      </c>
    </row>
    <row r="65" s="4" customFormat="1" customHeight="1" spans="1:11">
      <c r="A65" s="7">
        <v>88</v>
      </c>
      <c r="B65" s="7" t="s">
        <v>135</v>
      </c>
      <c r="C65" s="7" t="s">
        <v>280</v>
      </c>
      <c r="D65" s="7">
        <v>118151</v>
      </c>
      <c r="E65" s="8" t="s">
        <v>281</v>
      </c>
      <c r="F65" s="7">
        <v>13279</v>
      </c>
      <c r="G65" s="7" t="s">
        <v>210</v>
      </c>
      <c r="H65" s="7" t="s">
        <v>185</v>
      </c>
      <c r="I65" s="13">
        <v>44378</v>
      </c>
      <c r="J65" s="14">
        <v>2.70684931506849</v>
      </c>
      <c r="K65" s="5">
        <v>-30</v>
      </c>
    </row>
    <row r="66" s="4" customFormat="1" customHeight="1" spans="1:11">
      <c r="A66" s="7">
        <v>90</v>
      </c>
      <c r="B66" s="7" t="s">
        <v>135</v>
      </c>
      <c r="C66" s="7" t="s">
        <v>282</v>
      </c>
      <c r="D66" s="7">
        <v>339</v>
      </c>
      <c r="E66" s="8" t="s">
        <v>283</v>
      </c>
      <c r="F66" s="7">
        <v>13986</v>
      </c>
      <c r="G66" s="7" t="s">
        <v>210</v>
      </c>
      <c r="H66" s="7" t="s">
        <v>185</v>
      </c>
      <c r="I66" s="13">
        <v>44378</v>
      </c>
      <c r="J66" s="14">
        <v>2.70684931506849</v>
      </c>
      <c r="K66" s="5" t="s">
        <v>284</v>
      </c>
    </row>
    <row r="67" s="4" customFormat="1" customHeight="1" spans="1:11">
      <c r="A67" s="7">
        <v>91</v>
      </c>
      <c r="B67" s="7" t="s">
        <v>135</v>
      </c>
      <c r="C67" s="7" t="s">
        <v>285</v>
      </c>
      <c r="D67" s="7">
        <v>357</v>
      </c>
      <c r="E67" s="8" t="s">
        <v>286</v>
      </c>
      <c r="F67" s="7">
        <v>6814</v>
      </c>
      <c r="G67" s="7" t="s">
        <v>287</v>
      </c>
      <c r="H67" s="7" t="s">
        <v>185</v>
      </c>
      <c r="I67" s="13">
        <v>40873</v>
      </c>
      <c r="J67" s="14">
        <v>12.3095890410959</v>
      </c>
      <c r="K67" s="5">
        <v>-30</v>
      </c>
    </row>
    <row r="68" s="4" customFormat="1" customHeight="1" spans="1:11">
      <c r="A68" s="7">
        <v>92</v>
      </c>
      <c r="B68" s="7" t="s">
        <v>135</v>
      </c>
      <c r="C68" s="7" t="s">
        <v>285</v>
      </c>
      <c r="D68" s="7">
        <v>357</v>
      </c>
      <c r="E68" s="8" t="s">
        <v>288</v>
      </c>
      <c r="F68" s="7">
        <v>13100</v>
      </c>
      <c r="G68" s="7" t="s">
        <v>187</v>
      </c>
      <c r="H68" s="7" t="s">
        <v>185</v>
      </c>
      <c r="I68" s="13">
        <v>44001</v>
      </c>
      <c r="J68" s="14">
        <v>3.73972602739726</v>
      </c>
      <c r="K68" s="5">
        <v>-30</v>
      </c>
    </row>
    <row r="69" s="4" customFormat="1" customHeight="1" spans="1:11">
      <c r="A69" s="7">
        <v>94</v>
      </c>
      <c r="B69" s="7" t="s">
        <v>135</v>
      </c>
      <c r="C69" s="7" t="s">
        <v>289</v>
      </c>
      <c r="D69" s="7">
        <v>582</v>
      </c>
      <c r="E69" s="8" t="s">
        <v>290</v>
      </c>
      <c r="F69" s="7">
        <v>4044</v>
      </c>
      <c r="G69" s="7" t="s">
        <v>210</v>
      </c>
      <c r="H69" s="7" t="s">
        <v>185</v>
      </c>
      <c r="I69" s="13">
        <v>40110</v>
      </c>
      <c r="J69" s="14">
        <v>14.4</v>
      </c>
      <c r="K69" s="5">
        <v>-30</v>
      </c>
    </row>
    <row r="70" s="4" customFormat="1" customHeight="1" spans="1:11">
      <c r="A70" s="7">
        <v>95</v>
      </c>
      <c r="B70" s="7" t="s">
        <v>135</v>
      </c>
      <c r="C70" s="7" t="s">
        <v>289</v>
      </c>
      <c r="D70" s="7">
        <v>582</v>
      </c>
      <c r="E70" s="8" t="s">
        <v>291</v>
      </c>
      <c r="F70" s="7">
        <v>4444</v>
      </c>
      <c r="G70" s="7" t="s">
        <v>187</v>
      </c>
      <c r="H70" s="7" t="s">
        <v>185</v>
      </c>
      <c r="I70" s="13">
        <v>42170</v>
      </c>
      <c r="J70" s="14">
        <v>8.75616438356164</v>
      </c>
      <c r="K70" s="5">
        <v>-30</v>
      </c>
    </row>
    <row r="71" s="4" customFormat="1" customHeight="1" spans="1:11">
      <c r="A71" s="7">
        <v>96</v>
      </c>
      <c r="B71" s="7" t="s">
        <v>135</v>
      </c>
      <c r="C71" s="7" t="s">
        <v>289</v>
      </c>
      <c r="D71" s="7">
        <v>582</v>
      </c>
      <c r="E71" s="8" t="s">
        <v>292</v>
      </c>
      <c r="F71" s="7">
        <v>14418</v>
      </c>
      <c r="G71" s="7" t="s">
        <v>187</v>
      </c>
      <c r="H71" s="7" t="s">
        <v>185</v>
      </c>
      <c r="I71" s="13">
        <v>44743</v>
      </c>
      <c r="J71" s="14">
        <v>1.70684931506849</v>
      </c>
      <c r="K71" s="5">
        <v>-30</v>
      </c>
    </row>
    <row r="72" s="4" customFormat="1" customHeight="1" spans="1:11">
      <c r="A72" s="7">
        <v>97</v>
      </c>
      <c r="B72" s="7" t="s">
        <v>135</v>
      </c>
      <c r="C72" s="7" t="s">
        <v>289</v>
      </c>
      <c r="D72" s="7">
        <v>582</v>
      </c>
      <c r="E72" s="8" t="s">
        <v>293</v>
      </c>
      <c r="F72" s="7">
        <v>15145</v>
      </c>
      <c r="G72" s="7" t="s">
        <v>187</v>
      </c>
      <c r="H72" s="7" t="s">
        <v>185</v>
      </c>
      <c r="I72" s="13">
        <v>44679</v>
      </c>
      <c r="J72" s="14">
        <v>1.88219178082192</v>
      </c>
      <c r="K72" s="5">
        <v>-30</v>
      </c>
    </row>
    <row r="73" s="4" customFormat="1" customHeight="1" spans="1:11">
      <c r="A73" s="7">
        <v>98</v>
      </c>
      <c r="B73" s="7" t="s">
        <v>135</v>
      </c>
      <c r="C73" s="7" t="s">
        <v>164</v>
      </c>
      <c r="D73" s="7">
        <v>517</v>
      </c>
      <c r="E73" s="8" t="s">
        <v>294</v>
      </c>
      <c r="F73" s="7">
        <v>4024</v>
      </c>
      <c r="G73" s="7" t="s">
        <v>210</v>
      </c>
      <c r="H73" s="7" t="s">
        <v>185</v>
      </c>
      <c r="I73" s="13">
        <v>37728</v>
      </c>
      <c r="J73" s="14">
        <v>20.9260273972603</v>
      </c>
      <c r="K73" s="5">
        <v>-30</v>
      </c>
    </row>
    <row r="74" s="4" customFormat="1" customHeight="1" spans="1:11">
      <c r="A74" s="7">
        <v>99</v>
      </c>
      <c r="B74" s="7" t="s">
        <v>135</v>
      </c>
      <c r="C74" s="7" t="s">
        <v>164</v>
      </c>
      <c r="D74" s="7">
        <v>517</v>
      </c>
      <c r="E74" s="8" t="s">
        <v>295</v>
      </c>
      <c r="F74" s="7">
        <v>15255</v>
      </c>
      <c r="G74" s="7" t="s">
        <v>187</v>
      </c>
      <c r="H74" s="7" t="s">
        <v>185</v>
      </c>
      <c r="I74" s="13">
        <v>45108</v>
      </c>
      <c r="J74" s="14">
        <v>0.706849315068493</v>
      </c>
      <c r="K74" s="5">
        <v>-30</v>
      </c>
    </row>
    <row r="75" s="4" customFormat="1" customHeight="1" spans="1:11">
      <c r="A75" s="7">
        <v>100</v>
      </c>
      <c r="B75" s="7" t="s">
        <v>135</v>
      </c>
      <c r="C75" s="7" t="s">
        <v>164</v>
      </c>
      <c r="D75" s="7">
        <v>517</v>
      </c>
      <c r="E75" s="8" t="s">
        <v>296</v>
      </c>
      <c r="F75" s="7">
        <v>15083</v>
      </c>
      <c r="G75" s="7" t="s">
        <v>187</v>
      </c>
      <c r="H75" s="7" t="s">
        <v>185</v>
      </c>
      <c r="I75" s="13">
        <v>44652</v>
      </c>
      <c r="J75" s="14">
        <v>1.95616438356164</v>
      </c>
      <c r="K75" s="5">
        <v>-30</v>
      </c>
    </row>
    <row r="76" s="4" customFormat="1" customHeight="1" spans="1:11">
      <c r="A76" s="7">
        <v>103</v>
      </c>
      <c r="B76" s="7" t="s">
        <v>135</v>
      </c>
      <c r="C76" s="7" t="s">
        <v>297</v>
      </c>
      <c r="D76" s="7">
        <v>391</v>
      </c>
      <c r="E76" s="8" t="s">
        <v>298</v>
      </c>
      <c r="F76" s="7">
        <v>12462</v>
      </c>
      <c r="G76" s="7" t="s">
        <v>210</v>
      </c>
      <c r="H76" s="7" t="s">
        <v>185</v>
      </c>
      <c r="I76" s="13">
        <v>44013</v>
      </c>
      <c r="J76" s="14">
        <v>3.70684931506849</v>
      </c>
      <c r="K76" s="5">
        <v>-30</v>
      </c>
    </row>
    <row r="77" s="4" customFormat="1" customHeight="1" spans="1:11">
      <c r="A77" s="7">
        <v>105</v>
      </c>
      <c r="B77" s="7" t="s">
        <v>135</v>
      </c>
      <c r="C77" s="7" t="s">
        <v>299</v>
      </c>
      <c r="D77" s="7">
        <v>745</v>
      </c>
      <c r="E77" s="8" t="s">
        <v>300</v>
      </c>
      <c r="F77" s="7">
        <v>13282</v>
      </c>
      <c r="G77" s="7" t="s">
        <v>210</v>
      </c>
      <c r="H77" s="7" t="s">
        <v>185</v>
      </c>
      <c r="I77" s="13">
        <v>44378</v>
      </c>
      <c r="J77" s="14">
        <v>2.70684931506849</v>
      </c>
      <c r="K77" s="5">
        <v>-50</v>
      </c>
    </row>
    <row r="78" s="4" customFormat="1" customHeight="1" spans="1:11">
      <c r="A78" s="7">
        <v>106</v>
      </c>
      <c r="B78" s="7" t="s">
        <v>135</v>
      </c>
      <c r="C78" s="7" t="s">
        <v>299</v>
      </c>
      <c r="D78" s="7">
        <v>745</v>
      </c>
      <c r="E78" s="8" t="s">
        <v>301</v>
      </c>
      <c r="F78" s="7">
        <v>16190</v>
      </c>
      <c r="G78" s="7" t="s">
        <v>187</v>
      </c>
      <c r="H78" s="9" t="s">
        <v>185</v>
      </c>
      <c r="I78" s="13">
        <v>45146</v>
      </c>
      <c r="J78" s="14">
        <v>0.602739726027397</v>
      </c>
      <c r="K78" s="5">
        <v>-50</v>
      </c>
    </row>
    <row r="79" s="4" customFormat="1" customHeight="1" spans="1:11">
      <c r="A79" s="7">
        <v>108</v>
      </c>
      <c r="B79" s="7" t="s">
        <v>135</v>
      </c>
      <c r="C79" s="7" t="s">
        <v>302</v>
      </c>
      <c r="D79" s="7">
        <v>726</v>
      </c>
      <c r="E79" s="8" t="s">
        <v>303</v>
      </c>
      <c r="F79" s="7">
        <v>11453</v>
      </c>
      <c r="G79" s="7" t="s">
        <v>210</v>
      </c>
      <c r="H79" s="7" t="s">
        <v>185</v>
      </c>
      <c r="I79" s="13">
        <v>43195</v>
      </c>
      <c r="J79" s="14">
        <v>5.94794520547945</v>
      </c>
      <c r="K79" s="5">
        <v>-30</v>
      </c>
    </row>
    <row r="80" s="4" customFormat="1" customHeight="1" spans="1:11">
      <c r="A80" s="7">
        <v>109</v>
      </c>
      <c r="B80" s="7" t="s">
        <v>135</v>
      </c>
      <c r="C80" s="7" t="s">
        <v>302</v>
      </c>
      <c r="D80" s="7">
        <v>726</v>
      </c>
      <c r="E80" s="8" t="s">
        <v>304</v>
      </c>
      <c r="F80" s="7">
        <v>10177</v>
      </c>
      <c r="G80" s="7" t="s">
        <v>187</v>
      </c>
      <c r="H80" s="7" t="s">
        <v>185</v>
      </c>
      <c r="I80" s="13">
        <v>44501</v>
      </c>
      <c r="J80" s="14">
        <v>2.36986301369863</v>
      </c>
      <c r="K80" s="5">
        <v>-30</v>
      </c>
    </row>
    <row r="81" s="4" customFormat="1" customHeight="1" spans="1:11">
      <c r="A81" s="7">
        <v>113</v>
      </c>
      <c r="B81" s="7" t="s">
        <v>135</v>
      </c>
      <c r="C81" s="7" t="s">
        <v>305</v>
      </c>
      <c r="D81" s="7">
        <v>727</v>
      </c>
      <c r="E81" s="8" t="s">
        <v>306</v>
      </c>
      <c r="F81" s="7">
        <v>12332</v>
      </c>
      <c r="G81" s="7" t="s">
        <v>210</v>
      </c>
      <c r="H81" s="7" t="s">
        <v>185</v>
      </c>
      <c r="I81" s="13">
        <v>43611</v>
      </c>
      <c r="J81" s="14">
        <v>4.80821917808219</v>
      </c>
      <c r="K81" s="5">
        <v>-50</v>
      </c>
    </row>
    <row r="82" s="4" customFormat="1" customHeight="1" spans="1:11">
      <c r="A82" s="7">
        <v>114</v>
      </c>
      <c r="B82" s="7" t="s">
        <v>135</v>
      </c>
      <c r="C82" s="7" t="s">
        <v>305</v>
      </c>
      <c r="D82" s="7">
        <v>727</v>
      </c>
      <c r="E82" s="8" t="s">
        <v>307</v>
      </c>
      <c r="F82" s="7">
        <v>15092</v>
      </c>
      <c r="G82" s="7" t="s">
        <v>187</v>
      </c>
      <c r="H82" s="7" t="s">
        <v>185</v>
      </c>
      <c r="I82" s="13">
        <v>44652</v>
      </c>
      <c r="J82" s="14">
        <v>1.95616438356164</v>
      </c>
      <c r="K82" s="5">
        <v>-50</v>
      </c>
    </row>
    <row r="83" s="4" customFormat="1" customHeight="1" spans="1:11">
      <c r="A83" s="7">
        <v>115</v>
      </c>
      <c r="B83" s="7" t="s">
        <v>135</v>
      </c>
      <c r="C83" s="7" t="s">
        <v>308</v>
      </c>
      <c r="D83" s="7">
        <v>102565</v>
      </c>
      <c r="E83" s="8" t="s">
        <v>309</v>
      </c>
      <c r="F83" s="7">
        <v>11537</v>
      </c>
      <c r="G83" s="7" t="s">
        <v>210</v>
      </c>
      <c r="H83" s="7" t="s">
        <v>185</v>
      </c>
      <c r="I83" s="13">
        <v>43235</v>
      </c>
      <c r="J83" s="14">
        <v>5.83835616438356</v>
      </c>
      <c r="K83" s="5">
        <v>-30</v>
      </c>
    </row>
    <row r="84" s="4" customFormat="1" customHeight="1" spans="1:11">
      <c r="A84" s="7">
        <v>118</v>
      </c>
      <c r="B84" s="7" t="s">
        <v>135</v>
      </c>
      <c r="C84" s="7" t="s">
        <v>310</v>
      </c>
      <c r="D84" s="7">
        <v>578</v>
      </c>
      <c r="E84" s="8" t="s">
        <v>311</v>
      </c>
      <c r="F84" s="7">
        <v>13064</v>
      </c>
      <c r="G84" s="7" t="s">
        <v>210</v>
      </c>
      <c r="H84" s="7" t="s">
        <v>185</v>
      </c>
      <c r="I84" s="13">
        <v>43990</v>
      </c>
      <c r="J84" s="14">
        <v>3.76986301369863</v>
      </c>
      <c r="K84" s="5">
        <v>-50</v>
      </c>
    </row>
    <row r="85" s="4" customFormat="1" customHeight="1" spans="1:11">
      <c r="A85" s="7">
        <v>119</v>
      </c>
      <c r="B85" s="7" t="s">
        <v>135</v>
      </c>
      <c r="C85" s="7" t="s">
        <v>310</v>
      </c>
      <c r="D85" s="7">
        <v>578</v>
      </c>
      <c r="E85" s="8" t="s">
        <v>312</v>
      </c>
      <c r="F85" s="7">
        <v>9140</v>
      </c>
      <c r="G85" s="7" t="s">
        <v>187</v>
      </c>
      <c r="H85" s="7" t="s">
        <v>185</v>
      </c>
      <c r="I85" s="13">
        <v>41760</v>
      </c>
      <c r="J85" s="14">
        <v>9.87945205479452</v>
      </c>
      <c r="K85" s="5">
        <v>-50</v>
      </c>
    </row>
    <row r="86" s="4" customFormat="1" customHeight="1" spans="1:11">
      <c r="A86" s="7">
        <v>122</v>
      </c>
      <c r="B86" s="7" t="s">
        <v>135</v>
      </c>
      <c r="C86" s="7" t="s">
        <v>313</v>
      </c>
      <c r="D86" s="7">
        <v>117491</v>
      </c>
      <c r="E86" s="8" t="s">
        <v>314</v>
      </c>
      <c r="F86" s="7">
        <v>12909</v>
      </c>
      <c r="G86" s="7" t="s">
        <v>210</v>
      </c>
      <c r="H86" s="7" t="s">
        <v>185</v>
      </c>
      <c r="I86" s="13">
        <v>43918</v>
      </c>
      <c r="J86" s="14">
        <v>3.96712328767123</v>
      </c>
      <c r="K86" s="5">
        <v>-50</v>
      </c>
    </row>
    <row r="87" s="4" customFormat="1" customHeight="1" spans="1:11">
      <c r="A87" s="7">
        <v>123</v>
      </c>
      <c r="B87" s="7" t="s">
        <v>135</v>
      </c>
      <c r="C87" s="7" t="s">
        <v>313</v>
      </c>
      <c r="D87" s="7">
        <v>117491</v>
      </c>
      <c r="E87" s="8" t="s">
        <v>315</v>
      </c>
      <c r="F87" s="7">
        <v>15043</v>
      </c>
      <c r="G87" s="7" t="s">
        <v>187</v>
      </c>
      <c r="H87" s="7" t="s">
        <v>185</v>
      </c>
      <c r="I87" s="13">
        <v>44628</v>
      </c>
      <c r="J87" s="14">
        <v>2.02191780821918</v>
      </c>
      <c r="K87" s="5">
        <v>-50</v>
      </c>
    </row>
    <row r="88" s="4" customFormat="1" customHeight="1" spans="1:11">
      <c r="A88" s="7">
        <v>125</v>
      </c>
      <c r="B88" s="7" t="s">
        <v>135</v>
      </c>
      <c r="C88" s="7" t="s">
        <v>316</v>
      </c>
      <c r="D88" s="7">
        <v>111219</v>
      </c>
      <c r="E88" s="8" t="s">
        <v>317</v>
      </c>
      <c r="F88" s="7">
        <v>4117</v>
      </c>
      <c r="G88" s="7" t="s">
        <v>210</v>
      </c>
      <c r="H88" s="7" t="s">
        <v>185</v>
      </c>
      <c r="I88" s="13">
        <v>38930</v>
      </c>
      <c r="J88" s="14">
        <v>17.6328767123288</v>
      </c>
      <c r="K88" s="5">
        <v>-30</v>
      </c>
    </row>
    <row r="89" s="4" customFormat="1" customHeight="1" spans="1:11">
      <c r="A89" s="7">
        <v>126</v>
      </c>
      <c r="B89" s="7" t="s">
        <v>135</v>
      </c>
      <c r="C89" s="7" t="s">
        <v>316</v>
      </c>
      <c r="D89" s="7">
        <v>111219</v>
      </c>
      <c r="E89" s="8" t="s">
        <v>318</v>
      </c>
      <c r="F89" s="7">
        <v>12528</v>
      </c>
      <c r="G89" s="7" t="s">
        <v>187</v>
      </c>
      <c r="H89" s="7" t="s">
        <v>185</v>
      </c>
      <c r="I89" s="13">
        <v>44013</v>
      </c>
      <c r="J89" s="14">
        <v>3.70684931506849</v>
      </c>
      <c r="K89" s="5">
        <v>-30</v>
      </c>
    </row>
    <row r="90" s="4" customFormat="1" customHeight="1" spans="1:11">
      <c r="A90" s="7">
        <v>129</v>
      </c>
      <c r="B90" s="7" t="s">
        <v>135</v>
      </c>
      <c r="C90" s="7" t="s">
        <v>319</v>
      </c>
      <c r="D90" s="7">
        <v>343</v>
      </c>
      <c r="E90" s="8" t="s">
        <v>320</v>
      </c>
      <c r="F90" s="7">
        <v>7583</v>
      </c>
      <c r="G90" s="7" t="s">
        <v>210</v>
      </c>
      <c r="H90" s="7" t="s">
        <v>185</v>
      </c>
      <c r="I90" s="13">
        <v>41100</v>
      </c>
      <c r="J90" s="14">
        <v>11.6876712328767</v>
      </c>
      <c r="K90" s="5">
        <v>-30</v>
      </c>
    </row>
    <row r="91" s="4" customFormat="1" customHeight="1" spans="1:11">
      <c r="A91" s="7">
        <v>130</v>
      </c>
      <c r="B91" s="7" t="s">
        <v>135</v>
      </c>
      <c r="C91" s="7" t="s">
        <v>319</v>
      </c>
      <c r="D91" s="7">
        <v>343</v>
      </c>
      <c r="E91" s="8" t="s">
        <v>321</v>
      </c>
      <c r="F91" s="7">
        <v>10932</v>
      </c>
      <c r="G91" s="7" t="s">
        <v>187</v>
      </c>
      <c r="H91" s="7" t="s">
        <v>185</v>
      </c>
      <c r="I91" s="13">
        <v>42796</v>
      </c>
      <c r="J91" s="14">
        <v>7.04109589041096</v>
      </c>
      <c r="K91" s="5">
        <v>-30</v>
      </c>
    </row>
    <row r="92" s="4" customFormat="1" customHeight="1" spans="1:11">
      <c r="A92" s="7">
        <v>131</v>
      </c>
      <c r="B92" s="7" t="s">
        <v>135</v>
      </c>
      <c r="C92" s="7" t="s">
        <v>319</v>
      </c>
      <c r="D92" s="7">
        <v>343</v>
      </c>
      <c r="E92" s="8" t="s">
        <v>322</v>
      </c>
      <c r="F92" s="7">
        <v>13019</v>
      </c>
      <c r="G92" s="7" t="s">
        <v>187</v>
      </c>
      <c r="H92" s="7" t="s">
        <v>185</v>
      </c>
      <c r="I92" s="13">
        <v>43969</v>
      </c>
      <c r="J92" s="14">
        <v>3.82739726027397</v>
      </c>
      <c r="K92" s="5">
        <v>-30</v>
      </c>
    </row>
    <row r="93" s="4" customFormat="1" customHeight="1" spans="1:11">
      <c r="A93" s="7">
        <v>133</v>
      </c>
      <c r="B93" s="7" t="s">
        <v>135</v>
      </c>
      <c r="C93" s="7" t="s">
        <v>323</v>
      </c>
      <c r="D93" s="7">
        <v>365</v>
      </c>
      <c r="E93" s="8" t="s">
        <v>324</v>
      </c>
      <c r="F93" s="7">
        <v>4301</v>
      </c>
      <c r="G93" s="7" t="s">
        <v>210</v>
      </c>
      <c r="H93" s="7" t="s">
        <v>185</v>
      </c>
      <c r="I93" s="13">
        <v>39261</v>
      </c>
      <c r="J93" s="14">
        <v>16.7260273972603</v>
      </c>
      <c r="K93" s="5">
        <v>-50</v>
      </c>
    </row>
    <row r="94" s="4" customFormat="1" customHeight="1" spans="1:11">
      <c r="A94" s="7">
        <v>134</v>
      </c>
      <c r="B94" s="7" t="s">
        <v>135</v>
      </c>
      <c r="C94" s="7" t="s">
        <v>323</v>
      </c>
      <c r="D94" s="7">
        <v>365</v>
      </c>
      <c r="E94" s="8" t="s">
        <v>325</v>
      </c>
      <c r="F94" s="7">
        <v>10931</v>
      </c>
      <c r="G94" s="7" t="s">
        <v>187</v>
      </c>
      <c r="H94" s="7" t="s">
        <v>185</v>
      </c>
      <c r="I94" s="13">
        <v>42791</v>
      </c>
      <c r="J94" s="14">
        <v>7.05479452054795</v>
      </c>
      <c r="K94" s="5">
        <v>-50</v>
      </c>
    </row>
    <row r="95" s="4" customFormat="1" customHeight="1" spans="1:11">
      <c r="A95" s="7">
        <v>139</v>
      </c>
      <c r="B95" s="7" t="s">
        <v>135</v>
      </c>
      <c r="C95" s="7" t="s">
        <v>326</v>
      </c>
      <c r="D95" s="7">
        <v>114622</v>
      </c>
      <c r="E95" s="8" t="s">
        <v>327</v>
      </c>
      <c r="F95" s="7">
        <v>11143</v>
      </c>
      <c r="G95" s="7" t="s">
        <v>210</v>
      </c>
      <c r="H95" s="7" t="s">
        <v>185</v>
      </c>
      <c r="I95" s="13">
        <v>42942</v>
      </c>
      <c r="J95" s="14">
        <v>6.64109589041096</v>
      </c>
      <c r="K95" s="15">
        <v>100</v>
      </c>
    </row>
    <row r="96" s="4" customFormat="1" customHeight="1" spans="1:11">
      <c r="A96" s="7">
        <v>140</v>
      </c>
      <c r="B96" s="7" t="s">
        <v>135</v>
      </c>
      <c r="C96" s="7" t="s">
        <v>326</v>
      </c>
      <c r="D96" s="7">
        <v>114622</v>
      </c>
      <c r="E96" s="8" t="s">
        <v>328</v>
      </c>
      <c r="F96" s="7">
        <v>10205</v>
      </c>
      <c r="G96" s="7" t="s">
        <v>187</v>
      </c>
      <c r="H96" s="7" t="s">
        <v>185</v>
      </c>
      <c r="I96" s="13">
        <v>44922</v>
      </c>
      <c r="J96" s="14">
        <v>1.21643835616438</v>
      </c>
      <c r="K96" s="15">
        <v>100</v>
      </c>
    </row>
    <row r="97" s="4" customFormat="1" customHeight="1" spans="1:11">
      <c r="A97" s="7">
        <v>141</v>
      </c>
      <c r="B97" s="11" t="s">
        <v>135</v>
      </c>
      <c r="C97" s="11" t="s">
        <v>326</v>
      </c>
      <c r="D97" s="11">
        <v>114622</v>
      </c>
      <c r="E97" s="11" t="s">
        <v>329</v>
      </c>
      <c r="F97" s="11">
        <v>26732</v>
      </c>
      <c r="G97" s="11" t="s">
        <v>187</v>
      </c>
      <c r="H97" s="11" t="s">
        <v>185</v>
      </c>
      <c r="I97" s="19">
        <v>45303</v>
      </c>
      <c r="J97" s="14">
        <v>0.172602739726027</v>
      </c>
      <c r="K97" s="15">
        <v>100</v>
      </c>
    </row>
    <row r="98" s="4" customFormat="1" customHeight="1" spans="1:11">
      <c r="A98" s="7">
        <v>143</v>
      </c>
      <c r="B98" s="7" t="s">
        <v>135</v>
      </c>
      <c r="C98" s="7" t="s">
        <v>330</v>
      </c>
      <c r="D98" s="7">
        <v>103198</v>
      </c>
      <c r="E98" s="8" t="s">
        <v>331</v>
      </c>
      <c r="F98" s="7">
        <v>11231</v>
      </c>
      <c r="G98" s="7" t="s">
        <v>210</v>
      </c>
      <c r="H98" s="7" t="s">
        <v>185</v>
      </c>
      <c r="I98" s="13">
        <v>43006</v>
      </c>
      <c r="J98" s="14">
        <v>6.46575342465753</v>
      </c>
      <c r="K98" s="15">
        <v>100</v>
      </c>
    </row>
    <row r="99" s="4" customFormat="1" customHeight="1" spans="1:11">
      <c r="A99" s="7">
        <v>144</v>
      </c>
      <c r="B99" s="7" t="s">
        <v>135</v>
      </c>
      <c r="C99" s="7" t="s">
        <v>330</v>
      </c>
      <c r="D99" s="7">
        <v>103198</v>
      </c>
      <c r="E99" s="8" t="s">
        <v>332</v>
      </c>
      <c r="F99" s="7">
        <v>14385</v>
      </c>
      <c r="G99" s="7" t="s">
        <v>187</v>
      </c>
      <c r="H99" s="7" t="s">
        <v>185</v>
      </c>
      <c r="I99" s="13">
        <v>44743</v>
      </c>
      <c r="J99" s="14">
        <v>1.70684931506849</v>
      </c>
      <c r="K99" s="15">
        <v>100</v>
      </c>
    </row>
    <row r="100" s="4" customFormat="1" customHeight="1" spans="1:11">
      <c r="A100" s="7">
        <v>145</v>
      </c>
      <c r="B100" s="7" t="s">
        <v>135</v>
      </c>
      <c r="C100" s="7" t="s">
        <v>330</v>
      </c>
      <c r="D100" s="7">
        <v>103198</v>
      </c>
      <c r="E100" s="8" t="s">
        <v>333</v>
      </c>
      <c r="F100" s="7">
        <v>16075</v>
      </c>
      <c r="G100" s="7" t="s">
        <v>215</v>
      </c>
      <c r="H100" s="7" t="s">
        <v>216</v>
      </c>
      <c r="I100" s="16">
        <v>45124</v>
      </c>
      <c r="J100" s="14">
        <v>0.663013698630137</v>
      </c>
      <c r="K100" s="15">
        <v>50</v>
      </c>
    </row>
    <row r="101" s="4" customFormat="1" customHeight="1" spans="1:11">
      <c r="A101" s="7">
        <v>146</v>
      </c>
      <c r="B101" s="11" t="s">
        <v>135</v>
      </c>
      <c r="C101" s="7" t="s">
        <v>334</v>
      </c>
      <c r="D101" s="7">
        <v>298747</v>
      </c>
      <c r="E101" s="11" t="s">
        <v>335</v>
      </c>
      <c r="F101" s="11">
        <v>26603</v>
      </c>
      <c r="G101" s="11" t="s">
        <v>210</v>
      </c>
      <c r="H101" s="11" t="s">
        <v>185</v>
      </c>
      <c r="I101" s="19">
        <v>45233</v>
      </c>
      <c r="J101" s="14">
        <v>0.364383561643836</v>
      </c>
      <c r="K101" s="5" t="s">
        <v>247</v>
      </c>
    </row>
    <row r="102" s="4" customFormat="1" customHeight="1" spans="1:11">
      <c r="A102" s="7">
        <v>147</v>
      </c>
      <c r="B102" s="7" t="s">
        <v>135</v>
      </c>
      <c r="C102" s="7" t="s">
        <v>334</v>
      </c>
      <c r="D102" s="7">
        <v>298747</v>
      </c>
      <c r="E102" s="8" t="s">
        <v>336</v>
      </c>
      <c r="F102" s="7">
        <v>12990</v>
      </c>
      <c r="G102" s="7" t="s">
        <v>187</v>
      </c>
      <c r="H102" s="7" t="s">
        <v>185</v>
      </c>
      <c r="I102" s="13">
        <v>43958</v>
      </c>
      <c r="J102" s="14">
        <v>3.85753424657534</v>
      </c>
      <c r="K102" s="5" t="s">
        <v>247</v>
      </c>
    </row>
    <row r="103" s="4" customFormat="1" customHeight="1" spans="1:11">
      <c r="A103" s="7">
        <v>148</v>
      </c>
      <c r="B103" s="7" t="s">
        <v>60</v>
      </c>
      <c r="C103" s="7" t="s">
        <v>337</v>
      </c>
      <c r="D103" s="7">
        <v>105751</v>
      </c>
      <c r="E103" s="8" t="s">
        <v>338</v>
      </c>
      <c r="F103" s="7">
        <v>9295</v>
      </c>
      <c r="G103" s="7" t="s">
        <v>210</v>
      </c>
      <c r="H103" s="7" t="s">
        <v>185</v>
      </c>
      <c r="I103" s="13">
        <v>42971</v>
      </c>
      <c r="J103" s="14">
        <v>6.56164383561644</v>
      </c>
      <c r="K103" s="5">
        <v>-50</v>
      </c>
    </row>
    <row r="104" s="4" customFormat="1" customHeight="1" spans="1:11">
      <c r="A104" s="7">
        <v>151</v>
      </c>
      <c r="B104" s="7" t="s">
        <v>60</v>
      </c>
      <c r="C104" s="7" t="s">
        <v>339</v>
      </c>
      <c r="D104" s="7">
        <v>106568</v>
      </c>
      <c r="E104" s="8" t="s">
        <v>340</v>
      </c>
      <c r="F104" s="7">
        <v>15720</v>
      </c>
      <c r="G104" s="7" t="s">
        <v>187</v>
      </c>
      <c r="H104" s="7" t="s">
        <v>185</v>
      </c>
      <c r="I104" s="13">
        <v>44970</v>
      </c>
      <c r="J104" s="14">
        <v>1.08493150684932</v>
      </c>
      <c r="K104" s="5" t="s">
        <v>284</v>
      </c>
    </row>
    <row r="105" s="4" customFormat="1" customHeight="1" spans="1:11">
      <c r="A105" s="7">
        <v>152</v>
      </c>
      <c r="B105" s="7" t="s">
        <v>60</v>
      </c>
      <c r="C105" s="7" t="s">
        <v>341</v>
      </c>
      <c r="D105" s="7">
        <v>104430</v>
      </c>
      <c r="E105" s="8" t="s">
        <v>342</v>
      </c>
      <c r="F105" s="7">
        <v>15615</v>
      </c>
      <c r="G105" s="7" t="s">
        <v>210</v>
      </c>
      <c r="H105" s="7" t="s">
        <v>185</v>
      </c>
      <c r="I105" s="13">
        <v>44859</v>
      </c>
      <c r="J105" s="14">
        <v>1.38904109589041</v>
      </c>
      <c r="K105" s="5" t="s">
        <v>284</v>
      </c>
    </row>
    <row r="106" s="4" customFormat="1" customHeight="1" spans="1:11">
      <c r="A106" s="7">
        <v>154</v>
      </c>
      <c r="B106" s="7" t="s">
        <v>60</v>
      </c>
      <c r="C106" s="7" t="s">
        <v>343</v>
      </c>
      <c r="D106" s="7">
        <v>377</v>
      </c>
      <c r="E106" s="8" t="s">
        <v>344</v>
      </c>
      <c r="F106" s="7">
        <v>11323</v>
      </c>
      <c r="G106" s="7" t="s">
        <v>210</v>
      </c>
      <c r="H106" s="7" t="s">
        <v>185</v>
      </c>
      <c r="I106" s="13">
        <v>43282</v>
      </c>
      <c r="J106" s="14">
        <v>5.70958904109589</v>
      </c>
      <c r="K106" s="15">
        <v>100</v>
      </c>
    </row>
    <row r="107" s="4" customFormat="1" customHeight="1" spans="1:11">
      <c r="A107" s="7">
        <v>155</v>
      </c>
      <c r="B107" s="7" t="s">
        <v>60</v>
      </c>
      <c r="C107" s="7" t="s">
        <v>343</v>
      </c>
      <c r="D107" s="7">
        <v>377</v>
      </c>
      <c r="E107" s="8" t="s">
        <v>345</v>
      </c>
      <c r="F107" s="7">
        <v>5782</v>
      </c>
      <c r="G107" s="7" t="s">
        <v>187</v>
      </c>
      <c r="H107" s="7" t="s">
        <v>185</v>
      </c>
      <c r="I107" s="13">
        <v>44751</v>
      </c>
      <c r="J107" s="14">
        <v>1.68493150684932</v>
      </c>
      <c r="K107" s="15">
        <v>100</v>
      </c>
    </row>
    <row r="108" s="4" customFormat="1" customHeight="1" spans="1:11">
      <c r="A108" s="7">
        <v>156</v>
      </c>
      <c r="B108" s="7" t="s">
        <v>60</v>
      </c>
      <c r="C108" s="7" t="s">
        <v>343</v>
      </c>
      <c r="D108" s="7">
        <v>377</v>
      </c>
      <c r="E108" s="8" t="s">
        <v>346</v>
      </c>
      <c r="F108" s="7">
        <v>16108</v>
      </c>
      <c r="G108" s="7" t="s">
        <v>215</v>
      </c>
      <c r="H108" s="7" t="s">
        <v>216</v>
      </c>
      <c r="I108" s="16">
        <v>45124</v>
      </c>
      <c r="J108" s="14">
        <v>0.663013698630137</v>
      </c>
      <c r="K108" s="15">
        <v>50</v>
      </c>
    </row>
    <row r="109" s="4" customFormat="1" customHeight="1" spans="1:11">
      <c r="A109" s="7">
        <v>160</v>
      </c>
      <c r="B109" s="7" t="s">
        <v>60</v>
      </c>
      <c r="C109" s="7" t="s">
        <v>347</v>
      </c>
      <c r="D109" s="7">
        <v>373</v>
      </c>
      <c r="E109" s="8" t="s">
        <v>348</v>
      </c>
      <c r="F109" s="7">
        <v>14379</v>
      </c>
      <c r="G109" s="7" t="s">
        <v>210</v>
      </c>
      <c r="H109" s="7" t="s">
        <v>185</v>
      </c>
      <c r="I109" s="13">
        <v>44743</v>
      </c>
      <c r="J109" s="14">
        <v>1.70684931506849</v>
      </c>
      <c r="K109" s="5">
        <v>-30</v>
      </c>
    </row>
    <row r="110" s="4" customFormat="1" customHeight="1" spans="1:11">
      <c r="A110" s="7">
        <v>161</v>
      </c>
      <c r="B110" s="9" t="s">
        <v>60</v>
      </c>
      <c r="C110" s="9" t="s">
        <v>347</v>
      </c>
      <c r="D110" s="9">
        <v>373</v>
      </c>
      <c r="E110" s="9" t="s">
        <v>349</v>
      </c>
      <c r="F110" s="9">
        <v>16236</v>
      </c>
      <c r="G110" s="9" t="s">
        <v>187</v>
      </c>
      <c r="H110" s="9" t="s">
        <v>185</v>
      </c>
      <c r="I110" s="18">
        <v>45170</v>
      </c>
      <c r="J110" s="14">
        <v>0.536986301369863</v>
      </c>
      <c r="K110" s="5">
        <v>-30</v>
      </c>
    </row>
    <row r="111" s="4" customFormat="1" customHeight="1" spans="1:11">
      <c r="A111" s="7">
        <v>164</v>
      </c>
      <c r="B111" s="7" t="s">
        <v>60</v>
      </c>
      <c r="C111" s="7" t="s">
        <v>67</v>
      </c>
      <c r="D111" s="7">
        <v>115971</v>
      </c>
      <c r="E111" s="8" t="s">
        <v>350</v>
      </c>
      <c r="F111" s="11">
        <v>26620</v>
      </c>
      <c r="G111" s="11" t="s">
        <v>187</v>
      </c>
      <c r="H111" s="9" t="s">
        <v>185</v>
      </c>
      <c r="I111" s="19">
        <v>45255</v>
      </c>
      <c r="J111" s="14">
        <v>0.304109589041096</v>
      </c>
      <c r="K111" s="5">
        <v>-50</v>
      </c>
    </row>
    <row r="112" s="4" customFormat="1" customHeight="1" spans="1:11">
      <c r="A112" s="7">
        <v>165</v>
      </c>
      <c r="B112" s="7" t="s">
        <v>60</v>
      </c>
      <c r="C112" s="7" t="s">
        <v>67</v>
      </c>
      <c r="D112" s="7">
        <v>115971</v>
      </c>
      <c r="E112" s="8" t="s">
        <v>351</v>
      </c>
      <c r="F112" s="7">
        <v>7369</v>
      </c>
      <c r="G112" s="7" t="s">
        <v>187</v>
      </c>
      <c r="H112" s="7" t="s">
        <v>185</v>
      </c>
      <c r="I112" s="13">
        <v>42922</v>
      </c>
      <c r="J112" s="14">
        <v>6.6958904109589</v>
      </c>
      <c r="K112" s="5">
        <v>-50</v>
      </c>
    </row>
    <row r="113" s="4" customFormat="1" customHeight="1" spans="1:11">
      <c r="A113" s="7">
        <v>166</v>
      </c>
      <c r="B113" s="7" t="s">
        <v>60</v>
      </c>
      <c r="C113" s="7" t="s">
        <v>352</v>
      </c>
      <c r="D113" s="7">
        <v>114069</v>
      </c>
      <c r="E113" s="8" t="s">
        <v>353</v>
      </c>
      <c r="F113" s="7">
        <v>7707</v>
      </c>
      <c r="G113" s="7" t="s">
        <v>210</v>
      </c>
      <c r="H113" s="7" t="s">
        <v>185</v>
      </c>
      <c r="I113" s="13">
        <v>44041</v>
      </c>
      <c r="J113" s="14">
        <v>3.63013698630137</v>
      </c>
      <c r="K113" s="15">
        <v>100</v>
      </c>
    </row>
    <row r="114" s="4" customFormat="1" customHeight="1" spans="1:11">
      <c r="A114" s="7">
        <v>167</v>
      </c>
      <c r="B114" s="7" t="s">
        <v>60</v>
      </c>
      <c r="C114" s="7" t="s">
        <v>352</v>
      </c>
      <c r="D114" s="7">
        <v>114069</v>
      </c>
      <c r="E114" s="8" t="s">
        <v>354</v>
      </c>
      <c r="F114" s="7">
        <v>13000</v>
      </c>
      <c r="G114" s="7" t="s">
        <v>187</v>
      </c>
      <c r="H114" s="7" t="s">
        <v>185</v>
      </c>
      <c r="I114" s="13">
        <v>43960</v>
      </c>
      <c r="J114" s="14">
        <v>3.85205479452055</v>
      </c>
      <c r="K114" s="15">
        <v>100</v>
      </c>
    </row>
    <row r="115" s="4" customFormat="1" customHeight="1" spans="1:11">
      <c r="A115" s="7">
        <v>168</v>
      </c>
      <c r="B115" s="7" t="s">
        <v>60</v>
      </c>
      <c r="C115" s="7" t="s">
        <v>355</v>
      </c>
      <c r="D115" s="7">
        <v>143253</v>
      </c>
      <c r="E115" s="8" t="s">
        <v>356</v>
      </c>
      <c r="F115" s="7">
        <v>12949</v>
      </c>
      <c r="G115" s="7" t="s">
        <v>210</v>
      </c>
      <c r="H115" s="7" t="s">
        <v>185</v>
      </c>
      <c r="I115" s="13">
        <v>44013</v>
      </c>
      <c r="J115" s="14">
        <v>3.70684931506849</v>
      </c>
      <c r="K115" s="5" t="s">
        <v>284</v>
      </c>
    </row>
    <row r="116" s="4" customFormat="1" customHeight="1" spans="1:11">
      <c r="A116" s="7">
        <v>169</v>
      </c>
      <c r="B116" s="7" t="s">
        <v>60</v>
      </c>
      <c r="C116" s="7" t="s">
        <v>357</v>
      </c>
      <c r="D116" s="7">
        <v>118074</v>
      </c>
      <c r="E116" s="8" t="s">
        <v>358</v>
      </c>
      <c r="F116" s="7">
        <v>4304</v>
      </c>
      <c r="G116" s="7" t="s">
        <v>210</v>
      </c>
      <c r="H116" s="7" t="s">
        <v>185</v>
      </c>
      <c r="I116" s="13">
        <v>42935</v>
      </c>
      <c r="J116" s="14">
        <v>6.66027397260274</v>
      </c>
      <c r="K116" s="5">
        <v>-30</v>
      </c>
    </row>
    <row r="117" s="4" customFormat="1" customHeight="1" spans="1:11">
      <c r="A117" s="7">
        <v>170</v>
      </c>
      <c r="B117" s="7" t="s">
        <v>60</v>
      </c>
      <c r="C117" s="7" t="s">
        <v>357</v>
      </c>
      <c r="D117" s="7">
        <v>118074</v>
      </c>
      <c r="E117" s="8" t="s">
        <v>359</v>
      </c>
      <c r="F117" s="7">
        <v>13293</v>
      </c>
      <c r="G117" s="7" t="s">
        <v>187</v>
      </c>
      <c r="H117" s="7" t="s">
        <v>185</v>
      </c>
      <c r="I117" s="13">
        <v>44378</v>
      </c>
      <c r="J117" s="14">
        <v>2.70684931506849</v>
      </c>
      <c r="K117" s="5">
        <v>-30</v>
      </c>
    </row>
    <row r="118" s="4" customFormat="1" customHeight="1" spans="1:11">
      <c r="A118" s="7">
        <v>173</v>
      </c>
      <c r="B118" s="7" t="s">
        <v>60</v>
      </c>
      <c r="C118" s="7" t="s">
        <v>360</v>
      </c>
      <c r="D118" s="7">
        <v>118758</v>
      </c>
      <c r="E118" s="8" t="s">
        <v>361</v>
      </c>
      <c r="F118" s="7">
        <v>14388</v>
      </c>
      <c r="G118" s="7" t="s">
        <v>210</v>
      </c>
      <c r="H118" s="7" t="s">
        <v>185</v>
      </c>
      <c r="I118" s="13">
        <v>44743</v>
      </c>
      <c r="J118" s="14">
        <v>1.70684931506849</v>
      </c>
      <c r="K118" s="5">
        <v>-50</v>
      </c>
    </row>
    <row r="119" s="4" customFormat="1" customHeight="1" spans="1:11">
      <c r="A119" s="7">
        <v>174</v>
      </c>
      <c r="B119" s="7" t="s">
        <v>60</v>
      </c>
      <c r="C119" s="7" t="s">
        <v>360</v>
      </c>
      <c r="D119" s="7">
        <v>118758</v>
      </c>
      <c r="E119" s="8" t="s">
        <v>362</v>
      </c>
      <c r="F119" s="9">
        <v>16204</v>
      </c>
      <c r="G119" s="9" t="s">
        <v>187</v>
      </c>
      <c r="H119" s="9" t="s">
        <v>185</v>
      </c>
      <c r="I119" s="18">
        <v>45157</v>
      </c>
      <c r="J119" s="14">
        <v>0.572602739726027</v>
      </c>
      <c r="K119" s="5">
        <v>-50</v>
      </c>
    </row>
    <row r="120" s="4" customFormat="1" customHeight="1" spans="1:11">
      <c r="A120" s="7">
        <v>175</v>
      </c>
      <c r="B120" s="7" t="s">
        <v>60</v>
      </c>
      <c r="C120" s="7" t="s">
        <v>363</v>
      </c>
      <c r="D120" s="7">
        <v>733</v>
      </c>
      <c r="E120" s="8" t="s">
        <v>364</v>
      </c>
      <c r="F120" s="7">
        <v>11004</v>
      </c>
      <c r="G120" s="7" t="s">
        <v>210</v>
      </c>
      <c r="H120" s="7" t="s">
        <v>185</v>
      </c>
      <c r="I120" s="13">
        <v>42859</v>
      </c>
      <c r="J120" s="14">
        <v>6.86849315068493</v>
      </c>
      <c r="K120" s="5">
        <v>-50</v>
      </c>
    </row>
    <row r="121" s="4" customFormat="1" customHeight="1" spans="1:11">
      <c r="A121" s="7">
        <v>176</v>
      </c>
      <c r="B121" s="7" t="s">
        <v>60</v>
      </c>
      <c r="C121" s="7" t="s">
        <v>363</v>
      </c>
      <c r="D121" s="7">
        <v>733</v>
      </c>
      <c r="E121" s="8" t="s">
        <v>365</v>
      </c>
      <c r="F121" s="7">
        <v>13164</v>
      </c>
      <c r="G121" s="7" t="s">
        <v>187</v>
      </c>
      <c r="H121" s="7" t="s">
        <v>185</v>
      </c>
      <c r="I121" s="13">
        <v>44018</v>
      </c>
      <c r="J121" s="14">
        <v>3.69315068493151</v>
      </c>
      <c r="K121" s="5">
        <v>-50</v>
      </c>
    </row>
    <row r="122" s="4" customFormat="1" customHeight="1" spans="1:11">
      <c r="A122" s="7">
        <v>177</v>
      </c>
      <c r="B122" s="7" t="s">
        <v>60</v>
      </c>
      <c r="C122" s="7" t="s">
        <v>366</v>
      </c>
      <c r="D122" s="7">
        <v>573</v>
      </c>
      <c r="E122" s="8" t="s">
        <v>367</v>
      </c>
      <c r="F122" s="7">
        <v>5501</v>
      </c>
      <c r="G122" s="7" t="s">
        <v>210</v>
      </c>
      <c r="H122" s="7" t="s">
        <v>185</v>
      </c>
      <c r="I122" s="13">
        <v>40550</v>
      </c>
      <c r="J122" s="14">
        <v>13.1945205479452</v>
      </c>
      <c r="K122" s="5">
        <v>-30</v>
      </c>
    </row>
    <row r="123" s="4" customFormat="1" customHeight="1" spans="1:11">
      <c r="A123" s="7">
        <v>178</v>
      </c>
      <c r="B123" s="7" t="s">
        <v>60</v>
      </c>
      <c r="C123" s="7" t="s">
        <v>366</v>
      </c>
      <c r="D123" s="7">
        <v>573</v>
      </c>
      <c r="E123" s="8" t="s">
        <v>368</v>
      </c>
      <c r="F123" s="7">
        <v>16191</v>
      </c>
      <c r="G123" s="7" t="s">
        <v>187</v>
      </c>
      <c r="H123" s="9" t="s">
        <v>185</v>
      </c>
      <c r="I123" s="13">
        <v>45149</v>
      </c>
      <c r="J123" s="14">
        <v>0.594520547945205</v>
      </c>
      <c r="K123" s="5">
        <v>-30</v>
      </c>
    </row>
    <row r="124" s="4" customFormat="1" customHeight="1" spans="1:11">
      <c r="A124" s="7">
        <v>179</v>
      </c>
      <c r="B124" s="7" t="s">
        <v>60</v>
      </c>
      <c r="C124" s="7" t="s">
        <v>369</v>
      </c>
      <c r="D124" s="7">
        <v>355</v>
      </c>
      <c r="E124" s="8" t="s">
        <v>370</v>
      </c>
      <c r="F124" s="7">
        <v>15726</v>
      </c>
      <c r="G124" s="7" t="s">
        <v>187</v>
      </c>
      <c r="H124" s="7" t="s">
        <v>185</v>
      </c>
      <c r="I124" s="13">
        <v>44958</v>
      </c>
      <c r="J124" s="14">
        <v>1.11780821917808</v>
      </c>
      <c r="K124" s="5">
        <v>-50</v>
      </c>
    </row>
    <row r="125" s="4" customFormat="1" customHeight="1" spans="1:11">
      <c r="A125" s="7">
        <v>180</v>
      </c>
      <c r="B125" s="7" t="s">
        <v>60</v>
      </c>
      <c r="C125" s="7" t="s">
        <v>369</v>
      </c>
      <c r="D125" s="7">
        <v>355</v>
      </c>
      <c r="E125" s="8" t="s">
        <v>371</v>
      </c>
      <c r="F125" s="7">
        <v>14171</v>
      </c>
      <c r="G125" s="7" t="s">
        <v>187</v>
      </c>
      <c r="H125" s="7" t="s">
        <v>185</v>
      </c>
      <c r="I125" s="13">
        <v>44305</v>
      </c>
      <c r="J125" s="14">
        <v>2.90684931506849</v>
      </c>
      <c r="K125" s="5">
        <v>-50</v>
      </c>
    </row>
    <row r="126" s="4" customFormat="1" customHeight="1" spans="1:11">
      <c r="A126" s="7">
        <v>181</v>
      </c>
      <c r="B126" s="7" t="s">
        <v>60</v>
      </c>
      <c r="C126" s="7" t="s">
        <v>372</v>
      </c>
      <c r="D126" s="7">
        <v>297863</v>
      </c>
      <c r="E126" s="8" t="s">
        <v>373</v>
      </c>
      <c r="F126" s="7">
        <v>9895</v>
      </c>
      <c r="G126" s="7" t="s">
        <v>210</v>
      </c>
      <c r="H126" s="7" t="s">
        <v>185</v>
      </c>
      <c r="I126" s="13">
        <v>42149</v>
      </c>
      <c r="J126" s="14">
        <v>8.81369863013699</v>
      </c>
      <c r="K126" s="5">
        <v>-50</v>
      </c>
    </row>
    <row r="127" s="4" customFormat="1" customHeight="1" spans="1:11">
      <c r="A127" s="7">
        <v>182</v>
      </c>
      <c r="B127" s="7" t="s">
        <v>60</v>
      </c>
      <c r="C127" s="7" t="s">
        <v>372</v>
      </c>
      <c r="D127" s="7">
        <v>297863</v>
      </c>
      <c r="E127" s="11" t="s">
        <v>374</v>
      </c>
      <c r="F127" s="11">
        <v>16497</v>
      </c>
      <c r="G127" s="11" t="s">
        <v>187</v>
      </c>
      <c r="H127" s="11" t="s">
        <v>185</v>
      </c>
      <c r="I127" s="19">
        <v>45232</v>
      </c>
      <c r="J127" s="14">
        <v>0.367123287671233</v>
      </c>
      <c r="K127" s="5">
        <v>-50</v>
      </c>
    </row>
    <row r="128" s="4" customFormat="1" customHeight="1" spans="1:11">
      <c r="A128" s="7">
        <v>183</v>
      </c>
      <c r="B128" s="7" t="s">
        <v>60</v>
      </c>
      <c r="C128" s="7" t="s">
        <v>375</v>
      </c>
      <c r="D128" s="7">
        <v>511</v>
      </c>
      <c r="E128" s="8" t="s">
        <v>376</v>
      </c>
      <c r="F128" s="7">
        <v>5527</v>
      </c>
      <c r="G128" s="7" t="s">
        <v>210</v>
      </c>
      <c r="H128" s="7" t="s">
        <v>185</v>
      </c>
      <c r="I128" s="13">
        <v>40556</v>
      </c>
      <c r="J128" s="14">
        <v>13.1780821917808</v>
      </c>
      <c r="K128" s="5">
        <v>-50</v>
      </c>
    </row>
    <row r="129" s="4" customFormat="1" customHeight="1" spans="1:11">
      <c r="A129" s="7">
        <v>184</v>
      </c>
      <c r="B129" s="7" t="s">
        <v>60</v>
      </c>
      <c r="C129" s="7" t="s">
        <v>375</v>
      </c>
      <c r="D129" s="7">
        <v>511</v>
      </c>
      <c r="E129" s="8" t="s">
        <v>377</v>
      </c>
      <c r="F129" s="7">
        <v>7917</v>
      </c>
      <c r="G129" s="7" t="s">
        <v>187</v>
      </c>
      <c r="H129" s="7" t="s">
        <v>185</v>
      </c>
      <c r="I129" s="13">
        <v>42942</v>
      </c>
      <c r="J129" s="14">
        <v>6.64109589041096</v>
      </c>
      <c r="K129" s="5">
        <v>-50</v>
      </c>
    </row>
    <row r="130" s="4" customFormat="1" customHeight="1" spans="1:11">
      <c r="A130" s="7">
        <v>187</v>
      </c>
      <c r="B130" s="7" t="s">
        <v>60</v>
      </c>
      <c r="C130" s="7" t="s">
        <v>378</v>
      </c>
      <c r="D130" s="7">
        <v>546</v>
      </c>
      <c r="E130" s="8" t="s">
        <v>379</v>
      </c>
      <c r="F130" s="7">
        <v>6123</v>
      </c>
      <c r="G130" s="7" t="s">
        <v>210</v>
      </c>
      <c r="H130" s="7" t="s">
        <v>185</v>
      </c>
      <c r="I130" s="13">
        <v>40693</v>
      </c>
      <c r="J130" s="14">
        <v>12.8027397260274</v>
      </c>
      <c r="K130" s="5">
        <v>-30</v>
      </c>
    </row>
    <row r="131" s="4" customFormat="1" customHeight="1" spans="1:11">
      <c r="A131" s="7">
        <v>188</v>
      </c>
      <c r="B131" s="7" t="s">
        <v>60</v>
      </c>
      <c r="C131" s="7" t="s">
        <v>378</v>
      </c>
      <c r="D131" s="7">
        <v>546</v>
      </c>
      <c r="E131" s="7" t="s">
        <v>380</v>
      </c>
      <c r="F131" s="7">
        <v>10849</v>
      </c>
      <c r="G131" s="7" t="s">
        <v>187</v>
      </c>
      <c r="H131" s="7" t="s">
        <v>185</v>
      </c>
      <c r="I131" s="13">
        <v>44835</v>
      </c>
      <c r="J131" s="14">
        <v>1.45479452054795</v>
      </c>
      <c r="K131" s="5">
        <v>-30</v>
      </c>
    </row>
    <row r="132" s="4" customFormat="1" customHeight="1" spans="1:11">
      <c r="A132" s="7">
        <v>189</v>
      </c>
      <c r="B132" s="7" t="s">
        <v>60</v>
      </c>
      <c r="C132" s="7" t="s">
        <v>378</v>
      </c>
      <c r="D132" s="7">
        <v>546</v>
      </c>
      <c r="E132" s="11" t="s">
        <v>381</v>
      </c>
      <c r="F132" s="11">
        <v>26636</v>
      </c>
      <c r="G132" s="11" t="s">
        <v>187</v>
      </c>
      <c r="H132" s="11" t="s">
        <v>185</v>
      </c>
      <c r="I132" s="19">
        <v>45261</v>
      </c>
      <c r="J132" s="14">
        <v>0.287671232876712</v>
      </c>
      <c r="K132" s="5">
        <v>-30</v>
      </c>
    </row>
    <row r="133" s="4" customFormat="1" customHeight="1" spans="1:11">
      <c r="A133" s="7">
        <v>190</v>
      </c>
      <c r="B133" s="7" t="s">
        <v>60</v>
      </c>
      <c r="C133" s="7" t="s">
        <v>382</v>
      </c>
      <c r="D133" s="7">
        <v>117184</v>
      </c>
      <c r="E133" s="8" t="s">
        <v>383</v>
      </c>
      <c r="F133" s="7">
        <v>11769</v>
      </c>
      <c r="G133" s="7" t="s">
        <v>210</v>
      </c>
      <c r="H133" s="7" t="s">
        <v>185</v>
      </c>
      <c r="I133" s="13">
        <v>44141</v>
      </c>
      <c r="J133" s="14">
        <v>3.35616438356164</v>
      </c>
      <c r="K133" s="5">
        <v>-30</v>
      </c>
    </row>
    <row r="134" s="4" customFormat="1" customHeight="1" spans="1:11">
      <c r="A134" s="7">
        <v>191</v>
      </c>
      <c r="B134" s="7" t="s">
        <v>60</v>
      </c>
      <c r="C134" s="7" t="s">
        <v>382</v>
      </c>
      <c r="D134" s="7">
        <v>117184</v>
      </c>
      <c r="E134" s="8" t="s">
        <v>384</v>
      </c>
      <c r="F134" s="7">
        <v>15048</v>
      </c>
      <c r="G134" s="7" t="s">
        <v>187</v>
      </c>
      <c r="H134" s="7" t="s">
        <v>185</v>
      </c>
      <c r="I134" s="13">
        <v>44622</v>
      </c>
      <c r="J134" s="14">
        <v>2.03835616438356</v>
      </c>
      <c r="K134" s="5">
        <v>-30</v>
      </c>
    </row>
    <row r="135" s="4" customFormat="1" customHeight="1" spans="1:11">
      <c r="A135" s="7">
        <v>192</v>
      </c>
      <c r="B135" s="11" t="s">
        <v>60</v>
      </c>
      <c r="C135" s="11" t="s">
        <v>382</v>
      </c>
      <c r="D135" s="11">
        <v>117184</v>
      </c>
      <c r="E135" s="11" t="s">
        <v>385</v>
      </c>
      <c r="F135" s="11">
        <v>11620</v>
      </c>
      <c r="G135" s="11" t="s">
        <v>187</v>
      </c>
      <c r="H135" s="11" t="s">
        <v>185</v>
      </c>
      <c r="I135" s="19">
        <v>45250</v>
      </c>
      <c r="J135" s="14">
        <v>0.317808219178082</v>
      </c>
      <c r="K135" s="5">
        <v>-30</v>
      </c>
    </row>
    <row r="136" s="4" customFormat="1" customHeight="1" spans="1:11">
      <c r="A136" s="7">
        <v>194</v>
      </c>
      <c r="B136" s="7" t="s">
        <v>60</v>
      </c>
      <c r="C136" s="7" t="s">
        <v>386</v>
      </c>
      <c r="D136" s="7">
        <v>598</v>
      </c>
      <c r="E136" s="8" t="s">
        <v>387</v>
      </c>
      <c r="F136" s="7">
        <v>11178</v>
      </c>
      <c r="G136" s="7" t="s">
        <v>210</v>
      </c>
      <c r="H136" s="7" t="s">
        <v>185</v>
      </c>
      <c r="I136" s="13">
        <v>42973</v>
      </c>
      <c r="J136" s="14">
        <v>6.55616438356164</v>
      </c>
      <c r="K136" s="5">
        <v>-50</v>
      </c>
    </row>
    <row r="137" s="4" customFormat="1" customHeight="1" spans="1:11">
      <c r="A137" s="7">
        <v>195</v>
      </c>
      <c r="B137" s="7" t="s">
        <v>60</v>
      </c>
      <c r="C137" s="7" t="s">
        <v>386</v>
      </c>
      <c r="D137" s="7">
        <v>598</v>
      </c>
      <c r="E137" s="7" t="s">
        <v>388</v>
      </c>
      <c r="F137" s="11">
        <v>26604</v>
      </c>
      <c r="G137" s="11" t="s">
        <v>187</v>
      </c>
      <c r="H137" s="11" t="s">
        <v>185</v>
      </c>
      <c r="I137" s="19">
        <v>45241</v>
      </c>
      <c r="J137" s="14">
        <v>0.342465753424658</v>
      </c>
      <c r="K137" s="5">
        <v>-50</v>
      </c>
    </row>
    <row r="138" s="4" customFormat="1" customHeight="1" spans="1:11">
      <c r="A138" s="7">
        <v>196</v>
      </c>
      <c r="B138" s="7" t="s">
        <v>60</v>
      </c>
      <c r="C138" s="7" t="s">
        <v>386</v>
      </c>
      <c r="D138" s="7">
        <v>598</v>
      </c>
      <c r="E138" s="8" t="s">
        <v>389</v>
      </c>
      <c r="F138" s="7">
        <v>12845</v>
      </c>
      <c r="G138" s="7" t="s">
        <v>187</v>
      </c>
      <c r="H138" s="7" t="s">
        <v>185</v>
      </c>
      <c r="I138" s="13">
        <v>44013</v>
      </c>
      <c r="J138" s="14">
        <v>3.70684931506849</v>
      </c>
      <c r="K138" s="5">
        <v>-50</v>
      </c>
    </row>
    <row r="139" s="4" customFormat="1" customHeight="1" spans="1:11">
      <c r="A139" s="7">
        <v>198</v>
      </c>
      <c r="B139" s="7" t="s">
        <v>60</v>
      </c>
      <c r="C139" s="7" t="s">
        <v>390</v>
      </c>
      <c r="D139" s="7">
        <v>723</v>
      </c>
      <c r="E139" s="8" t="s">
        <v>391</v>
      </c>
      <c r="F139" s="7">
        <v>13020</v>
      </c>
      <c r="G139" s="7" t="s">
        <v>210</v>
      </c>
      <c r="H139" s="7" t="s">
        <v>185</v>
      </c>
      <c r="I139" s="13">
        <v>43972</v>
      </c>
      <c r="J139" s="14">
        <v>3.81917808219178</v>
      </c>
      <c r="K139" s="5">
        <v>-30</v>
      </c>
    </row>
    <row r="140" s="4" customFormat="1" customHeight="1" spans="1:11">
      <c r="A140" s="7">
        <v>199</v>
      </c>
      <c r="B140" s="7" t="s">
        <v>60</v>
      </c>
      <c r="C140" s="7" t="s">
        <v>390</v>
      </c>
      <c r="D140" s="7">
        <v>723</v>
      </c>
      <c r="E140" s="8" t="s">
        <v>392</v>
      </c>
      <c r="F140" s="7">
        <v>14992</v>
      </c>
      <c r="G140" s="7" t="s">
        <v>187</v>
      </c>
      <c r="H140" s="7" t="s">
        <v>185</v>
      </c>
      <c r="I140" s="13">
        <v>44587</v>
      </c>
      <c r="J140" s="14">
        <v>2.13424657534247</v>
      </c>
      <c r="K140" s="5">
        <v>-30</v>
      </c>
    </row>
    <row r="141" s="4" customFormat="1" customHeight="1" spans="1:11">
      <c r="A141" s="7">
        <v>200</v>
      </c>
      <c r="B141" s="7" t="s">
        <v>60</v>
      </c>
      <c r="C141" s="7" t="s">
        <v>393</v>
      </c>
      <c r="D141" s="7">
        <v>103639</v>
      </c>
      <c r="E141" s="8" t="s">
        <v>394</v>
      </c>
      <c r="F141" s="7">
        <v>5347</v>
      </c>
      <c r="G141" s="7" t="s">
        <v>210</v>
      </c>
      <c r="H141" s="7" t="s">
        <v>185</v>
      </c>
      <c r="I141" s="13">
        <v>42104</v>
      </c>
      <c r="J141" s="14">
        <v>8.93698630136986</v>
      </c>
      <c r="K141" s="15">
        <v>100</v>
      </c>
    </row>
    <row r="142" s="4" customFormat="1" customHeight="1" spans="1:11">
      <c r="A142" s="7">
        <v>201</v>
      </c>
      <c r="B142" s="11" t="s">
        <v>60</v>
      </c>
      <c r="C142" s="11" t="s">
        <v>393</v>
      </c>
      <c r="D142" s="11">
        <v>103639</v>
      </c>
      <c r="E142" s="8" t="s">
        <v>395</v>
      </c>
      <c r="F142" s="7">
        <v>15305</v>
      </c>
      <c r="G142" s="7" t="s">
        <v>187</v>
      </c>
      <c r="H142" s="7" t="s">
        <v>185</v>
      </c>
      <c r="I142" s="13">
        <v>45108</v>
      </c>
      <c r="J142" s="14">
        <v>0.706849315068493</v>
      </c>
      <c r="K142" s="15">
        <v>100</v>
      </c>
    </row>
    <row r="143" s="4" customFormat="1" customHeight="1" spans="1:11">
      <c r="A143" s="7">
        <v>203</v>
      </c>
      <c r="B143" s="11" t="s">
        <v>60</v>
      </c>
      <c r="C143" s="11" t="s">
        <v>393</v>
      </c>
      <c r="D143" s="11">
        <v>103639</v>
      </c>
      <c r="E143" s="8" t="s">
        <v>396</v>
      </c>
      <c r="F143" s="11">
        <v>26720</v>
      </c>
      <c r="G143" s="11" t="s">
        <v>187</v>
      </c>
      <c r="H143" s="11" t="s">
        <v>185</v>
      </c>
      <c r="I143" s="19">
        <v>45279</v>
      </c>
      <c r="J143" s="14">
        <v>0.238356164383562</v>
      </c>
      <c r="K143" s="15">
        <v>100</v>
      </c>
    </row>
    <row r="144" s="4" customFormat="1" customHeight="1" spans="1:11">
      <c r="A144" s="7">
        <v>204</v>
      </c>
      <c r="B144" s="7" t="s">
        <v>60</v>
      </c>
      <c r="C144" s="7" t="s">
        <v>397</v>
      </c>
      <c r="D144" s="7">
        <v>102479</v>
      </c>
      <c r="E144" s="8" t="s">
        <v>398</v>
      </c>
      <c r="F144" s="7">
        <v>5844</v>
      </c>
      <c r="G144" s="7" t="s">
        <v>210</v>
      </c>
      <c r="H144" s="7" t="s">
        <v>185</v>
      </c>
      <c r="I144" s="13">
        <v>44001</v>
      </c>
      <c r="J144" s="14">
        <v>3.73972602739726</v>
      </c>
      <c r="K144" s="5" t="s">
        <v>284</v>
      </c>
    </row>
    <row r="145" s="4" customFormat="1" customHeight="1" spans="1:11">
      <c r="A145" s="7">
        <v>206</v>
      </c>
      <c r="B145" s="7" t="s">
        <v>60</v>
      </c>
      <c r="C145" s="7" t="s">
        <v>399</v>
      </c>
      <c r="D145" s="7">
        <v>301263</v>
      </c>
      <c r="E145" s="8" t="s">
        <v>400</v>
      </c>
      <c r="F145" s="7">
        <v>15006</v>
      </c>
      <c r="G145" s="7" t="s">
        <v>210</v>
      </c>
      <c r="H145" s="7" t="s">
        <v>185</v>
      </c>
      <c r="I145" s="13">
        <v>44743</v>
      </c>
      <c r="J145" s="14">
        <v>1.70684931506849</v>
      </c>
      <c r="K145" s="5" t="s">
        <v>284</v>
      </c>
    </row>
    <row r="146" s="4" customFormat="1" customHeight="1" spans="1:11">
      <c r="A146" s="7">
        <v>208</v>
      </c>
      <c r="B146" s="7" t="s">
        <v>60</v>
      </c>
      <c r="C146" s="7" t="s">
        <v>401</v>
      </c>
      <c r="D146" s="7">
        <v>712</v>
      </c>
      <c r="E146" s="8" t="s">
        <v>402</v>
      </c>
      <c r="F146" s="7">
        <v>7006</v>
      </c>
      <c r="G146" s="7" t="s">
        <v>210</v>
      </c>
      <c r="H146" s="7" t="s">
        <v>185</v>
      </c>
      <c r="I146" s="13">
        <v>40909</v>
      </c>
      <c r="J146" s="14">
        <v>12.2109589041096</v>
      </c>
      <c r="K146" s="5">
        <v>-50</v>
      </c>
    </row>
    <row r="147" s="4" customFormat="1" customHeight="1" spans="1:11">
      <c r="A147" s="7">
        <v>209</v>
      </c>
      <c r="B147" s="7" t="s">
        <v>60</v>
      </c>
      <c r="C147" s="7" t="s">
        <v>401</v>
      </c>
      <c r="D147" s="7">
        <v>712</v>
      </c>
      <c r="E147" s="8" t="s">
        <v>403</v>
      </c>
      <c r="F147" s="7">
        <v>8972</v>
      </c>
      <c r="G147" s="7" t="s">
        <v>187</v>
      </c>
      <c r="H147" s="7" t="s">
        <v>185</v>
      </c>
      <c r="I147" s="13">
        <v>41699</v>
      </c>
      <c r="J147" s="14">
        <v>10.0465753424658</v>
      </c>
      <c r="K147" s="5">
        <v>-50</v>
      </c>
    </row>
    <row r="148" s="4" customFormat="1" customHeight="1" spans="1:11">
      <c r="A148" s="7">
        <v>210</v>
      </c>
      <c r="B148" s="7" t="s">
        <v>60</v>
      </c>
      <c r="C148" s="7" t="s">
        <v>401</v>
      </c>
      <c r="D148" s="7">
        <v>712</v>
      </c>
      <c r="E148" s="7" t="s">
        <v>404</v>
      </c>
      <c r="F148" s="7">
        <v>16417</v>
      </c>
      <c r="G148" s="7" t="s">
        <v>187</v>
      </c>
      <c r="H148" s="7" t="s">
        <v>185</v>
      </c>
      <c r="I148" s="13">
        <v>45212</v>
      </c>
      <c r="J148" s="14">
        <v>0.421917808219178</v>
      </c>
      <c r="K148" s="5">
        <v>-50</v>
      </c>
    </row>
    <row r="149" s="4" customFormat="1" customHeight="1" spans="1:11">
      <c r="A149" s="7">
        <v>212</v>
      </c>
      <c r="B149" s="7" t="s">
        <v>60</v>
      </c>
      <c r="C149" s="7" t="s">
        <v>405</v>
      </c>
      <c r="D149" s="7">
        <v>122198</v>
      </c>
      <c r="E149" s="8" t="s">
        <v>406</v>
      </c>
      <c r="F149" s="7">
        <v>15902</v>
      </c>
      <c r="G149" s="7" t="s">
        <v>187</v>
      </c>
      <c r="H149" s="7" t="s">
        <v>185</v>
      </c>
      <c r="I149" s="13">
        <v>45051</v>
      </c>
      <c r="J149" s="14">
        <v>0.863013698630137</v>
      </c>
      <c r="K149" s="5">
        <v>-30</v>
      </c>
    </row>
    <row r="150" s="4" customFormat="1" customHeight="1" spans="1:11">
      <c r="A150" s="7">
        <v>214</v>
      </c>
      <c r="B150" s="7" t="s">
        <v>60</v>
      </c>
      <c r="C150" s="7" t="s">
        <v>407</v>
      </c>
      <c r="D150" s="7">
        <v>740</v>
      </c>
      <c r="E150" s="8" t="s">
        <v>408</v>
      </c>
      <c r="F150" s="7">
        <v>11382</v>
      </c>
      <c r="G150" s="7" t="s">
        <v>210</v>
      </c>
      <c r="H150" s="7" t="s">
        <v>185</v>
      </c>
      <c r="I150" s="13">
        <v>43173</v>
      </c>
      <c r="J150" s="14">
        <v>6.00821917808219</v>
      </c>
      <c r="K150" s="5">
        <v>-50</v>
      </c>
    </row>
    <row r="151" s="4" customFormat="1" customHeight="1" spans="1:11">
      <c r="A151" s="7">
        <v>215</v>
      </c>
      <c r="B151" s="7" t="s">
        <v>60</v>
      </c>
      <c r="C151" s="7" t="s">
        <v>407</v>
      </c>
      <c r="D151" s="7">
        <v>740</v>
      </c>
      <c r="E151" s="8" t="s">
        <v>409</v>
      </c>
      <c r="F151" s="7">
        <v>9749</v>
      </c>
      <c r="G151" s="7" t="s">
        <v>187</v>
      </c>
      <c r="H151" s="7" t="s">
        <v>185</v>
      </c>
      <c r="I151" s="13">
        <v>42878</v>
      </c>
      <c r="J151" s="14">
        <v>6.81643835616438</v>
      </c>
      <c r="K151" s="5">
        <v>-50</v>
      </c>
    </row>
    <row r="152" s="4" customFormat="1" customHeight="1" spans="1:11">
      <c r="A152" s="7">
        <v>216</v>
      </c>
      <c r="B152" s="7" t="s">
        <v>60</v>
      </c>
      <c r="C152" s="7" t="s">
        <v>410</v>
      </c>
      <c r="D152" s="7">
        <v>724</v>
      </c>
      <c r="E152" s="8" t="s">
        <v>411</v>
      </c>
      <c r="F152" s="7">
        <v>10930</v>
      </c>
      <c r="G152" s="7" t="s">
        <v>210</v>
      </c>
      <c r="H152" s="7" t="s">
        <v>185</v>
      </c>
      <c r="I152" s="13">
        <v>42789</v>
      </c>
      <c r="J152" s="14">
        <v>7.06027397260274</v>
      </c>
      <c r="K152" s="5">
        <v>-30</v>
      </c>
    </row>
    <row r="153" s="4" customFormat="1" customHeight="1" spans="1:11">
      <c r="A153" s="7">
        <v>217</v>
      </c>
      <c r="B153" s="7" t="s">
        <v>60</v>
      </c>
      <c r="C153" s="7" t="s">
        <v>410</v>
      </c>
      <c r="D153" s="7">
        <v>724</v>
      </c>
      <c r="E153" s="8" t="s">
        <v>412</v>
      </c>
      <c r="F153" s="7">
        <v>12936</v>
      </c>
      <c r="G153" s="7" t="s">
        <v>187</v>
      </c>
      <c r="H153" s="7" t="s">
        <v>185</v>
      </c>
      <c r="I153" s="13">
        <v>44013</v>
      </c>
      <c r="J153" s="14">
        <v>3.70684931506849</v>
      </c>
      <c r="K153" s="5">
        <v>-30</v>
      </c>
    </row>
    <row r="154" s="4" customFormat="1" customHeight="1" spans="1:11">
      <c r="A154" s="7">
        <v>220</v>
      </c>
      <c r="B154" s="7" t="s">
        <v>60</v>
      </c>
      <c r="C154" s="7" t="s">
        <v>413</v>
      </c>
      <c r="D154" s="7">
        <v>571</v>
      </c>
      <c r="E154" s="8" t="s">
        <v>414</v>
      </c>
      <c r="F154" s="7">
        <v>5471</v>
      </c>
      <c r="G154" s="7" t="s">
        <v>210</v>
      </c>
      <c r="H154" s="7" t="s">
        <v>185</v>
      </c>
      <c r="I154" s="13">
        <v>40498</v>
      </c>
      <c r="J154" s="14">
        <v>13.3369863013699</v>
      </c>
      <c r="K154" s="5">
        <v>-30</v>
      </c>
    </row>
    <row r="155" s="4" customFormat="1" customHeight="1" spans="1:11">
      <c r="A155" s="7">
        <v>221</v>
      </c>
      <c r="B155" s="7" t="s">
        <v>60</v>
      </c>
      <c r="C155" s="7" t="s">
        <v>413</v>
      </c>
      <c r="D155" s="7">
        <v>571</v>
      </c>
      <c r="E155" s="8" t="s">
        <v>415</v>
      </c>
      <c r="F155" s="7">
        <v>6454</v>
      </c>
      <c r="G155" s="7" t="s">
        <v>187</v>
      </c>
      <c r="H155" s="7" t="s">
        <v>185</v>
      </c>
      <c r="I155" s="13">
        <v>40761</v>
      </c>
      <c r="J155" s="14">
        <v>12.6164383561644</v>
      </c>
      <c r="K155" s="5">
        <v>-30</v>
      </c>
    </row>
    <row r="156" s="4" customFormat="1" customHeight="1" spans="1:11">
      <c r="A156" s="7">
        <v>222</v>
      </c>
      <c r="B156" s="7" t="s">
        <v>60</v>
      </c>
      <c r="C156" s="7" t="s">
        <v>413</v>
      </c>
      <c r="D156" s="7">
        <v>571</v>
      </c>
      <c r="E156" s="8" t="s">
        <v>416</v>
      </c>
      <c r="F156" s="7">
        <v>15292</v>
      </c>
      <c r="G156" s="7" t="s">
        <v>187</v>
      </c>
      <c r="H156" s="7" t="s">
        <v>185</v>
      </c>
      <c r="I156" s="13">
        <v>45131</v>
      </c>
      <c r="J156" s="14">
        <v>0.643835616438356</v>
      </c>
      <c r="K156" s="5">
        <v>-30</v>
      </c>
    </row>
    <row r="157" s="4" customFormat="1" customHeight="1" spans="1:11">
      <c r="A157" s="7">
        <v>223</v>
      </c>
      <c r="B157" s="7" t="s">
        <v>60</v>
      </c>
      <c r="C157" s="7" t="s">
        <v>417</v>
      </c>
      <c r="D157" s="7">
        <v>737</v>
      </c>
      <c r="E157" s="8" t="s">
        <v>418</v>
      </c>
      <c r="F157" s="7">
        <v>11642</v>
      </c>
      <c r="G157" s="7" t="s">
        <v>210</v>
      </c>
      <c r="H157" s="7" t="s">
        <v>185</v>
      </c>
      <c r="I157" s="13">
        <v>43256</v>
      </c>
      <c r="J157" s="14">
        <v>5.78082191780822</v>
      </c>
      <c r="K157" s="5">
        <v>-30</v>
      </c>
    </row>
    <row r="158" s="4" customFormat="1" customHeight="1" spans="1:11">
      <c r="A158" s="7">
        <v>224</v>
      </c>
      <c r="B158" s="11" t="s">
        <v>60</v>
      </c>
      <c r="C158" s="11" t="s">
        <v>417</v>
      </c>
      <c r="D158" s="11">
        <v>737</v>
      </c>
      <c r="E158" s="11" t="s">
        <v>419</v>
      </c>
      <c r="F158" s="11">
        <v>26602</v>
      </c>
      <c r="G158" s="11" t="s">
        <v>187</v>
      </c>
      <c r="H158" s="11" t="s">
        <v>185</v>
      </c>
      <c r="I158" s="19">
        <v>45238</v>
      </c>
      <c r="J158" s="14">
        <v>0.350684931506849</v>
      </c>
      <c r="K158" s="5">
        <v>-30</v>
      </c>
    </row>
    <row r="159" s="4" customFormat="1" customHeight="1" spans="1:11">
      <c r="A159" s="7">
        <v>225</v>
      </c>
      <c r="B159" s="7" t="s">
        <v>60</v>
      </c>
      <c r="C159" s="7" t="s">
        <v>420</v>
      </c>
      <c r="D159" s="7">
        <v>515</v>
      </c>
      <c r="E159" s="8" t="s">
        <v>421</v>
      </c>
      <c r="F159" s="7">
        <v>12454</v>
      </c>
      <c r="G159" s="7" t="s">
        <v>210</v>
      </c>
      <c r="H159" s="7" t="s">
        <v>185</v>
      </c>
      <c r="I159" s="13">
        <v>44013</v>
      </c>
      <c r="J159" s="14">
        <v>3.70684931506849</v>
      </c>
      <c r="K159" s="5">
        <v>-30</v>
      </c>
    </row>
    <row r="160" s="4" customFormat="1" customHeight="1" spans="1:11">
      <c r="A160" s="7">
        <v>226</v>
      </c>
      <c r="B160" s="7" t="s">
        <v>60</v>
      </c>
      <c r="C160" s="7" t="s">
        <v>420</v>
      </c>
      <c r="D160" s="7">
        <v>515</v>
      </c>
      <c r="E160" s="8" t="s">
        <v>422</v>
      </c>
      <c r="F160" s="7">
        <v>12669</v>
      </c>
      <c r="G160" s="7" t="s">
        <v>187</v>
      </c>
      <c r="H160" s="7" t="s">
        <v>185</v>
      </c>
      <c r="I160" s="13">
        <v>43713</v>
      </c>
      <c r="J160" s="14">
        <v>4.52876712328767</v>
      </c>
      <c r="K160" s="5">
        <v>-30</v>
      </c>
    </row>
    <row r="161" s="4" customFormat="1" customHeight="1" spans="1:11">
      <c r="A161" s="7">
        <v>228</v>
      </c>
      <c r="B161" s="7" t="s">
        <v>60</v>
      </c>
      <c r="C161" s="7" t="s">
        <v>423</v>
      </c>
      <c r="D161" s="7">
        <v>707</v>
      </c>
      <c r="E161" s="8" t="s">
        <v>424</v>
      </c>
      <c r="F161" s="7">
        <v>4311</v>
      </c>
      <c r="G161" s="7" t="s">
        <v>210</v>
      </c>
      <c r="H161" s="7" t="s">
        <v>185</v>
      </c>
      <c r="I161" s="13">
        <v>39995</v>
      </c>
      <c r="J161" s="14">
        <v>14.7150684931507</v>
      </c>
      <c r="K161" s="15">
        <v>100</v>
      </c>
    </row>
    <row r="162" s="4" customFormat="1" customHeight="1" spans="1:11">
      <c r="A162" s="7">
        <v>229</v>
      </c>
      <c r="B162" s="7" t="s">
        <v>60</v>
      </c>
      <c r="C162" s="7" t="s">
        <v>423</v>
      </c>
      <c r="D162" s="7">
        <v>707</v>
      </c>
      <c r="E162" s="8" t="s">
        <v>425</v>
      </c>
      <c r="F162" s="7">
        <v>15329</v>
      </c>
      <c r="G162" s="7" t="s">
        <v>187</v>
      </c>
      <c r="H162" s="7" t="s">
        <v>185</v>
      </c>
      <c r="I162" s="13">
        <v>45108</v>
      </c>
      <c r="J162" s="14">
        <v>0.706849315068493</v>
      </c>
      <c r="K162" s="15">
        <v>100</v>
      </c>
    </row>
    <row r="163" s="4" customFormat="1" customHeight="1" spans="1:11">
      <c r="A163" s="7">
        <v>230</v>
      </c>
      <c r="B163" s="7" t="s">
        <v>60</v>
      </c>
      <c r="C163" s="7" t="s">
        <v>423</v>
      </c>
      <c r="D163" s="7">
        <v>707</v>
      </c>
      <c r="E163" s="8" t="s">
        <v>426</v>
      </c>
      <c r="F163" s="7">
        <v>8233</v>
      </c>
      <c r="G163" s="7" t="s">
        <v>187</v>
      </c>
      <c r="H163" s="7" t="s">
        <v>185</v>
      </c>
      <c r="I163" s="13">
        <v>41377</v>
      </c>
      <c r="J163" s="14">
        <v>10.9287671232877</v>
      </c>
      <c r="K163" s="15">
        <v>100</v>
      </c>
    </row>
    <row r="164" s="4" customFormat="1" customHeight="1" spans="1:11">
      <c r="A164" s="7">
        <v>232</v>
      </c>
      <c r="B164" s="7" t="s">
        <v>60</v>
      </c>
      <c r="C164" s="7" t="s">
        <v>423</v>
      </c>
      <c r="D164" s="7">
        <v>707</v>
      </c>
      <c r="E164" s="8" t="s">
        <v>427</v>
      </c>
      <c r="F164" s="7">
        <v>16125</v>
      </c>
      <c r="G164" s="7" t="s">
        <v>215</v>
      </c>
      <c r="H164" s="7" t="s">
        <v>216</v>
      </c>
      <c r="I164" s="16">
        <v>45124</v>
      </c>
      <c r="J164" s="14">
        <v>0.663013698630137</v>
      </c>
      <c r="K164" s="15">
        <v>50</v>
      </c>
    </row>
    <row r="165" s="4" customFormat="1" customHeight="1" spans="1:11">
      <c r="A165" s="7">
        <v>233</v>
      </c>
      <c r="B165" s="7" t="s">
        <v>60</v>
      </c>
      <c r="C165" s="7" t="s">
        <v>423</v>
      </c>
      <c r="D165" s="7">
        <v>707</v>
      </c>
      <c r="E165" s="8" t="s">
        <v>428</v>
      </c>
      <c r="F165" s="7">
        <v>16042</v>
      </c>
      <c r="G165" s="7" t="s">
        <v>215</v>
      </c>
      <c r="H165" s="7" t="s">
        <v>216</v>
      </c>
      <c r="I165" s="16">
        <v>45124</v>
      </c>
      <c r="J165" s="14">
        <v>0.663013698630137</v>
      </c>
      <c r="K165" s="15">
        <v>50</v>
      </c>
    </row>
    <row r="166" s="4" customFormat="1" customHeight="1" spans="1:11">
      <c r="A166" s="7">
        <v>234</v>
      </c>
      <c r="B166" s="7" t="s">
        <v>60</v>
      </c>
      <c r="C166" s="7" t="s">
        <v>429</v>
      </c>
      <c r="D166" s="7">
        <v>743</v>
      </c>
      <c r="E166" s="8" t="s">
        <v>430</v>
      </c>
      <c r="F166" s="7">
        <v>13209</v>
      </c>
      <c r="G166" s="7" t="s">
        <v>187</v>
      </c>
      <c r="H166" s="7" t="s">
        <v>185</v>
      </c>
      <c r="I166" s="13">
        <v>44378</v>
      </c>
      <c r="J166" s="14">
        <v>2.70684931506849</v>
      </c>
      <c r="K166" s="5">
        <v>-30</v>
      </c>
    </row>
    <row r="167" s="4" customFormat="1" customHeight="1" spans="1:11">
      <c r="A167" s="7">
        <v>235</v>
      </c>
      <c r="B167" s="7" t="s">
        <v>60</v>
      </c>
      <c r="C167" s="7" t="s">
        <v>431</v>
      </c>
      <c r="D167" s="7">
        <v>114848</v>
      </c>
      <c r="E167" s="8" t="s">
        <v>432</v>
      </c>
      <c r="F167" s="7">
        <v>8763</v>
      </c>
      <c r="G167" s="7" t="s">
        <v>210</v>
      </c>
      <c r="H167" s="7" t="s">
        <v>185</v>
      </c>
      <c r="I167" s="13">
        <v>41563</v>
      </c>
      <c r="J167" s="14">
        <v>10.4191780821918</v>
      </c>
      <c r="K167" s="5">
        <v>-30</v>
      </c>
    </row>
    <row r="168" s="4" customFormat="1" customHeight="1" spans="1:11">
      <c r="A168" s="7">
        <v>236</v>
      </c>
      <c r="B168" s="7" t="s">
        <v>60</v>
      </c>
      <c r="C168" s="7" t="s">
        <v>431</v>
      </c>
      <c r="D168" s="7">
        <v>114848</v>
      </c>
      <c r="E168" s="8" t="s">
        <v>433</v>
      </c>
      <c r="F168" s="7">
        <v>15848</v>
      </c>
      <c r="G168" s="7" t="s">
        <v>187</v>
      </c>
      <c r="H168" s="7" t="s">
        <v>185</v>
      </c>
      <c r="I168" s="13">
        <v>45013</v>
      </c>
      <c r="J168" s="14">
        <v>0.967123287671233</v>
      </c>
      <c r="K168" s="5">
        <v>-30</v>
      </c>
    </row>
    <row r="169" s="4" customFormat="1" customHeight="1" spans="1:11">
      <c r="A169" s="7">
        <v>237</v>
      </c>
      <c r="B169" s="7" t="s">
        <v>110</v>
      </c>
      <c r="C169" s="7" t="s">
        <v>111</v>
      </c>
      <c r="D169" s="7">
        <v>113298</v>
      </c>
      <c r="E169" s="8" t="s">
        <v>434</v>
      </c>
      <c r="F169" s="7">
        <v>12730</v>
      </c>
      <c r="G169" s="7" t="s">
        <v>210</v>
      </c>
      <c r="H169" s="7" t="s">
        <v>185</v>
      </c>
      <c r="I169" s="13">
        <v>44634</v>
      </c>
      <c r="J169" s="14">
        <v>2.00547945205479</v>
      </c>
      <c r="K169" s="5">
        <v>-50</v>
      </c>
    </row>
    <row r="170" s="4" customFormat="1" customHeight="1" spans="1:11">
      <c r="A170" s="7">
        <v>238</v>
      </c>
      <c r="B170" s="7" t="s">
        <v>110</v>
      </c>
      <c r="C170" s="7" t="s">
        <v>111</v>
      </c>
      <c r="D170" s="7">
        <v>113298</v>
      </c>
      <c r="E170" s="9" t="s">
        <v>435</v>
      </c>
      <c r="F170" s="9">
        <v>16240</v>
      </c>
      <c r="G170" s="9" t="s">
        <v>187</v>
      </c>
      <c r="H170" s="9" t="s">
        <v>185</v>
      </c>
      <c r="I170" s="18">
        <v>45173</v>
      </c>
      <c r="J170" s="14">
        <v>0.528767123287671</v>
      </c>
      <c r="K170" s="5">
        <v>-50</v>
      </c>
    </row>
    <row r="171" s="4" customFormat="1" customHeight="1" spans="1:11">
      <c r="A171" s="7">
        <v>239</v>
      </c>
      <c r="B171" s="7" t="s">
        <v>110</v>
      </c>
      <c r="C171" s="7" t="s">
        <v>113</v>
      </c>
      <c r="D171" s="7">
        <v>122906</v>
      </c>
      <c r="E171" s="8" t="s">
        <v>436</v>
      </c>
      <c r="F171" s="7">
        <v>14866</v>
      </c>
      <c r="G171" s="7" t="s">
        <v>210</v>
      </c>
      <c r="H171" s="7" t="s">
        <v>185</v>
      </c>
      <c r="I171" s="13">
        <v>44540</v>
      </c>
      <c r="J171" s="14">
        <v>2.26301369863014</v>
      </c>
      <c r="K171" s="5">
        <v>-30</v>
      </c>
    </row>
    <row r="172" s="4" customFormat="1" customHeight="1" spans="1:11">
      <c r="A172" s="7">
        <v>240</v>
      </c>
      <c r="B172" s="7" t="s">
        <v>110</v>
      </c>
      <c r="C172" s="7" t="s">
        <v>113</v>
      </c>
      <c r="D172" s="7">
        <v>122906</v>
      </c>
      <c r="E172" s="8" t="s">
        <v>437</v>
      </c>
      <c r="F172" s="7">
        <v>15742</v>
      </c>
      <c r="G172" s="7" t="s">
        <v>187</v>
      </c>
      <c r="H172" s="7" t="s">
        <v>185</v>
      </c>
      <c r="I172" s="13">
        <v>44973</v>
      </c>
      <c r="J172" s="14">
        <v>1.07671232876712</v>
      </c>
      <c r="K172" s="5">
        <v>-30</v>
      </c>
    </row>
    <row r="173" s="4" customFormat="1" customHeight="1" spans="1:11">
      <c r="A173" s="7">
        <v>241</v>
      </c>
      <c r="B173" s="7" t="s">
        <v>110</v>
      </c>
      <c r="C173" s="7" t="s">
        <v>438</v>
      </c>
      <c r="D173" s="7">
        <v>730</v>
      </c>
      <c r="E173" s="8" t="s">
        <v>439</v>
      </c>
      <c r="F173" s="7">
        <v>4325</v>
      </c>
      <c r="G173" s="7" t="s">
        <v>210</v>
      </c>
      <c r="H173" s="7" t="s">
        <v>185</v>
      </c>
      <c r="I173" s="13">
        <v>41016</v>
      </c>
      <c r="J173" s="14">
        <v>11.9178082191781</v>
      </c>
      <c r="K173" s="5">
        <v>-50</v>
      </c>
    </row>
    <row r="174" s="4" customFormat="1" customHeight="1" spans="1:11">
      <c r="A174" s="7">
        <v>242</v>
      </c>
      <c r="B174" s="7" t="s">
        <v>110</v>
      </c>
      <c r="C174" s="7" t="s">
        <v>438</v>
      </c>
      <c r="D174" s="7">
        <v>730</v>
      </c>
      <c r="E174" s="8" t="s">
        <v>440</v>
      </c>
      <c r="F174" s="7">
        <v>8338</v>
      </c>
      <c r="G174" s="7" t="s">
        <v>187</v>
      </c>
      <c r="H174" s="7" t="s">
        <v>185</v>
      </c>
      <c r="I174" s="13">
        <v>41408</v>
      </c>
      <c r="J174" s="14">
        <v>10.8438356164384</v>
      </c>
      <c r="K174" s="5">
        <v>-50</v>
      </c>
    </row>
    <row r="175" s="4" customFormat="1" customHeight="1" spans="1:11">
      <c r="A175" s="7">
        <v>243</v>
      </c>
      <c r="B175" s="7" t="s">
        <v>110</v>
      </c>
      <c r="C175" s="7" t="s">
        <v>438</v>
      </c>
      <c r="D175" s="7">
        <v>730</v>
      </c>
      <c r="E175" s="8" t="s">
        <v>441</v>
      </c>
      <c r="F175" s="7">
        <v>14214</v>
      </c>
      <c r="G175" s="7" t="s">
        <v>187</v>
      </c>
      <c r="H175" s="7" t="s">
        <v>185</v>
      </c>
      <c r="I175" s="13">
        <v>44317</v>
      </c>
      <c r="J175" s="14">
        <v>2.87397260273973</v>
      </c>
      <c r="K175" s="5">
        <v>-50</v>
      </c>
    </row>
    <row r="176" s="4" customFormat="1" customHeight="1" spans="1:11">
      <c r="A176" s="7">
        <v>244</v>
      </c>
      <c r="B176" s="7" t="s">
        <v>110</v>
      </c>
      <c r="C176" s="7" t="s">
        <v>438</v>
      </c>
      <c r="D176" s="7">
        <v>730</v>
      </c>
      <c r="E176" s="8" t="s">
        <v>442</v>
      </c>
      <c r="F176" s="7">
        <v>15065</v>
      </c>
      <c r="G176" s="7" t="s">
        <v>187</v>
      </c>
      <c r="H176" s="7" t="s">
        <v>185</v>
      </c>
      <c r="I176" s="13">
        <v>44634</v>
      </c>
      <c r="J176" s="14">
        <v>2.00547945205479</v>
      </c>
      <c r="K176" s="5">
        <v>-50</v>
      </c>
    </row>
    <row r="177" s="4" customFormat="1" customHeight="1" spans="1:11">
      <c r="A177" s="7">
        <v>245</v>
      </c>
      <c r="B177" s="7" t="s">
        <v>110</v>
      </c>
      <c r="C177" s="7" t="s">
        <v>443</v>
      </c>
      <c r="D177" s="7">
        <v>107658</v>
      </c>
      <c r="E177" s="8" t="s">
        <v>444</v>
      </c>
      <c r="F177" s="7">
        <v>7388</v>
      </c>
      <c r="G177" s="7" t="s">
        <v>210</v>
      </c>
      <c r="H177" s="7" t="s">
        <v>185</v>
      </c>
      <c r="I177" s="13">
        <v>43399</v>
      </c>
      <c r="J177" s="14">
        <v>5.38904109589041</v>
      </c>
      <c r="K177" s="5">
        <v>-50</v>
      </c>
    </row>
    <row r="178" s="4" customFormat="1" customHeight="1" spans="1:11">
      <c r="A178" s="7">
        <v>246</v>
      </c>
      <c r="B178" s="7" t="s">
        <v>110</v>
      </c>
      <c r="C178" s="7" t="s">
        <v>443</v>
      </c>
      <c r="D178" s="7">
        <v>107658</v>
      </c>
      <c r="E178" s="8" t="s">
        <v>445</v>
      </c>
      <c r="F178" s="7">
        <v>4562</v>
      </c>
      <c r="G178" s="7" t="s">
        <v>187</v>
      </c>
      <c r="H178" s="7" t="s">
        <v>185</v>
      </c>
      <c r="I178" s="13">
        <v>43527</v>
      </c>
      <c r="J178" s="14">
        <v>5.03835616438356</v>
      </c>
      <c r="K178" s="5">
        <v>-50</v>
      </c>
    </row>
    <row r="179" s="4" customFormat="1" customHeight="1" spans="1:11">
      <c r="A179" s="7">
        <v>247</v>
      </c>
      <c r="B179" s="7" t="s">
        <v>110</v>
      </c>
      <c r="C179" s="7" t="s">
        <v>443</v>
      </c>
      <c r="D179" s="7">
        <v>107658</v>
      </c>
      <c r="E179" s="8" t="s">
        <v>446</v>
      </c>
      <c r="F179" s="7">
        <v>14861</v>
      </c>
      <c r="G179" s="7" t="s">
        <v>187</v>
      </c>
      <c r="H179" s="7" t="s">
        <v>185</v>
      </c>
      <c r="I179" s="13">
        <v>44532</v>
      </c>
      <c r="J179" s="14">
        <v>2.28493150684932</v>
      </c>
      <c r="K179" s="5">
        <v>-50</v>
      </c>
    </row>
    <row r="180" s="4" customFormat="1" customHeight="1" spans="1:11">
      <c r="A180" s="7">
        <v>249</v>
      </c>
      <c r="B180" s="7" t="s">
        <v>110</v>
      </c>
      <c r="C180" s="7" t="s">
        <v>447</v>
      </c>
      <c r="D180" s="7">
        <v>709</v>
      </c>
      <c r="E180" s="8" t="s">
        <v>448</v>
      </c>
      <c r="F180" s="7">
        <v>12921</v>
      </c>
      <c r="G180" s="7" t="s">
        <v>210</v>
      </c>
      <c r="H180" s="7" t="s">
        <v>185</v>
      </c>
      <c r="I180" s="13">
        <v>44842</v>
      </c>
      <c r="J180" s="14">
        <v>1.43561643835616</v>
      </c>
      <c r="K180" s="5">
        <v>-50</v>
      </c>
    </row>
    <row r="181" s="4" customFormat="1" customHeight="1" spans="1:11">
      <c r="A181" s="7">
        <v>250</v>
      </c>
      <c r="B181" s="7" t="s">
        <v>110</v>
      </c>
      <c r="C181" s="7" t="s">
        <v>447</v>
      </c>
      <c r="D181" s="7">
        <v>709</v>
      </c>
      <c r="E181" s="8" t="s">
        <v>449</v>
      </c>
      <c r="F181" s="7">
        <v>15614</v>
      </c>
      <c r="G181" s="7" t="s">
        <v>187</v>
      </c>
      <c r="H181" s="7" t="s">
        <v>185</v>
      </c>
      <c r="I181" s="13">
        <v>44866</v>
      </c>
      <c r="J181" s="14">
        <v>1.36986301369863</v>
      </c>
      <c r="K181" s="5">
        <v>-50</v>
      </c>
    </row>
    <row r="182" s="4" customFormat="1" customHeight="1" spans="1:11">
      <c r="A182" s="7">
        <v>251</v>
      </c>
      <c r="B182" s="7" t="s">
        <v>110</v>
      </c>
      <c r="C182" s="7" t="s">
        <v>447</v>
      </c>
      <c r="D182" s="7">
        <v>709</v>
      </c>
      <c r="E182" s="8" t="s">
        <v>450</v>
      </c>
      <c r="F182" s="7">
        <v>5641</v>
      </c>
      <c r="G182" s="7" t="s">
        <v>187</v>
      </c>
      <c r="H182" s="7" t="s">
        <v>185</v>
      </c>
      <c r="I182" s="13">
        <v>40589</v>
      </c>
      <c r="J182" s="14">
        <v>13.0876712328767</v>
      </c>
      <c r="K182" s="5">
        <v>-50</v>
      </c>
    </row>
    <row r="183" s="4" customFormat="1" customHeight="1" spans="1:11">
      <c r="A183" s="7">
        <v>253</v>
      </c>
      <c r="B183" s="7" t="s">
        <v>110</v>
      </c>
      <c r="C183" s="7" t="s">
        <v>451</v>
      </c>
      <c r="D183" s="7">
        <v>101453</v>
      </c>
      <c r="E183" s="8" t="s">
        <v>452</v>
      </c>
      <c r="F183" s="7">
        <v>4518</v>
      </c>
      <c r="G183" s="7" t="s">
        <v>210</v>
      </c>
      <c r="H183" s="7" t="s">
        <v>185</v>
      </c>
      <c r="I183" s="13">
        <v>40725</v>
      </c>
      <c r="J183" s="14">
        <v>12.7150684931507</v>
      </c>
      <c r="K183" s="5">
        <v>-30</v>
      </c>
    </row>
    <row r="184" s="4" customFormat="1" customHeight="1" spans="1:11">
      <c r="A184" s="7">
        <v>254</v>
      </c>
      <c r="B184" s="7" t="s">
        <v>110</v>
      </c>
      <c r="C184" s="7" t="s">
        <v>451</v>
      </c>
      <c r="D184" s="7">
        <v>101453</v>
      </c>
      <c r="E184" s="8" t="s">
        <v>453</v>
      </c>
      <c r="F184" s="7">
        <v>11866</v>
      </c>
      <c r="G184" s="7" t="s">
        <v>187</v>
      </c>
      <c r="H184" s="7" t="s">
        <v>185</v>
      </c>
      <c r="I184" s="13">
        <v>43647</v>
      </c>
      <c r="J184" s="14">
        <v>4.70958904109589</v>
      </c>
      <c r="K184" s="5">
        <v>-30</v>
      </c>
    </row>
    <row r="185" s="4" customFormat="1" customHeight="1" spans="1:11">
      <c r="A185" s="7">
        <v>255</v>
      </c>
      <c r="B185" s="7" t="s">
        <v>110</v>
      </c>
      <c r="C185" s="7" t="s">
        <v>123</v>
      </c>
      <c r="D185" s="7">
        <v>329</v>
      </c>
      <c r="E185" s="8" t="s">
        <v>454</v>
      </c>
      <c r="F185" s="7">
        <v>9988</v>
      </c>
      <c r="G185" s="7" t="s">
        <v>210</v>
      </c>
      <c r="H185" s="7" t="s">
        <v>185</v>
      </c>
      <c r="I185" s="13">
        <v>42200</v>
      </c>
      <c r="J185" s="14">
        <v>8.67397260273973</v>
      </c>
      <c r="K185" s="5">
        <v>-30</v>
      </c>
    </row>
    <row r="186" s="4" customFormat="1" customHeight="1" spans="1:11">
      <c r="A186" s="7">
        <v>256</v>
      </c>
      <c r="B186" s="7" t="s">
        <v>110</v>
      </c>
      <c r="C186" s="7" t="s">
        <v>123</v>
      </c>
      <c r="D186" s="7">
        <v>329</v>
      </c>
      <c r="E186" s="8" t="s">
        <v>455</v>
      </c>
      <c r="F186" s="7">
        <v>15741</v>
      </c>
      <c r="G186" s="7" t="s">
        <v>187</v>
      </c>
      <c r="H186" s="7" t="s">
        <v>185</v>
      </c>
      <c r="I186" s="13">
        <v>44973</v>
      </c>
      <c r="J186" s="14">
        <v>1.07671232876712</v>
      </c>
      <c r="K186" s="5">
        <v>-30</v>
      </c>
    </row>
    <row r="187" s="4" customFormat="1" customHeight="1" spans="1:11">
      <c r="A187" s="7">
        <v>257</v>
      </c>
      <c r="B187" s="7" t="s">
        <v>110</v>
      </c>
      <c r="C187" s="7" t="s">
        <v>123</v>
      </c>
      <c r="D187" s="7">
        <v>329</v>
      </c>
      <c r="E187" s="8" t="s">
        <v>456</v>
      </c>
      <c r="F187" s="7">
        <v>15903</v>
      </c>
      <c r="G187" s="7" t="s">
        <v>187</v>
      </c>
      <c r="H187" s="7" t="s">
        <v>185</v>
      </c>
      <c r="I187" s="13">
        <v>45054</v>
      </c>
      <c r="J187" s="14">
        <v>0.854794520547945</v>
      </c>
      <c r="K187" s="5">
        <v>-30</v>
      </c>
    </row>
    <row r="188" s="4" customFormat="1" customHeight="1" spans="1:11">
      <c r="A188" s="7">
        <v>258</v>
      </c>
      <c r="B188" s="7" t="s">
        <v>110</v>
      </c>
      <c r="C188" s="7" t="s">
        <v>457</v>
      </c>
      <c r="D188" s="7">
        <v>513</v>
      </c>
      <c r="E188" s="8" t="s">
        <v>458</v>
      </c>
      <c r="F188" s="7">
        <v>12451</v>
      </c>
      <c r="G188" s="7" t="s">
        <v>210</v>
      </c>
      <c r="H188" s="7" t="s">
        <v>185</v>
      </c>
      <c r="I188" s="13">
        <v>44013</v>
      </c>
      <c r="J188" s="14">
        <v>3.70684931506849</v>
      </c>
      <c r="K188" s="5">
        <v>-50</v>
      </c>
    </row>
    <row r="189" s="4" customFormat="1" customHeight="1" spans="1:11">
      <c r="A189" s="7">
        <v>261</v>
      </c>
      <c r="B189" s="7" t="s">
        <v>110</v>
      </c>
      <c r="C189" s="7" t="s">
        <v>459</v>
      </c>
      <c r="D189" s="7">
        <v>752</v>
      </c>
      <c r="E189" s="8" t="s">
        <v>460</v>
      </c>
      <c r="F189" s="7">
        <v>12954</v>
      </c>
      <c r="G189" s="7" t="s">
        <v>210</v>
      </c>
      <c r="H189" s="7" t="s">
        <v>185</v>
      </c>
      <c r="I189" s="13">
        <v>44013</v>
      </c>
      <c r="J189" s="14">
        <v>3.70684931506849</v>
      </c>
      <c r="K189" s="5">
        <v>-50</v>
      </c>
    </row>
    <row r="190" s="4" customFormat="1" customHeight="1" spans="1:11">
      <c r="A190" s="7">
        <v>262</v>
      </c>
      <c r="B190" s="7" t="s">
        <v>110</v>
      </c>
      <c r="C190" s="9" t="s">
        <v>459</v>
      </c>
      <c r="D190" s="7">
        <v>752</v>
      </c>
      <c r="E190" s="8" t="s">
        <v>461</v>
      </c>
      <c r="F190" s="7">
        <v>15756</v>
      </c>
      <c r="G190" s="7" t="s">
        <v>187</v>
      </c>
      <c r="H190" s="7" t="s">
        <v>185</v>
      </c>
      <c r="I190" s="13">
        <v>44974</v>
      </c>
      <c r="J190" s="14">
        <v>1.07397260273973</v>
      </c>
      <c r="K190" s="5">
        <v>-50</v>
      </c>
    </row>
    <row r="191" s="4" customFormat="1" customHeight="1" spans="1:11">
      <c r="A191" s="7">
        <v>267</v>
      </c>
      <c r="B191" s="7" t="s">
        <v>110</v>
      </c>
      <c r="C191" s="7" t="s">
        <v>128</v>
      </c>
      <c r="D191" s="7">
        <v>106399</v>
      </c>
      <c r="E191" s="8" t="s">
        <v>462</v>
      </c>
      <c r="F191" s="7">
        <v>6456</v>
      </c>
      <c r="G191" s="7" t="s">
        <v>210</v>
      </c>
      <c r="H191" s="7" t="s">
        <v>185</v>
      </c>
      <c r="I191" s="13">
        <v>40762</v>
      </c>
      <c r="J191" s="14">
        <v>12.613698630137</v>
      </c>
      <c r="K191" s="5">
        <v>-30</v>
      </c>
    </row>
    <row r="192" s="4" customFormat="1" customHeight="1" spans="1:11">
      <c r="A192" s="7">
        <v>268</v>
      </c>
      <c r="B192" s="7" t="s">
        <v>110</v>
      </c>
      <c r="C192" s="7" t="s">
        <v>128</v>
      </c>
      <c r="D192" s="7">
        <v>106399</v>
      </c>
      <c r="E192" s="8" t="s">
        <v>463</v>
      </c>
      <c r="F192" s="7">
        <v>15850</v>
      </c>
      <c r="G192" s="7" t="s">
        <v>187</v>
      </c>
      <c r="H192" s="7" t="s">
        <v>185</v>
      </c>
      <c r="I192" s="13">
        <v>45018</v>
      </c>
      <c r="J192" s="14">
        <v>0.953424657534247</v>
      </c>
      <c r="K192" s="5">
        <v>-30</v>
      </c>
    </row>
    <row r="193" s="4" customFormat="1" customHeight="1" spans="1:11">
      <c r="A193" s="7">
        <v>269</v>
      </c>
      <c r="B193" s="7" t="s">
        <v>110</v>
      </c>
      <c r="C193" s="7" t="s">
        <v>128</v>
      </c>
      <c r="D193" s="7">
        <v>106399</v>
      </c>
      <c r="E193" s="8" t="s">
        <v>464</v>
      </c>
      <c r="F193" s="7">
        <v>14493</v>
      </c>
      <c r="G193" s="7" t="s">
        <v>187</v>
      </c>
      <c r="H193" s="7" t="s">
        <v>185</v>
      </c>
      <c r="I193" s="13">
        <v>44378</v>
      </c>
      <c r="J193" s="14">
        <v>2.70684931506849</v>
      </c>
      <c r="K193" s="5">
        <v>-30</v>
      </c>
    </row>
    <row r="194" s="4" customFormat="1" customHeight="1" spans="1:11">
      <c r="A194" s="7">
        <v>273</v>
      </c>
      <c r="B194" s="7" t="s">
        <v>110</v>
      </c>
      <c r="C194" s="7" t="s">
        <v>465</v>
      </c>
      <c r="D194" s="7">
        <v>747</v>
      </c>
      <c r="E194" s="8" t="s">
        <v>466</v>
      </c>
      <c r="F194" s="7">
        <v>10907</v>
      </c>
      <c r="G194" s="7" t="s">
        <v>210</v>
      </c>
      <c r="H194" s="7" t="s">
        <v>185</v>
      </c>
      <c r="I194" s="13">
        <v>42748</v>
      </c>
      <c r="J194" s="14">
        <v>7.17260273972603</v>
      </c>
      <c r="K194" s="15">
        <v>100</v>
      </c>
    </row>
    <row r="195" s="4" customFormat="1" customHeight="1" spans="1:11">
      <c r="A195" s="7">
        <v>274</v>
      </c>
      <c r="B195" s="7" t="s">
        <v>110</v>
      </c>
      <c r="C195" s="7" t="s">
        <v>465</v>
      </c>
      <c r="D195" s="7">
        <v>747</v>
      </c>
      <c r="E195" s="8" t="s">
        <v>467</v>
      </c>
      <c r="F195" s="7">
        <v>11964</v>
      </c>
      <c r="G195" s="7" t="s">
        <v>187</v>
      </c>
      <c r="H195" s="7" t="s">
        <v>185</v>
      </c>
      <c r="I195" s="13">
        <v>43397</v>
      </c>
      <c r="J195" s="14">
        <v>5.39452054794521</v>
      </c>
      <c r="K195" s="15">
        <v>100</v>
      </c>
    </row>
    <row r="196" s="4" customFormat="1" customHeight="1" spans="1:11">
      <c r="A196" s="7">
        <v>275</v>
      </c>
      <c r="B196" s="7" t="s">
        <v>110</v>
      </c>
      <c r="C196" s="7" t="s">
        <v>465</v>
      </c>
      <c r="D196" s="7">
        <v>747</v>
      </c>
      <c r="E196" s="8" t="s">
        <v>468</v>
      </c>
      <c r="F196" s="7">
        <v>16106</v>
      </c>
      <c r="G196" s="7" t="s">
        <v>215</v>
      </c>
      <c r="H196" s="7" t="s">
        <v>216</v>
      </c>
      <c r="I196" s="16">
        <v>45124</v>
      </c>
      <c r="J196" s="14">
        <v>0.663013698630137</v>
      </c>
      <c r="K196" s="15">
        <v>50</v>
      </c>
    </row>
    <row r="197" s="4" customFormat="1" customHeight="1" spans="1:11">
      <c r="A197" s="7">
        <v>276</v>
      </c>
      <c r="B197" s="7" t="s">
        <v>110</v>
      </c>
      <c r="C197" s="7" t="s">
        <v>469</v>
      </c>
      <c r="D197" s="7">
        <v>572</v>
      </c>
      <c r="E197" s="8" t="s">
        <v>470</v>
      </c>
      <c r="F197" s="7">
        <v>5457</v>
      </c>
      <c r="G197" s="7" t="s">
        <v>210</v>
      </c>
      <c r="H197" s="7" t="s">
        <v>185</v>
      </c>
      <c r="I197" s="13">
        <v>40725</v>
      </c>
      <c r="J197" s="14">
        <v>12.7150684931507</v>
      </c>
      <c r="K197" s="5">
        <v>-30</v>
      </c>
    </row>
    <row r="198" s="4" customFormat="1" customHeight="1" spans="1:11">
      <c r="A198" s="7">
        <v>277</v>
      </c>
      <c r="B198" s="7" t="s">
        <v>110</v>
      </c>
      <c r="C198" s="7" t="s">
        <v>469</v>
      </c>
      <c r="D198" s="7">
        <v>572</v>
      </c>
      <c r="E198" s="8" t="s">
        <v>471</v>
      </c>
      <c r="F198" s="7">
        <v>10186</v>
      </c>
      <c r="G198" s="7" t="s">
        <v>187</v>
      </c>
      <c r="H198" s="7" t="s">
        <v>185</v>
      </c>
      <c r="I198" s="13">
        <v>42258</v>
      </c>
      <c r="J198" s="14">
        <v>8.51506849315068</v>
      </c>
      <c r="K198" s="5">
        <v>-30</v>
      </c>
    </row>
    <row r="199" s="4" customFormat="1" customHeight="1" spans="1:11">
      <c r="A199" s="7">
        <v>278</v>
      </c>
      <c r="B199" s="7" t="s">
        <v>110</v>
      </c>
      <c r="C199" s="7" t="s">
        <v>472</v>
      </c>
      <c r="D199" s="7">
        <v>120844</v>
      </c>
      <c r="E199" s="8" t="s">
        <v>473</v>
      </c>
      <c r="F199" s="7">
        <v>9328</v>
      </c>
      <c r="G199" s="7" t="s">
        <v>210</v>
      </c>
      <c r="H199" s="7" t="s">
        <v>185</v>
      </c>
      <c r="I199" s="13">
        <v>42175</v>
      </c>
      <c r="J199" s="14">
        <v>8.74246575342466</v>
      </c>
      <c r="K199" s="5">
        <v>-50</v>
      </c>
    </row>
    <row r="200" s="4" customFormat="1" customHeight="1" spans="1:11">
      <c r="A200" s="7">
        <v>279</v>
      </c>
      <c r="B200" s="7" t="s">
        <v>110</v>
      </c>
      <c r="C200" s="7" t="s">
        <v>472</v>
      </c>
      <c r="D200" s="7">
        <v>120844</v>
      </c>
      <c r="E200" s="8" t="s">
        <v>474</v>
      </c>
      <c r="F200" s="7">
        <v>10377</v>
      </c>
      <c r="G200" s="7" t="s">
        <v>187</v>
      </c>
      <c r="H200" s="7" t="s">
        <v>195</v>
      </c>
      <c r="I200" s="16">
        <v>45001</v>
      </c>
      <c r="J200" s="14">
        <v>1</v>
      </c>
      <c r="K200" s="5">
        <v>-50</v>
      </c>
    </row>
    <row r="201" s="4" customFormat="1" customHeight="1" spans="1:11">
      <c r="A201" s="7">
        <v>280</v>
      </c>
      <c r="B201" s="7" t="s">
        <v>110</v>
      </c>
      <c r="C201" s="7" t="s">
        <v>475</v>
      </c>
      <c r="D201" s="7">
        <v>118951</v>
      </c>
      <c r="E201" s="8" t="s">
        <v>476</v>
      </c>
      <c r="F201" s="7">
        <v>14751</v>
      </c>
      <c r="G201" s="7" t="s">
        <v>210</v>
      </c>
      <c r="H201" s="7" t="s">
        <v>185</v>
      </c>
      <c r="I201" s="13">
        <v>44479</v>
      </c>
      <c r="J201" s="14">
        <v>2.43013698630137</v>
      </c>
      <c r="K201" s="5">
        <v>-50</v>
      </c>
    </row>
    <row r="202" s="4" customFormat="1" customHeight="1" spans="1:11">
      <c r="A202" s="7">
        <v>281</v>
      </c>
      <c r="B202" s="7" t="s">
        <v>110</v>
      </c>
      <c r="C202" s="7" t="s">
        <v>475</v>
      </c>
      <c r="D202" s="7">
        <v>118951</v>
      </c>
      <c r="E202" s="8" t="s">
        <v>477</v>
      </c>
      <c r="F202" s="7">
        <v>12932</v>
      </c>
      <c r="G202" s="7" t="s">
        <v>187</v>
      </c>
      <c r="H202" s="7" t="s">
        <v>185</v>
      </c>
      <c r="I202" s="13">
        <v>44013</v>
      </c>
      <c r="J202" s="14">
        <v>3.70684931506849</v>
      </c>
      <c r="K202" s="5">
        <v>-50</v>
      </c>
    </row>
    <row r="203" s="4" customFormat="1" customHeight="1" spans="1:11">
      <c r="A203" s="7">
        <v>282</v>
      </c>
      <c r="B203" s="7" t="s">
        <v>110</v>
      </c>
      <c r="C203" s="7" t="s">
        <v>478</v>
      </c>
      <c r="D203" s="7">
        <v>128640</v>
      </c>
      <c r="E203" s="8" t="s">
        <v>479</v>
      </c>
      <c r="F203" s="7">
        <v>15535</v>
      </c>
      <c r="G203" s="7" t="s">
        <v>210</v>
      </c>
      <c r="H203" s="7" t="s">
        <v>185</v>
      </c>
      <c r="I203" s="13">
        <v>44826</v>
      </c>
      <c r="J203" s="14">
        <v>1.47945205479452</v>
      </c>
      <c r="K203" s="5">
        <v>-30</v>
      </c>
    </row>
    <row r="204" s="4" customFormat="1" customHeight="1" spans="1:11">
      <c r="A204" s="7">
        <v>283</v>
      </c>
      <c r="B204" s="7" t="s">
        <v>110</v>
      </c>
      <c r="C204" s="7" t="s">
        <v>478</v>
      </c>
      <c r="D204" s="7">
        <v>128640</v>
      </c>
      <c r="E204" s="9" t="s">
        <v>480</v>
      </c>
      <c r="F204" s="9">
        <v>16203</v>
      </c>
      <c r="G204" s="9" t="s">
        <v>187</v>
      </c>
      <c r="H204" s="9" t="s">
        <v>185</v>
      </c>
      <c r="I204" s="18">
        <v>45173</v>
      </c>
      <c r="J204" s="14">
        <v>0.528767123287671</v>
      </c>
      <c r="K204" s="5">
        <v>-30</v>
      </c>
    </row>
    <row r="205" s="4" customFormat="1" customHeight="1" spans="1:11">
      <c r="A205" s="7">
        <v>284</v>
      </c>
      <c r="B205" s="7" t="s">
        <v>110</v>
      </c>
      <c r="C205" s="7" t="s">
        <v>481</v>
      </c>
      <c r="D205" s="7">
        <v>113833</v>
      </c>
      <c r="E205" s="8" t="s">
        <v>482</v>
      </c>
      <c r="F205" s="7">
        <v>11624</v>
      </c>
      <c r="G205" s="7" t="s">
        <v>210</v>
      </c>
      <c r="H205" s="7" t="s">
        <v>185</v>
      </c>
      <c r="I205" s="13">
        <v>43999</v>
      </c>
      <c r="J205" s="14">
        <v>3.74520547945205</v>
      </c>
      <c r="K205" s="5">
        <v>-30</v>
      </c>
    </row>
    <row r="206" s="4" customFormat="1" customHeight="1" spans="1:11">
      <c r="A206" s="7">
        <v>285</v>
      </c>
      <c r="B206" s="7" t="s">
        <v>110</v>
      </c>
      <c r="C206" s="7" t="s">
        <v>481</v>
      </c>
      <c r="D206" s="7">
        <v>113833</v>
      </c>
      <c r="E206" s="8" t="s">
        <v>483</v>
      </c>
      <c r="F206" s="7">
        <v>13296</v>
      </c>
      <c r="G206" s="7" t="s">
        <v>187</v>
      </c>
      <c r="H206" s="7" t="s">
        <v>185</v>
      </c>
      <c r="I206" s="13">
        <v>44027</v>
      </c>
      <c r="J206" s="14">
        <v>3.66849315068493</v>
      </c>
      <c r="K206" s="5">
        <v>-30</v>
      </c>
    </row>
    <row r="207" s="4" customFormat="1" customHeight="1" spans="1:11">
      <c r="A207" s="7">
        <v>286</v>
      </c>
      <c r="B207" s="11" t="s">
        <v>110</v>
      </c>
      <c r="C207" s="11" t="s">
        <v>481</v>
      </c>
      <c r="D207" s="11">
        <v>113833</v>
      </c>
      <c r="E207" s="11" t="s">
        <v>484</v>
      </c>
      <c r="F207" s="11">
        <v>26600</v>
      </c>
      <c r="G207" s="11" t="s">
        <v>187</v>
      </c>
      <c r="H207" s="11" t="s">
        <v>185</v>
      </c>
      <c r="I207" s="19">
        <v>45236</v>
      </c>
      <c r="J207" s="14">
        <v>0.356164383561644</v>
      </c>
      <c r="K207" s="5">
        <v>-30</v>
      </c>
    </row>
    <row r="208" s="4" customFormat="1" customHeight="1" spans="1:11">
      <c r="A208" s="7">
        <v>287</v>
      </c>
      <c r="B208" s="7" t="s">
        <v>110</v>
      </c>
      <c r="C208" s="7" t="s">
        <v>124</v>
      </c>
      <c r="D208" s="7">
        <v>114286</v>
      </c>
      <c r="E208" s="9" t="s">
        <v>485</v>
      </c>
      <c r="F208" s="9">
        <v>16266</v>
      </c>
      <c r="G208" s="7" t="s">
        <v>210</v>
      </c>
      <c r="H208" s="9" t="s">
        <v>185</v>
      </c>
      <c r="I208" s="18">
        <v>45194</v>
      </c>
      <c r="J208" s="14">
        <v>0.471232876712329</v>
      </c>
      <c r="K208" s="5">
        <v>-30</v>
      </c>
    </row>
    <row r="209" s="4" customFormat="1" customHeight="1" spans="1:11">
      <c r="A209" s="7">
        <v>288</v>
      </c>
      <c r="B209" s="7" t="s">
        <v>110</v>
      </c>
      <c r="C209" s="7" t="s">
        <v>124</v>
      </c>
      <c r="D209" s="7">
        <v>114286</v>
      </c>
      <c r="E209" s="8" t="s">
        <v>486</v>
      </c>
      <c r="F209" s="7">
        <v>13698</v>
      </c>
      <c r="G209" s="7" t="s">
        <v>187</v>
      </c>
      <c r="H209" s="7" t="s">
        <v>195</v>
      </c>
      <c r="I209" s="13">
        <v>44136</v>
      </c>
      <c r="J209" s="14">
        <v>3.36986301369863</v>
      </c>
      <c r="K209" s="5">
        <v>-30</v>
      </c>
    </row>
    <row r="210" s="4" customFormat="1" customHeight="1" spans="1:11">
      <c r="A210" s="7">
        <v>289</v>
      </c>
      <c r="B210" s="7" t="s">
        <v>110</v>
      </c>
      <c r="C210" s="7" t="s">
        <v>124</v>
      </c>
      <c r="D210" s="7">
        <v>114286</v>
      </c>
      <c r="E210" s="8" t="s">
        <v>487</v>
      </c>
      <c r="F210" s="7">
        <v>15743</v>
      </c>
      <c r="G210" s="7" t="s">
        <v>187</v>
      </c>
      <c r="H210" s="7" t="s">
        <v>185</v>
      </c>
      <c r="I210" s="13">
        <v>44973</v>
      </c>
      <c r="J210" s="14">
        <v>1.07671232876712</v>
      </c>
      <c r="K210" s="5">
        <v>-30</v>
      </c>
    </row>
    <row r="211" s="4" customFormat="1" customHeight="1" spans="1:11">
      <c r="A211" s="7">
        <v>291</v>
      </c>
      <c r="B211" s="7" t="s">
        <v>110</v>
      </c>
      <c r="C211" s="7" t="s">
        <v>126</v>
      </c>
      <c r="D211" s="7">
        <v>106569</v>
      </c>
      <c r="E211" s="8" t="s">
        <v>488</v>
      </c>
      <c r="F211" s="7">
        <v>10468</v>
      </c>
      <c r="G211" s="7" t="s">
        <v>210</v>
      </c>
      <c r="H211" s="7" t="s">
        <v>185</v>
      </c>
      <c r="I211" s="13">
        <v>42552</v>
      </c>
      <c r="J211" s="14">
        <v>7.70958904109589</v>
      </c>
      <c r="K211" s="5">
        <v>-30</v>
      </c>
    </row>
    <row r="212" s="4" customFormat="1" customHeight="1" spans="1:11">
      <c r="A212" s="7">
        <v>292</v>
      </c>
      <c r="B212" s="7" t="s">
        <v>110</v>
      </c>
      <c r="C212" s="7" t="s">
        <v>126</v>
      </c>
      <c r="D212" s="7">
        <v>106569</v>
      </c>
      <c r="E212" s="8" t="s">
        <v>489</v>
      </c>
      <c r="F212" s="7">
        <v>15755</v>
      </c>
      <c r="G212" s="7" t="s">
        <v>187</v>
      </c>
      <c r="H212" s="7" t="s">
        <v>185</v>
      </c>
      <c r="I212" s="13">
        <v>44986</v>
      </c>
      <c r="J212" s="14">
        <v>1.04109589041096</v>
      </c>
      <c r="K212" s="5">
        <v>-30</v>
      </c>
    </row>
    <row r="213" s="4" customFormat="1" customHeight="1" spans="1:11">
      <c r="A213" s="7">
        <v>294</v>
      </c>
      <c r="B213" s="7" t="s">
        <v>110</v>
      </c>
      <c r="C213" s="7" t="s">
        <v>490</v>
      </c>
      <c r="D213" s="7">
        <v>570</v>
      </c>
      <c r="E213" s="7" t="s">
        <v>491</v>
      </c>
      <c r="F213" s="7">
        <v>13304</v>
      </c>
      <c r="G213" s="7" t="s">
        <v>210</v>
      </c>
      <c r="H213" s="7" t="s">
        <v>185</v>
      </c>
      <c r="I213" s="13">
        <v>44440</v>
      </c>
      <c r="J213" s="14">
        <v>2.53698630136986</v>
      </c>
      <c r="K213" s="5">
        <v>-50</v>
      </c>
    </row>
    <row r="214" s="4" customFormat="1" customHeight="1" spans="1:11">
      <c r="A214" s="7">
        <v>296</v>
      </c>
      <c r="B214" s="7" t="s">
        <v>110</v>
      </c>
      <c r="C214" s="7" t="s">
        <v>492</v>
      </c>
      <c r="D214" s="7">
        <v>104429</v>
      </c>
      <c r="E214" s="7" t="s">
        <v>493</v>
      </c>
      <c r="F214" s="7">
        <v>14399</v>
      </c>
      <c r="G214" s="7" t="s">
        <v>210</v>
      </c>
      <c r="H214" s="7" t="s">
        <v>185</v>
      </c>
      <c r="I214" s="13">
        <v>44992</v>
      </c>
      <c r="J214" s="14">
        <v>1.02465753424658</v>
      </c>
      <c r="K214" s="5">
        <v>-50</v>
      </c>
    </row>
    <row r="215" s="4" customFormat="1" customHeight="1" spans="1:11">
      <c r="A215" s="7">
        <v>297</v>
      </c>
      <c r="B215" s="9" t="s">
        <v>110</v>
      </c>
      <c r="C215" s="9" t="s">
        <v>492</v>
      </c>
      <c r="D215" s="7">
        <v>104429</v>
      </c>
      <c r="E215" s="8" t="s">
        <v>494</v>
      </c>
      <c r="F215" s="7">
        <v>13325</v>
      </c>
      <c r="G215" s="7" t="s">
        <v>187</v>
      </c>
      <c r="H215" s="7" t="s">
        <v>185</v>
      </c>
      <c r="I215" s="13">
        <v>44378</v>
      </c>
      <c r="J215" s="14">
        <v>2.70684931506849</v>
      </c>
      <c r="K215" s="5">
        <v>-50</v>
      </c>
    </row>
    <row r="216" s="4" customFormat="1" customHeight="1" spans="1:11">
      <c r="A216" s="7">
        <v>299</v>
      </c>
      <c r="B216" s="7" t="s">
        <v>110</v>
      </c>
      <c r="C216" s="7" t="s">
        <v>495</v>
      </c>
      <c r="D216" s="7">
        <v>138202</v>
      </c>
      <c r="E216" s="7" t="s">
        <v>496</v>
      </c>
      <c r="F216" s="7">
        <v>12216</v>
      </c>
      <c r="G216" s="7" t="s">
        <v>210</v>
      </c>
      <c r="H216" s="7" t="s">
        <v>185</v>
      </c>
      <c r="I216" s="13">
        <v>44013</v>
      </c>
      <c r="J216" s="14">
        <v>3.70684931506849</v>
      </c>
      <c r="K216" s="15">
        <v>100</v>
      </c>
    </row>
    <row r="217" s="4" customFormat="1" customHeight="1" spans="1:11">
      <c r="A217" s="7">
        <v>300</v>
      </c>
      <c r="B217" s="7" t="s">
        <v>110</v>
      </c>
      <c r="C217" s="7" t="s">
        <v>495</v>
      </c>
      <c r="D217" s="7">
        <v>138202</v>
      </c>
      <c r="E217" s="7" t="s">
        <v>497</v>
      </c>
      <c r="F217" s="7">
        <v>15845</v>
      </c>
      <c r="G217" s="7" t="s">
        <v>187</v>
      </c>
      <c r="H217" s="7" t="s">
        <v>185</v>
      </c>
      <c r="I217" s="13">
        <v>45017</v>
      </c>
      <c r="J217" s="14">
        <v>0.956164383561644</v>
      </c>
      <c r="K217" s="15">
        <v>100</v>
      </c>
    </row>
    <row r="218" s="4" customFormat="1" customHeight="1" spans="1:11">
      <c r="A218" s="7">
        <v>301</v>
      </c>
      <c r="B218" s="7" t="s">
        <v>110</v>
      </c>
      <c r="C218" s="7" t="s">
        <v>495</v>
      </c>
      <c r="D218" s="7">
        <v>138202</v>
      </c>
      <c r="E218" s="7" t="s">
        <v>498</v>
      </c>
      <c r="F218" s="7">
        <v>15847</v>
      </c>
      <c r="G218" s="7" t="s">
        <v>187</v>
      </c>
      <c r="H218" s="7" t="s">
        <v>185</v>
      </c>
      <c r="I218" s="13">
        <v>45017</v>
      </c>
      <c r="J218" s="14">
        <v>0.956164383561644</v>
      </c>
      <c r="K218" s="15">
        <v>100</v>
      </c>
    </row>
    <row r="219" s="4" customFormat="1" customHeight="1" spans="1:11">
      <c r="A219" s="7">
        <v>302</v>
      </c>
      <c r="B219" s="7" t="s">
        <v>18</v>
      </c>
      <c r="C219" s="7" t="s">
        <v>499</v>
      </c>
      <c r="D219" s="7">
        <v>111400</v>
      </c>
      <c r="E219" s="7" t="s">
        <v>500</v>
      </c>
      <c r="F219" s="7">
        <v>4310</v>
      </c>
      <c r="G219" s="7" t="s">
        <v>210</v>
      </c>
      <c r="H219" s="7" t="s">
        <v>185</v>
      </c>
      <c r="I219" s="13">
        <v>40110</v>
      </c>
      <c r="J219" s="14">
        <v>14.4</v>
      </c>
      <c r="K219" s="5">
        <v>-50</v>
      </c>
    </row>
    <row r="220" s="4" customFormat="1" customHeight="1" spans="1:11">
      <c r="A220" s="7">
        <v>303</v>
      </c>
      <c r="B220" s="7" t="s">
        <v>18</v>
      </c>
      <c r="C220" s="7" t="s">
        <v>499</v>
      </c>
      <c r="D220" s="7">
        <v>111400</v>
      </c>
      <c r="E220" s="7" t="s">
        <v>501</v>
      </c>
      <c r="F220" s="7">
        <v>7645</v>
      </c>
      <c r="G220" s="7" t="s">
        <v>187</v>
      </c>
      <c r="H220" s="7" t="s">
        <v>185</v>
      </c>
      <c r="I220" s="13">
        <v>41132</v>
      </c>
      <c r="J220" s="14">
        <v>11.6</v>
      </c>
      <c r="K220" s="5">
        <v>-50</v>
      </c>
    </row>
    <row r="221" s="4" customFormat="1" customHeight="1" spans="1:11">
      <c r="A221" s="7">
        <v>304</v>
      </c>
      <c r="B221" s="7" t="s">
        <v>18</v>
      </c>
      <c r="C221" s="7" t="s">
        <v>499</v>
      </c>
      <c r="D221" s="7">
        <v>111400</v>
      </c>
      <c r="E221" s="7" t="s">
        <v>502</v>
      </c>
      <c r="F221" s="7">
        <v>11483</v>
      </c>
      <c r="G221" s="7" t="s">
        <v>187</v>
      </c>
      <c r="H221" s="7" t="s">
        <v>185</v>
      </c>
      <c r="I221" s="13">
        <v>43214</v>
      </c>
      <c r="J221" s="14">
        <v>5.8958904109589</v>
      </c>
      <c r="K221" s="5">
        <v>-50</v>
      </c>
    </row>
    <row r="222" s="4" customFormat="1" customHeight="1" spans="1:11">
      <c r="A222" s="7">
        <v>305</v>
      </c>
      <c r="B222" s="7" t="s">
        <v>18</v>
      </c>
      <c r="C222" s="7" t="s">
        <v>503</v>
      </c>
      <c r="D222" s="7">
        <v>122686</v>
      </c>
      <c r="E222" s="7" t="s">
        <v>504</v>
      </c>
      <c r="F222" s="7">
        <v>6537</v>
      </c>
      <c r="G222" s="7" t="s">
        <v>210</v>
      </c>
      <c r="H222" s="7" t="s">
        <v>185</v>
      </c>
      <c r="I222" s="16">
        <v>45079</v>
      </c>
      <c r="J222" s="14">
        <v>0.786301369863014</v>
      </c>
      <c r="K222" s="5">
        <v>-30</v>
      </c>
    </row>
    <row r="223" s="4" customFormat="1" customHeight="1" spans="1:11">
      <c r="A223" s="7">
        <v>306</v>
      </c>
      <c r="B223" s="7" t="s">
        <v>18</v>
      </c>
      <c r="C223" s="7" t="s">
        <v>503</v>
      </c>
      <c r="D223" s="7">
        <v>122686</v>
      </c>
      <c r="E223" s="7" t="s">
        <v>505</v>
      </c>
      <c r="F223" s="7">
        <v>16161</v>
      </c>
      <c r="G223" s="7" t="s">
        <v>187</v>
      </c>
      <c r="H223" s="7" t="s">
        <v>185</v>
      </c>
      <c r="I223" s="13">
        <v>45132</v>
      </c>
      <c r="J223" s="14">
        <v>0.641095890410959</v>
      </c>
      <c r="K223" s="5">
        <v>-30</v>
      </c>
    </row>
    <row r="224" s="4" customFormat="1" customHeight="1" spans="1:11">
      <c r="A224" s="7">
        <v>307</v>
      </c>
      <c r="B224" s="7" t="s">
        <v>18</v>
      </c>
      <c r="C224" s="7" t="s">
        <v>506</v>
      </c>
      <c r="D224" s="7">
        <v>341</v>
      </c>
      <c r="E224" s="7" t="s">
        <v>507</v>
      </c>
      <c r="F224" s="7">
        <v>7011</v>
      </c>
      <c r="G224" s="7" t="s">
        <v>210</v>
      </c>
      <c r="H224" s="7" t="s">
        <v>185</v>
      </c>
      <c r="I224" s="13">
        <v>40913</v>
      </c>
      <c r="J224" s="14">
        <v>12.2</v>
      </c>
      <c r="K224" s="15">
        <v>100</v>
      </c>
    </row>
    <row r="225" s="4" customFormat="1" customHeight="1" spans="1:11">
      <c r="A225" s="7">
        <v>308</v>
      </c>
      <c r="B225" s="7" t="s">
        <v>18</v>
      </c>
      <c r="C225" s="7" t="s">
        <v>506</v>
      </c>
      <c r="D225" s="7">
        <v>341</v>
      </c>
      <c r="E225" s="7" t="s">
        <v>508</v>
      </c>
      <c r="F225" s="7">
        <v>11372</v>
      </c>
      <c r="G225" s="7" t="s">
        <v>187</v>
      </c>
      <c r="H225" s="7" t="s">
        <v>185</v>
      </c>
      <c r="I225" s="13">
        <v>43160</v>
      </c>
      <c r="J225" s="14">
        <v>6.04383561643836</v>
      </c>
      <c r="K225" s="15">
        <v>100</v>
      </c>
    </row>
    <row r="226" s="4" customFormat="1" customHeight="1" spans="1:11">
      <c r="A226" s="7">
        <v>309</v>
      </c>
      <c r="B226" s="7" t="s">
        <v>18</v>
      </c>
      <c r="C226" s="7" t="s">
        <v>506</v>
      </c>
      <c r="D226" s="7">
        <v>341</v>
      </c>
      <c r="E226" s="7" t="s">
        <v>509</v>
      </c>
      <c r="F226" s="7">
        <v>14064</v>
      </c>
      <c r="G226" s="7" t="s">
        <v>187</v>
      </c>
      <c r="H226" s="7" t="s">
        <v>185</v>
      </c>
      <c r="I226" s="13">
        <v>44256</v>
      </c>
      <c r="J226" s="14">
        <v>3.04109589041096</v>
      </c>
      <c r="K226" s="15">
        <v>100</v>
      </c>
    </row>
    <row r="227" s="4" customFormat="1" customHeight="1" spans="1:11">
      <c r="A227" s="7">
        <v>310</v>
      </c>
      <c r="B227" s="7" t="s">
        <v>18</v>
      </c>
      <c r="C227" s="7" t="s">
        <v>506</v>
      </c>
      <c r="D227" s="7">
        <v>341</v>
      </c>
      <c r="E227" s="7" t="s">
        <v>510</v>
      </c>
      <c r="F227" s="7">
        <v>14248</v>
      </c>
      <c r="G227" s="7" t="s">
        <v>187</v>
      </c>
      <c r="H227" s="7" t="s">
        <v>185</v>
      </c>
      <c r="I227" s="13">
        <v>44621</v>
      </c>
      <c r="J227" s="14">
        <v>2.04109589041096</v>
      </c>
      <c r="K227" s="15">
        <v>100</v>
      </c>
    </row>
    <row r="228" s="4" customFormat="1" customHeight="1" spans="1:11">
      <c r="A228" s="7">
        <v>311</v>
      </c>
      <c r="B228" s="7" t="s">
        <v>18</v>
      </c>
      <c r="C228" s="7" t="s">
        <v>511</v>
      </c>
      <c r="D228" s="7">
        <v>732</v>
      </c>
      <c r="E228" s="7" t="s">
        <v>512</v>
      </c>
      <c r="F228" s="7">
        <v>11481</v>
      </c>
      <c r="G228" s="7" t="s">
        <v>210</v>
      </c>
      <c r="H228" s="7" t="s">
        <v>185</v>
      </c>
      <c r="I228" s="13">
        <v>44652</v>
      </c>
      <c r="J228" s="14">
        <v>1.95616438356164</v>
      </c>
      <c r="K228" s="5">
        <v>-50</v>
      </c>
    </row>
    <row r="229" s="4" customFormat="1" customHeight="1" spans="1:11">
      <c r="A229" s="7">
        <v>313</v>
      </c>
      <c r="B229" s="7" t="s">
        <v>18</v>
      </c>
      <c r="C229" s="7" t="s">
        <v>513</v>
      </c>
      <c r="D229" s="7">
        <v>721</v>
      </c>
      <c r="E229" s="7" t="s">
        <v>514</v>
      </c>
      <c r="F229" s="7">
        <v>11619</v>
      </c>
      <c r="G229" s="7" t="s">
        <v>210</v>
      </c>
      <c r="H229" s="7" t="s">
        <v>185</v>
      </c>
      <c r="I229" s="13">
        <v>43246</v>
      </c>
      <c r="J229" s="14">
        <v>5.80821917808219</v>
      </c>
      <c r="K229" s="5">
        <v>-50</v>
      </c>
    </row>
    <row r="230" s="4" customFormat="1" customHeight="1" spans="1:11">
      <c r="A230" s="7">
        <v>314</v>
      </c>
      <c r="B230" s="7" t="s">
        <v>18</v>
      </c>
      <c r="C230" s="7" t="s">
        <v>513</v>
      </c>
      <c r="D230" s="7">
        <v>721</v>
      </c>
      <c r="E230" s="7" t="s">
        <v>515</v>
      </c>
      <c r="F230" s="7">
        <v>12934</v>
      </c>
      <c r="G230" s="7" t="s">
        <v>187</v>
      </c>
      <c r="H230" s="7" t="s">
        <v>185</v>
      </c>
      <c r="I230" s="13">
        <v>43930</v>
      </c>
      <c r="J230" s="14">
        <v>3.93424657534247</v>
      </c>
      <c r="K230" s="5">
        <v>-50</v>
      </c>
    </row>
    <row r="231" s="4" customFormat="1" customHeight="1" spans="1:11">
      <c r="A231" s="7">
        <v>316</v>
      </c>
      <c r="B231" s="7" t="s">
        <v>18</v>
      </c>
      <c r="C231" s="7" t="s">
        <v>516</v>
      </c>
      <c r="D231" s="7">
        <v>591</v>
      </c>
      <c r="E231" s="7" t="s">
        <v>517</v>
      </c>
      <c r="F231" s="7">
        <v>5764</v>
      </c>
      <c r="G231" s="7" t="s">
        <v>210</v>
      </c>
      <c r="H231" s="7" t="s">
        <v>185</v>
      </c>
      <c r="I231" s="13">
        <v>40612</v>
      </c>
      <c r="J231" s="14">
        <v>13.0246575342466</v>
      </c>
      <c r="K231" s="5">
        <v>-50</v>
      </c>
    </row>
    <row r="232" s="4" customFormat="1" customHeight="1" spans="1:11">
      <c r="A232" s="7">
        <v>317</v>
      </c>
      <c r="B232" s="7" t="s">
        <v>18</v>
      </c>
      <c r="C232" s="7" t="s">
        <v>516</v>
      </c>
      <c r="D232" s="7">
        <v>591</v>
      </c>
      <c r="E232" s="7" t="s">
        <v>518</v>
      </c>
      <c r="F232" s="7">
        <v>16416</v>
      </c>
      <c r="G232" s="7" t="s">
        <v>187</v>
      </c>
      <c r="H232" s="7" t="s">
        <v>185</v>
      </c>
      <c r="I232" s="13">
        <v>45213</v>
      </c>
      <c r="J232" s="14">
        <v>0.419178082191781</v>
      </c>
      <c r="K232" s="5">
        <v>-50</v>
      </c>
    </row>
    <row r="233" s="4" customFormat="1" customHeight="1" spans="1:11">
      <c r="A233" s="7">
        <v>318</v>
      </c>
      <c r="B233" s="7" t="s">
        <v>18</v>
      </c>
      <c r="C233" s="7" t="s">
        <v>519</v>
      </c>
      <c r="D233" s="7">
        <v>102564</v>
      </c>
      <c r="E233" s="7" t="s">
        <v>520</v>
      </c>
      <c r="F233" s="7">
        <v>4450</v>
      </c>
      <c r="G233" s="7" t="s">
        <v>210</v>
      </c>
      <c r="H233" s="7" t="s">
        <v>185</v>
      </c>
      <c r="I233" s="13">
        <v>44228</v>
      </c>
      <c r="J233" s="14">
        <v>3.11780821917808</v>
      </c>
      <c r="K233" s="5">
        <v>-50</v>
      </c>
    </row>
    <row r="234" s="4" customFormat="1" customHeight="1" spans="1:11">
      <c r="A234" s="7">
        <v>319</v>
      </c>
      <c r="B234" s="7" t="s">
        <v>18</v>
      </c>
      <c r="C234" s="7" t="s">
        <v>519</v>
      </c>
      <c r="D234" s="7">
        <v>102564</v>
      </c>
      <c r="E234" s="7" t="s">
        <v>521</v>
      </c>
      <c r="F234" s="7">
        <v>11363</v>
      </c>
      <c r="G234" s="7" t="s">
        <v>187</v>
      </c>
      <c r="H234" s="7" t="s">
        <v>185</v>
      </c>
      <c r="I234" s="13">
        <v>43141</v>
      </c>
      <c r="J234" s="14">
        <v>6.0958904109589</v>
      </c>
      <c r="K234" s="5">
        <v>-50</v>
      </c>
    </row>
    <row r="235" s="4" customFormat="1" customHeight="1" spans="1:11">
      <c r="A235" s="7">
        <v>320</v>
      </c>
      <c r="B235" s="7" t="s">
        <v>18</v>
      </c>
      <c r="C235" s="7" t="s">
        <v>522</v>
      </c>
      <c r="D235" s="7">
        <v>351</v>
      </c>
      <c r="E235" s="7" t="s">
        <v>523</v>
      </c>
      <c r="F235" s="7">
        <v>8594</v>
      </c>
      <c r="G235" s="7" t="s">
        <v>210</v>
      </c>
      <c r="H235" s="7" t="s">
        <v>185</v>
      </c>
      <c r="I235" s="13">
        <v>41507</v>
      </c>
      <c r="J235" s="14">
        <v>10.572602739726</v>
      </c>
      <c r="K235" s="5">
        <v>-30</v>
      </c>
    </row>
    <row r="236" s="4" customFormat="1" customHeight="1" spans="1:11">
      <c r="A236" s="7">
        <v>321</v>
      </c>
      <c r="B236" s="7" t="s">
        <v>18</v>
      </c>
      <c r="C236" s="7" t="s">
        <v>522</v>
      </c>
      <c r="D236" s="7">
        <v>351</v>
      </c>
      <c r="E236" s="7" t="s">
        <v>524</v>
      </c>
      <c r="F236" s="7">
        <v>15405</v>
      </c>
      <c r="G236" s="7" t="s">
        <v>187</v>
      </c>
      <c r="H236" s="7" t="s">
        <v>185</v>
      </c>
      <c r="I236" s="13">
        <v>44769</v>
      </c>
      <c r="J236" s="14">
        <v>1.63561643835616</v>
      </c>
      <c r="K236" s="5">
        <v>-30</v>
      </c>
    </row>
    <row r="237" s="4" customFormat="1" customHeight="1" spans="1:11">
      <c r="A237" s="7">
        <v>325</v>
      </c>
      <c r="B237" s="7" t="s">
        <v>18</v>
      </c>
      <c r="C237" s="7" t="s">
        <v>525</v>
      </c>
      <c r="D237" s="7">
        <v>710</v>
      </c>
      <c r="E237" s="7" t="s">
        <v>526</v>
      </c>
      <c r="F237" s="7">
        <v>12981</v>
      </c>
      <c r="G237" s="7" t="s">
        <v>210</v>
      </c>
      <c r="H237" s="7" t="s">
        <v>185</v>
      </c>
      <c r="I237" s="13">
        <v>43950</v>
      </c>
      <c r="J237" s="14">
        <v>3.87945205479452</v>
      </c>
      <c r="K237" s="5">
        <v>-30</v>
      </c>
    </row>
    <row r="238" s="4" customFormat="1" customHeight="1" spans="1:11">
      <c r="A238" s="7">
        <v>326</v>
      </c>
      <c r="B238" s="7" t="s">
        <v>18</v>
      </c>
      <c r="C238" s="7" t="s">
        <v>525</v>
      </c>
      <c r="D238" s="7">
        <v>710</v>
      </c>
      <c r="E238" s="7" t="s">
        <v>527</v>
      </c>
      <c r="F238" s="7">
        <v>15385</v>
      </c>
      <c r="G238" s="7" t="s">
        <v>187</v>
      </c>
      <c r="H238" s="7" t="s">
        <v>185</v>
      </c>
      <c r="I238" s="13">
        <v>44760</v>
      </c>
      <c r="J238" s="14">
        <v>1.66027397260274</v>
      </c>
      <c r="K238" s="5">
        <v>-30</v>
      </c>
    </row>
    <row r="239" s="4" customFormat="1" customHeight="1" spans="1:11">
      <c r="A239" s="7">
        <v>327</v>
      </c>
      <c r="B239" s="7" t="s">
        <v>18</v>
      </c>
      <c r="C239" s="7" t="s">
        <v>528</v>
      </c>
      <c r="D239" s="7">
        <v>738</v>
      </c>
      <c r="E239" s="7" t="s">
        <v>529</v>
      </c>
      <c r="F239" s="7">
        <v>5698</v>
      </c>
      <c r="G239" s="7" t="s">
        <v>210</v>
      </c>
      <c r="H239" s="7" t="s">
        <v>185</v>
      </c>
      <c r="I239" s="13">
        <v>40918</v>
      </c>
      <c r="J239" s="14">
        <v>12.186301369863</v>
      </c>
      <c r="K239" s="15">
        <v>100</v>
      </c>
    </row>
    <row r="240" s="4" customFormat="1" customHeight="1" spans="1:11">
      <c r="A240" s="7">
        <v>328</v>
      </c>
      <c r="B240" s="7" t="s">
        <v>18</v>
      </c>
      <c r="C240" s="7" t="s">
        <v>528</v>
      </c>
      <c r="D240" s="7">
        <v>738</v>
      </c>
      <c r="E240" s="7" t="s">
        <v>530</v>
      </c>
      <c r="F240" s="7">
        <v>6121</v>
      </c>
      <c r="G240" s="7" t="s">
        <v>187</v>
      </c>
      <c r="H240" s="7" t="s">
        <v>185</v>
      </c>
      <c r="I240" s="13">
        <v>43235</v>
      </c>
      <c r="J240" s="14">
        <v>5.83835616438356</v>
      </c>
      <c r="K240" s="15">
        <v>100</v>
      </c>
    </row>
    <row r="241" s="4" customFormat="1" customHeight="1" spans="1:11">
      <c r="A241" s="7">
        <v>329</v>
      </c>
      <c r="B241" s="7" t="s">
        <v>18</v>
      </c>
      <c r="C241" s="7" t="s">
        <v>528</v>
      </c>
      <c r="D241" s="7">
        <v>738</v>
      </c>
      <c r="E241" s="7" t="s">
        <v>531</v>
      </c>
      <c r="F241" s="7">
        <v>9527</v>
      </c>
      <c r="G241" s="7" t="s">
        <v>187</v>
      </c>
      <c r="H241" s="7" t="s">
        <v>185</v>
      </c>
      <c r="I241" s="13">
        <v>44986</v>
      </c>
      <c r="J241" s="14">
        <v>1.04109589041096</v>
      </c>
      <c r="K241" s="15">
        <v>100</v>
      </c>
    </row>
    <row r="242" s="4" customFormat="1" customHeight="1" spans="1:11">
      <c r="A242" s="7">
        <v>330</v>
      </c>
      <c r="B242" s="7" t="s">
        <v>18</v>
      </c>
      <c r="C242" s="7" t="s">
        <v>532</v>
      </c>
      <c r="D242" s="7">
        <v>704</v>
      </c>
      <c r="E242" s="7" t="s">
        <v>533</v>
      </c>
      <c r="F242" s="7">
        <v>6385</v>
      </c>
      <c r="G242" s="7" t="s">
        <v>210</v>
      </c>
      <c r="H242" s="7" t="s">
        <v>185</v>
      </c>
      <c r="I242" s="13">
        <v>41091</v>
      </c>
      <c r="J242" s="14">
        <v>11.7123287671233</v>
      </c>
      <c r="K242" s="5">
        <v>-30</v>
      </c>
    </row>
    <row r="243" s="4" customFormat="1" customHeight="1" spans="1:11">
      <c r="A243" s="7">
        <v>331</v>
      </c>
      <c r="B243" s="7" t="s">
        <v>18</v>
      </c>
      <c r="C243" s="7" t="s">
        <v>532</v>
      </c>
      <c r="D243" s="7">
        <v>704</v>
      </c>
      <c r="E243" s="7" t="s">
        <v>534</v>
      </c>
      <c r="F243" s="7">
        <v>6505</v>
      </c>
      <c r="G243" s="7" t="s">
        <v>187</v>
      </c>
      <c r="H243" s="7" t="s">
        <v>195</v>
      </c>
      <c r="I243" s="13">
        <v>40779</v>
      </c>
      <c r="J243" s="14">
        <v>12.5671232876712</v>
      </c>
      <c r="K243" s="5">
        <v>-30</v>
      </c>
    </row>
    <row r="244" s="4" customFormat="1" customHeight="1" spans="1:11">
      <c r="A244" s="7">
        <v>332</v>
      </c>
      <c r="B244" s="7" t="s">
        <v>18</v>
      </c>
      <c r="C244" s="7" t="s">
        <v>535</v>
      </c>
      <c r="D244" s="7">
        <v>713</v>
      </c>
      <c r="E244" s="7" t="s">
        <v>536</v>
      </c>
      <c r="F244" s="7">
        <v>6492</v>
      </c>
      <c r="G244" s="7" t="s">
        <v>210</v>
      </c>
      <c r="H244" s="7" t="s">
        <v>195</v>
      </c>
      <c r="I244" s="13">
        <v>40771</v>
      </c>
      <c r="J244" s="14">
        <v>12.5890410958904</v>
      </c>
      <c r="K244" s="5">
        <v>-50</v>
      </c>
    </row>
    <row r="245" s="4" customFormat="1" customHeight="1" spans="1:11">
      <c r="A245" s="7">
        <v>333</v>
      </c>
      <c r="B245" s="7" t="s">
        <v>18</v>
      </c>
      <c r="C245" s="7" t="s">
        <v>535</v>
      </c>
      <c r="D245" s="7">
        <v>713</v>
      </c>
      <c r="E245" s="7" t="s">
        <v>537</v>
      </c>
      <c r="F245" s="7">
        <v>11961</v>
      </c>
      <c r="G245" s="7" t="s">
        <v>187</v>
      </c>
      <c r="H245" s="7" t="s">
        <v>185</v>
      </c>
      <c r="I245" s="13">
        <v>43395</v>
      </c>
      <c r="J245" s="14">
        <v>5.4</v>
      </c>
      <c r="K245" s="5">
        <v>-50</v>
      </c>
    </row>
    <row r="246" s="4" customFormat="1" customHeight="1" spans="1:11">
      <c r="A246" s="7">
        <v>334</v>
      </c>
      <c r="B246" s="7" t="s">
        <v>18</v>
      </c>
      <c r="C246" s="7" t="s">
        <v>538</v>
      </c>
      <c r="D246" s="7">
        <v>587</v>
      </c>
      <c r="E246" s="7" t="s">
        <v>539</v>
      </c>
      <c r="F246" s="7">
        <v>8073</v>
      </c>
      <c r="G246" s="7" t="s">
        <v>210</v>
      </c>
      <c r="H246" s="7" t="s">
        <v>185</v>
      </c>
      <c r="I246" s="13">
        <v>41353</v>
      </c>
      <c r="J246" s="14">
        <v>10.9945205479452</v>
      </c>
      <c r="K246" s="5">
        <v>-30</v>
      </c>
    </row>
    <row r="247" s="4" customFormat="1" customHeight="1" spans="1:11">
      <c r="A247" s="7">
        <v>335</v>
      </c>
      <c r="B247" s="7" t="s">
        <v>18</v>
      </c>
      <c r="C247" s="7" t="s">
        <v>538</v>
      </c>
      <c r="D247" s="7">
        <v>587</v>
      </c>
      <c r="E247" s="7" t="s">
        <v>540</v>
      </c>
      <c r="F247" s="7">
        <v>6497</v>
      </c>
      <c r="G247" s="7" t="s">
        <v>187</v>
      </c>
      <c r="H247" s="7" t="s">
        <v>185</v>
      </c>
      <c r="I247" s="13">
        <v>40778</v>
      </c>
      <c r="J247" s="14">
        <v>12.5698630136986</v>
      </c>
      <c r="K247" s="5">
        <v>-30</v>
      </c>
    </row>
    <row r="248" s="4" customFormat="1" customHeight="1" spans="1:11">
      <c r="A248" s="7">
        <v>336</v>
      </c>
      <c r="B248" s="7" t="s">
        <v>18</v>
      </c>
      <c r="C248" s="7" t="s">
        <v>541</v>
      </c>
      <c r="D248" s="7">
        <v>110378</v>
      </c>
      <c r="E248" s="7" t="s">
        <v>542</v>
      </c>
      <c r="F248" s="7">
        <v>5521</v>
      </c>
      <c r="G248" s="7" t="s">
        <v>210</v>
      </c>
      <c r="H248" s="7" t="s">
        <v>185</v>
      </c>
      <c r="I248" s="13">
        <v>43717</v>
      </c>
      <c r="J248" s="14">
        <v>4.51780821917808</v>
      </c>
      <c r="K248" s="5">
        <v>-50</v>
      </c>
    </row>
    <row r="249" s="4" customFormat="1" customHeight="1" spans="1:11">
      <c r="A249" s="7">
        <v>337</v>
      </c>
      <c r="B249" s="7" t="s">
        <v>18</v>
      </c>
      <c r="C249" s="7" t="s">
        <v>541</v>
      </c>
      <c r="D249" s="7">
        <v>110378</v>
      </c>
      <c r="E249" s="7" t="s">
        <v>543</v>
      </c>
      <c r="F249" s="7">
        <v>10953</v>
      </c>
      <c r="G249" s="7" t="s">
        <v>187</v>
      </c>
      <c r="H249" s="7" t="s">
        <v>185</v>
      </c>
      <c r="I249" s="13">
        <v>42812</v>
      </c>
      <c r="J249" s="14">
        <v>6.9972602739726</v>
      </c>
      <c r="K249" s="5">
        <v>-50</v>
      </c>
    </row>
    <row r="250" s="4" customFormat="1" customHeight="1" spans="1:11">
      <c r="A250" s="7">
        <v>338</v>
      </c>
      <c r="B250" s="7" t="s">
        <v>18</v>
      </c>
      <c r="C250" s="7" t="s">
        <v>544</v>
      </c>
      <c r="D250" s="7">
        <v>539</v>
      </c>
      <c r="E250" s="7" t="s">
        <v>545</v>
      </c>
      <c r="F250" s="7">
        <v>9320</v>
      </c>
      <c r="G250" s="7" t="s">
        <v>210</v>
      </c>
      <c r="H250" s="7" t="s">
        <v>185</v>
      </c>
      <c r="I250" s="13">
        <v>41817</v>
      </c>
      <c r="J250" s="14">
        <v>9.72328767123288</v>
      </c>
      <c r="K250" s="5">
        <v>-30</v>
      </c>
    </row>
    <row r="251" s="4" customFormat="1" customHeight="1" spans="1:11">
      <c r="A251" s="7">
        <v>339</v>
      </c>
      <c r="B251" s="7" t="s">
        <v>18</v>
      </c>
      <c r="C251" s="7" t="s">
        <v>544</v>
      </c>
      <c r="D251" s="7">
        <v>539</v>
      </c>
      <c r="E251" s="7" t="s">
        <v>546</v>
      </c>
      <c r="F251" s="7">
        <v>14840</v>
      </c>
      <c r="G251" s="7" t="s">
        <v>187</v>
      </c>
      <c r="H251" s="7" t="s">
        <v>185</v>
      </c>
      <c r="I251" s="13">
        <v>44508</v>
      </c>
      <c r="J251" s="14">
        <v>2.35068493150685</v>
      </c>
      <c r="K251" s="5">
        <v>-30</v>
      </c>
    </row>
    <row r="252" s="4" customFormat="1" customHeight="1" spans="1:11">
      <c r="A252" s="7">
        <v>341</v>
      </c>
      <c r="B252" s="7" t="s">
        <v>18</v>
      </c>
      <c r="C252" s="7" t="s">
        <v>547</v>
      </c>
      <c r="D252" s="7">
        <v>123007</v>
      </c>
      <c r="E252" s="7" t="s">
        <v>548</v>
      </c>
      <c r="F252" s="7">
        <v>6733</v>
      </c>
      <c r="G252" s="7" t="s">
        <v>210</v>
      </c>
      <c r="H252" s="7" t="s">
        <v>195</v>
      </c>
      <c r="I252" s="13">
        <v>40848</v>
      </c>
      <c r="J252" s="14">
        <v>12.3780821917808</v>
      </c>
      <c r="K252" s="5">
        <v>-30</v>
      </c>
    </row>
    <row r="253" s="4" customFormat="1" customHeight="1" spans="1:11">
      <c r="A253" s="7">
        <v>342</v>
      </c>
      <c r="B253" s="7" t="s">
        <v>18</v>
      </c>
      <c r="C253" s="7" t="s">
        <v>547</v>
      </c>
      <c r="D253" s="7">
        <v>123007</v>
      </c>
      <c r="E253" s="7" t="s">
        <v>549</v>
      </c>
      <c r="F253" s="7">
        <v>15665</v>
      </c>
      <c r="G253" s="7" t="s">
        <v>187</v>
      </c>
      <c r="H253" s="7" t="s">
        <v>185</v>
      </c>
      <c r="I253" s="13">
        <v>44915</v>
      </c>
      <c r="J253" s="14">
        <v>1.23561643835616</v>
      </c>
      <c r="K253" s="5">
        <v>-30</v>
      </c>
    </row>
    <row r="254" s="4" customFormat="1" customHeight="1" spans="1:11">
      <c r="A254" s="7">
        <v>345</v>
      </c>
      <c r="B254" s="7" t="s">
        <v>18</v>
      </c>
      <c r="C254" s="7" t="s">
        <v>550</v>
      </c>
      <c r="D254" s="7">
        <v>717</v>
      </c>
      <c r="E254" s="7" t="s">
        <v>551</v>
      </c>
      <c r="F254" s="7">
        <v>6752</v>
      </c>
      <c r="G254" s="7" t="s">
        <v>210</v>
      </c>
      <c r="H254" s="7" t="s">
        <v>185</v>
      </c>
      <c r="I254" s="13">
        <v>40847</v>
      </c>
      <c r="J254" s="14">
        <v>12.3808219178082</v>
      </c>
      <c r="K254" s="15">
        <v>100</v>
      </c>
    </row>
    <row r="255" s="4" customFormat="1" customHeight="1" spans="1:11">
      <c r="A255" s="7">
        <v>346</v>
      </c>
      <c r="B255" s="7" t="s">
        <v>18</v>
      </c>
      <c r="C255" s="7" t="s">
        <v>550</v>
      </c>
      <c r="D255" s="7">
        <v>717</v>
      </c>
      <c r="E255" s="7" t="s">
        <v>552</v>
      </c>
      <c r="F255" s="7">
        <v>11627</v>
      </c>
      <c r="G255" s="7" t="s">
        <v>187</v>
      </c>
      <c r="H255" s="7" t="s">
        <v>185</v>
      </c>
      <c r="I255" s="13">
        <v>43252</v>
      </c>
      <c r="J255" s="14">
        <v>5.79178082191781</v>
      </c>
      <c r="K255" s="15">
        <v>100</v>
      </c>
    </row>
    <row r="256" s="4" customFormat="1" customHeight="1" spans="1:11">
      <c r="A256" s="7">
        <v>347</v>
      </c>
      <c r="B256" s="7" t="s">
        <v>18</v>
      </c>
      <c r="C256" s="7" t="s">
        <v>553</v>
      </c>
      <c r="D256" s="7">
        <v>716</v>
      </c>
      <c r="E256" s="7" t="s">
        <v>554</v>
      </c>
      <c r="F256" s="7">
        <v>14338</v>
      </c>
      <c r="G256" s="7" t="s">
        <v>210</v>
      </c>
      <c r="H256" s="7" t="s">
        <v>185</v>
      </c>
      <c r="I256" s="13">
        <v>44375</v>
      </c>
      <c r="J256" s="14">
        <v>2.71506849315068</v>
      </c>
      <c r="K256" s="15">
        <v>100</v>
      </c>
    </row>
    <row r="257" s="4" customFormat="1" customHeight="1" spans="1:11">
      <c r="A257" s="7">
        <v>348</v>
      </c>
      <c r="B257" s="7" t="s">
        <v>18</v>
      </c>
      <c r="C257" s="7" t="s">
        <v>553</v>
      </c>
      <c r="D257" s="7">
        <v>716</v>
      </c>
      <c r="E257" s="7" t="s">
        <v>555</v>
      </c>
      <c r="F257" s="7">
        <v>15224</v>
      </c>
      <c r="G257" s="7" t="s">
        <v>187</v>
      </c>
      <c r="H257" s="7" t="s">
        <v>185</v>
      </c>
      <c r="I257" s="13">
        <v>44707</v>
      </c>
      <c r="J257" s="14">
        <v>1.80547945205479</v>
      </c>
      <c r="K257" s="15">
        <v>100</v>
      </c>
    </row>
    <row r="258" s="4" customFormat="1" customHeight="1" spans="1:11">
      <c r="A258" s="7">
        <v>350</v>
      </c>
      <c r="B258" s="7" t="s">
        <v>18</v>
      </c>
      <c r="C258" s="7" t="s">
        <v>556</v>
      </c>
      <c r="D258" s="7">
        <v>104533</v>
      </c>
      <c r="E258" s="7" t="s">
        <v>557</v>
      </c>
      <c r="F258" s="7">
        <v>11977</v>
      </c>
      <c r="G258" s="7" t="s">
        <v>210</v>
      </c>
      <c r="H258" s="7" t="s">
        <v>185</v>
      </c>
      <c r="I258" s="13">
        <v>43409</v>
      </c>
      <c r="J258" s="14">
        <v>5.36164383561644</v>
      </c>
      <c r="K258" s="5">
        <v>-30</v>
      </c>
    </row>
    <row r="259" s="4" customFormat="1" customHeight="1" spans="1:11">
      <c r="A259" s="7">
        <v>351</v>
      </c>
      <c r="B259" s="7" t="s">
        <v>18</v>
      </c>
      <c r="C259" s="7" t="s">
        <v>556</v>
      </c>
      <c r="D259" s="7">
        <v>104533</v>
      </c>
      <c r="E259" s="7" t="s">
        <v>558</v>
      </c>
      <c r="F259" s="7">
        <v>4081</v>
      </c>
      <c r="G259" s="7" t="s">
        <v>187</v>
      </c>
      <c r="H259" s="7" t="s">
        <v>185</v>
      </c>
      <c r="I259" s="13">
        <v>42968</v>
      </c>
      <c r="J259" s="14">
        <v>6.56986301369863</v>
      </c>
      <c r="K259" s="5">
        <v>-30</v>
      </c>
    </row>
    <row r="260" s="4" customFormat="1" customHeight="1" spans="1:11">
      <c r="A260" s="7">
        <v>355</v>
      </c>
      <c r="B260" s="7" t="s">
        <v>18</v>
      </c>
      <c r="C260" s="7" t="s">
        <v>22</v>
      </c>
      <c r="D260" s="7">
        <v>122718</v>
      </c>
      <c r="E260" s="7" t="s">
        <v>559</v>
      </c>
      <c r="F260" s="7">
        <v>12184</v>
      </c>
      <c r="G260" s="7" t="s">
        <v>210</v>
      </c>
      <c r="H260" s="7" t="s">
        <v>185</v>
      </c>
      <c r="I260" s="13">
        <v>43550</v>
      </c>
      <c r="J260" s="14">
        <v>4.97534246575342</v>
      </c>
      <c r="K260" s="5">
        <v>-50</v>
      </c>
    </row>
    <row r="261" s="4" customFormat="1" customHeight="1" spans="1:11">
      <c r="A261" s="7">
        <v>356</v>
      </c>
      <c r="B261" s="7" t="s">
        <v>18</v>
      </c>
      <c r="C261" s="7" t="s">
        <v>22</v>
      </c>
      <c r="D261" s="7">
        <v>122718</v>
      </c>
      <c r="E261" s="7" t="s">
        <v>560</v>
      </c>
      <c r="F261" s="7">
        <v>11903</v>
      </c>
      <c r="G261" s="7" t="s">
        <v>187</v>
      </c>
      <c r="H261" s="7" t="s">
        <v>185</v>
      </c>
      <c r="I261" s="13">
        <v>44901</v>
      </c>
      <c r="J261" s="14">
        <v>1.27397260273973</v>
      </c>
      <c r="K261" s="5">
        <v>-50</v>
      </c>
    </row>
    <row r="262" s="4" customFormat="1" customHeight="1" spans="1:11">
      <c r="A262" s="7">
        <v>357</v>
      </c>
      <c r="B262" s="7" t="s">
        <v>18</v>
      </c>
      <c r="C262" s="7" t="s">
        <v>561</v>
      </c>
      <c r="D262" s="7">
        <v>594</v>
      </c>
      <c r="E262" s="7" t="s">
        <v>562</v>
      </c>
      <c r="F262" s="7">
        <v>6148</v>
      </c>
      <c r="G262" s="7" t="s">
        <v>210</v>
      </c>
      <c r="H262" s="7" t="s">
        <v>185</v>
      </c>
      <c r="I262" s="13">
        <v>42794</v>
      </c>
      <c r="J262" s="14">
        <v>7.04657534246575</v>
      </c>
      <c r="K262" s="5">
        <v>-50</v>
      </c>
    </row>
    <row r="263" s="4" customFormat="1" customHeight="1" spans="1:11">
      <c r="A263" s="7">
        <v>358</v>
      </c>
      <c r="B263" s="7" t="s">
        <v>18</v>
      </c>
      <c r="C263" s="7" t="s">
        <v>561</v>
      </c>
      <c r="D263" s="7">
        <v>594</v>
      </c>
      <c r="E263" s="7" t="s">
        <v>563</v>
      </c>
      <c r="F263" s="7">
        <v>6232</v>
      </c>
      <c r="G263" s="7" t="s">
        <v>187</v>
      </c>
      <c r="H263" s="7" t="s">
        <v>185</v>
      </c>
      <c r="I263" s="13">
        <v>40715</v>
      </c>
      <c r="J263" s="14">
        <v>12.7424657534247</v>
      </c>
      <c r="K263" s="5">
        <v>-50</v>
      </c>
    </row>
    <row r="264" s="4" customFormat="1" customHeight="1" spans="1:11">
      <c r="A264" s="7">
        <v>359</v>
      </c>
      <c r="B264" s="7" t="s">
        <v>18</v>
      </c>
      <c r="C264" s="7" t="s">
        <v>564</v>
      </c>
      <c r="D264" s="7">
        <v>117637</v>
      </c>
      <c r="E264" s="7" t="s">
        <v>565</v>
      </c>
      <c r="F264" s="7">
        <v>14754</v>
      </c>
      <c r="G264" s="7" t="s">
        <v>210</v>
      </c>
      <c r="H264" s="7" t="s">
        <v>185</v>
      </c>
      <c r="I264" s="13">
        <v>44479</v>
      </c>
      <c r="J264" s="14">
        <v>2.43013698630137</v>
      </c>
      <c r="K264" s="5">
        <v>-50</v>
      </c>
    </row>
    <row r="265" s="4" customFormat="1" customHeight="1" spans="1:11">
      <c r="A265" s="7">
        <v>360</v>
      </c>
      <c r="B265" s="7" t="s">
        <v>18</v>
      </c>
      <c r="C265" s="7" t="s">
        <v>564</v>
      </c>
      <c r="D265" s="7">
        <v>117637</v>
      </c>
      <c r="E265" s="7" t="s">
        <v>566</v>
      </c>
      <c r="F265" s="7">
        <v>11992</v>
      </c>
      <c r="G265" s="7" t="s">
        <v>187</v>
      </c>
      <c r="H265" s="7" t="s">
        <v>185</v>
      </c>
      <c r="I265" s="13">
        <v>44349</v>
      </c>
      <c r="J265" s="14">
        <v>2.78630136986301</v>
      </c>
      <c r="K265" s="5">
        <v>-50</v>
      </c>
    </row>
    <row r="266" s="4" customFormat="1" customHeight="1" spans="1:11">
      <c r="A266" s="7">
        <v>361</v>
      </c>
      <c r="B266" s="7" t="s">
        <v>18</v>
      </c>
      <c r="C266" s="7" t="s">
        <v>567</v>
      </c>
      <c r="D266" s="7">
        <v>117923</v>
      </c>
      <c r="E266" s="7" t="s">
        <v>568</v>
      </c>
      <c r="F266" s="7">
        <v>13969</v>
      </c>
      <c r="G266" s="7" t="s">
        <v>210</v>
      </c>
      <c r="H266" s="7" t="s">
        <v>185</v>
      </c>
      <c r="I266" s="13">
        <v>44197</v>
      </c>
      <c r="J266" s="14">
        <v>3.2027397260274</v>
      </c>
      <c r="K266" s="5">
        <v>-50</v>
      </c>
    </row>
    <row r="267" s="4" customFormat="1" customHeight="1" spans="1:11">
      <c r="A267" s="7">
        <v>362</v>
      </c>
      <c r="B267" s="7" t="s">
        <v>18</v>
      </c>
      <c r="C267" s="7" t="s">
        <v>567</v>
      </c>
      <c r="D267" s="7">
        <v>117923</v>
      </c>
      <c r="E267" s="7" t="s">
        <v>569</v>
      </c>
      <c r="F267" s="7">
        <v>13644</v>
      </c>
      <c r="G267" s="7" t="s">
        <v>187</v>
      </c>
      <c r="H267" s="7" t="s">
        <v>185</v>
      </c>
      <c r="I267" s="13">
        <v>44124</v>
      </c>
      <c r="J267" s="14">
        <v>3.4027397260274</v>
      </c>
      <c r="K267" s="5">
        <v>-50</v>
      </c>
    </row>
    <row r="268" s="4" customFormat="1" customHeight="1" spans="1:11">
      <c r="A268" s="7">
        <v>363</v>
      </c>
      <c r="B268" s="7" t="s">
        <v>18</v>
      </c>
      <c r="C268" s="7" t="s">
        <v>570</v>
      </c>
      <c r="D268" s="7">
        <v>748</v>
      </c>
      <c r="E268" s="7" t="s">
        <v>571</v>
      </c>
      <c r="F268" s="7">
        <v>14740</v>
      </c>
      <c r="G268" s="7" t="s">
        <v>210</v>
      </c>
      <c r="H268" s="7" t="s">
        <v>185</v>
      </c>
      <c r="I268" s="13">
        <v>44470</v>
      </c>
      <c r="J268" s="14">
        <v>2.45479452054795</v>
      </c>
      <c r="K268" s="5">
        <v>-30</v>
      </c>
    </row>
    <row r="269" s="4" customFormat="1" customHeight="1" spans="1:11">
      <c r="A269" s="7">
        <v>364</v>
      </c>
      <c r="B269" s="7" t="s">
        <v>18</v>
      </c>
      <c r="C269" s="7" t="s">
        <v>570</v>
      </c>
      <c r="D269" s="7">
        <v>748</v>
      </c>
      <c r="E269" s="7" t="s">
        <v>572</v>
      </c>
      <c r="F269" s="7">
        <v>6731</v>
      </c>
      <c r="G269" s="7" t="s">
        <v>210</v>
      </c>
      <c r="H269" s="7" t="s">
        <v>185</v>
      </c>
      <c r="I269" s="13">
        <v>43319</v>
      </c>
      <c r="J269" s="14">
        <v>5.60821917808219</v>
      </c>
      <c r="K269" s="5">
        <v>-30</v>
      </c>
    </row>
    <row r="270" s="4" customFormat="1" customHeight="1" spans="1:11">
      <c r="A270" s="7">
        <v>365</v>
      </c>
      <c r="B270" s="7" t="s">
        <v>18</v>
      </c>
      <c r="C270" s="7" t="s">
        <v>573</v>
      </c>
      <c r="D270" s="7">
        <v>549</v>
      </c>
      <c r="E270" s="7" t="s">
        <v>574</v>
      </c>
      <c r="F270" s="7">
        <v>6473</v>
      </c>
      <c r="G270" s="7" t="s">
        <v>210</v>
      </c>
      <c r="H270" s="7" t="s">
        <v>185</v>
      </c>
      <c r="I270" s="13">
        <v>44083</v>
      </c>
      <c r="J270" s="14">
        <v>3.51506849315068</v>
      </c>
      <c r="K270" s="5">
        <v>-50</v>
      </c>
    </row>
    <row r="271" s="4" customFormat="1" customHeight="1" spans="1:11">
      <c r="A271" s="7">
        <v>366</v>
      </c>
      <c r="B271" s="7" t="s">
        <v>18</v>
      </c>
      <c r="C271" s="7" t="s">
        <v>573</v>
      </c>
      <c r="D271" s="7">
        <v>549</v>
      </c>
      <c r="E271" s="7" t="s">
        <v>575</v>
      </c>
      <c r="F271" s="7">
        <v>7687</v>
      </c>
      <c r="G271" s="7" t="s">
        <v>187</v>
      </c>
      <c r="H271" s="7" t="s">
        <v>185</v>
      </c>
      <c r="I271" s="13">
        <v>41152</v>
      </c>
      <c r="J271" s="14">
        <v>11.5452054794521</v>
      </c>
      <c r="K271" s="5">
        <v>-50</v>
      </c>
    </row>
    <row r="272" s="4" customFormat="1" customHeight="1" spans="1:11">
      <c r="A272" s="7">
        <v>367</v>
      </c>
      <c r="B272" s="7" t="s">
        <v>18</v>
      </c>
      <c r="C272" s="7" t="s">
        <v>576</v>
      </c>
      <c r="D272" s="7">
        <v>107728</v>
      </c>
      <c r="E272" s="7" t="s">
        <v>577</v>
      </c>
      <c r="F272" s="7">
        <v>13397</v>
      </c>
      <c r="G272" s="7" t="s">
        <v>210</v>
      </c>
      <c r="H272" s="7" t="s">
        <v>185</v>
      </c>
      <c r="I272" s="13">
        <v>44029</v>
      </c>
      <c r="J272" s="14">
        <v>3.66301369863014</v>
      </c>
      <c r="K272" s="5">
        <v>-30</v>
      </c>
    </row>
    <row r="273" s="4" customFormat="1" customHeight="1" spans="1:11">
      <c r="A273" s="7">
        <v>368</v>
      </c>
      <c r="B273" s="7" t="s">
        <v>18</v>
      </c>
      <c r="C273" s="7" t="s">
        <v>576</v>
      </c>
      <c r="D273" s="7">
        <v>107728</v>
      </c>
      <c r="E273" s="7" t="s">
        <v>578</v>
      </c>
      <c r="F273" s="7">
        <v>15085</v>
      </c>
      <c r="G273" s="7" t="s">
        <v>187</v>
      </c>
      <c r="H273" s="7" t="s">
        <v>185</v>
      </c>
      <c r="I273" s="13">
        <v>44642</v>
      </c>
      <c r="J273" s="14">
        <v>1.98356164383562</v>
      </c>
      <c r="K273" s="5">
        <v>-30</v>
      </c>
    </row>
    <row r="274" s="4" customFormat="1" customHeight="1" spans="1:11">
      <c r="A274" s="7">
        <v>369</v>
      </c>
      <c r="B274" s="7" t="s">
        <v>18</v>
      </c>
      <c r="C274" s="7" t="s">
        <v>576</v>
      </c>
      <c r="D274" s="7">
        <v>107728</v>
      </c>
      <c r="E274" s="7" t="s">
        <v>579</v>
      </c>
      <c r="F274" s="7">
        <v>15368</v>
      </c>
      <c r="G274" s="7" t="s">
        <v>187</v>
      </c>
      <c r="H274" s="7" t="s">
        <v>185</v>
      </c>
      <c r="I274" s="13">
        <v>44753</v>
      </c>
      <c r="J274" s="14">
        <v>1.67945205479452</v>
      </c>
      <c r="K274" s="5">
        <v>-30</v>
      </c>
    </row>
    <row r="275" s="4" customFormat="1" customHeight="1" spans="1:11">
      <c r="A275" s="7">
        <v>370</v>
      </c>
      <c r="B275" s="7" t="s">
        <v>52</v>
      </c>
      <c r="C275" s="7" t="s">
        <v>51</v>
      </c>
      <c r="D275" s="7">
        <v>52</v>
      </c>
      <c r="E275" s="9" t="s">
        <v>580</v>
      </c>
      <c r="F275" s="9">
        <v>16301</v>
      </c>
      <c r="G275" s="9" t="s">
        <v>187</v>
      </c>
      <c r="H275" s="9" t="s">
        <v>185</v>
      </c>
      <c r="I275" s="18">
        <v>45163</v>
      </c>
      <c r="J275" s="14">
        <v>0.556164383561644</v>
      </c>
      <c r="K275" s="5">
        <v>-30</v>
      </c>
    </row>
    <row r="276" s="4" customFormat="1" customHeight="1" spans="1:11">
      <c r="A276" s="7">
        <v>371</v>
      </c>
      <c r="B276" s="9" t="s">
        <v>52</v>
      </c>
      <c r="C276" s="7" t="s">
        <v>51</v>
      </c>
      <c r="D276" s="7">
        <v>52</v>
      </c>
      <c r="E276" s="9" t="s">
        <v>581</v>
      </c>
      <c r="F276" s="9">
        <v>16264</v>
      </c>
      <c r="G276" s="9" t="s">
        <v>187</v>
      </c>
      <c r="H276" s="9" t="s">
        <v>185</v>
      </c>
      <c r="I276" s="18">
        <v>45178</v>
      </c>
      <c r="J276" s="14">
        <v>0.515068493150685</v>
      </c>
      <c r="K276" s="5">
        <v>-30</v>
      </c>
    </row>
    <row r="277" s="4" customFormat="1" customHeight="1" spans="1:11">
      <c r="A277" s="7">
        <v>372</v>
      </c>
      <c r="B277" s="7" t="s">
        <v>52</v>
      </c>
      <c r="C277" s="7" t="s">
        <v>582</v>
      </c>
      <c r="D277" s="7">
        <v>104428</v>
      </c>
      <c r="E277" s="7" t="s">
        <v>583</v>
      </c>
      <c r="F277" s="7">
        <v>6472</v>
      </c>
      <c r="G277" s="7" t="s">
        <v>210</v>
      </c>
      <c r="H277" s="7" t="s">
        <v>185</v>
      </c>
      <c r="I277" s="13">
        <v>40771</v>
      </c>
      <c r="J277" s="14">
        <v>12.5890410958904</v>
      </c>
      <c r="K277" s="15">
        <v>100</v>
      </c>
    </row>
    <row r="278" s="4" customFormat="1" customHeight="1" spans="1:11">
      <c r="A278" s="7">
        <v>373</v>
      </c>
      <c r="B278" s="7" t="s">
        <v>52</v>
      </c>
      <c r="C278" s="7" t="s">
        <v>582</v>
      </c>
      <c r="D278" s="7">
        <v>104428</v>
      </c>
      <c r="E278" s="7" t="s">
        <v>584</v>
      </c>
      <c r="F278" s="7">
        <v>15599</v>
      </c>
      <c r="G278" s="7" t="s">
        <v>187</v>
      </c>
      <c r="H278" s="7" t="s">
        <v>185</v>
      </c>
      <c r="I278" s="13">
        <v>44856</v>
      </c>
      <c r="J278" s="14">
        <v>1.3972602739726</v>
      </c>
      <c r="K278" s="15">
        <v>100</v>
      </c>
    </row>
    <row r="279" s="4" customFormat="1" customHeight="1" spans="1:11">
      <c r="A279" s="7">
        <v>374</v>
      </c>
      <c r="B279" s="7" t="s">
        <v>52</v>
      </c>
      <c r="C279" s="7" t="s">
        <v>585</v>
      </c>
      <c r="D279" s="7">
        <v>104838</v>
      </c>
      <c r="E279" s="7" t="s">
        <v>586</v>
      </c>
      <c r="F279" s="7">
        <v>10955</v>
      </c>
      <c r="G279" s="7" t="s">
        <v>210</v>
      </c>
      <c r="H279" s="7" t="s">
        <v>185</v>
      </c>
      <c r="I279" s="13">
        <v>42822</v>
      </c>
      <c r="J279" s="14">
        <v>6.96986301369863</v>
      </c>
      <c r="K279" s="5">
        <v>-50</v>
      </c>
    </row>
    <row r="280" s="4" customFormat="1" customHeight="1" spans="1:11">
      <c r="A280" s="7">
        <v>375</v>
      </c>
      <c r="B280" s="7" t="s">
        <v>52</v>
      </c>
      <c r="C280" s="7" t="s">
        <v>585</v>
      </c>
      <c r="D280" s="7">
        <v>104838</v>
      </c>
      <c r="E280" s="7" t="s">
        <v>587</v>
      </c>
      <c r="F280" s="7">
        <v>15210</v>
      </c>
      <c r="G280" s="7" t="s">
        <v>187</v>
      </c>
      <c r="H280" s="7" t="s">
        <v>185</v>
      </c>
      <c r="I280" s="13">
        <v>44701</v>
      </c>
      <c r="J280" s="14">
        <v>1.82191780821918</v>
      </c>
      <c r="K280" s="5">
        <v>-50</v>
      </c>
    </row>
    <row r="281" s="4" customFormat="1" customHeight="1" spans="1:11">
      <c r="A281" s="7">
        <v>376</v>
      </c>
      <c r="B281" s="7" t="s">
        <v>52</v>
      </c>
      <c r="C281" s="7" t="s">
        <v>588</v>
      </c>
      <c r="D281" s="7">
        <v>754</v>
      </c>
      <c r="E281" s="7" t="s">
        <v>589</v>
      </c>
      <c r="F281" s="7">
        <v>12377</v>
      </c>
      <c r="G281" s="7" t="s">
        <v>210</v>
      </c>
      <c r="H281" s="7" t="s">
        <v>185</v>
      </c>
      <c r="I281" s="13">
        <v>43611</v>
      </c>
      <c r="J281" s="14">
        <v>4.80821917808219</v>
      </c>
      <c r="K281" s="15">
        <v>100</v>
      </c>
    </row>
    <row r="282" s="4" customFormat="1" customHeight="1" spans="1:11">
      <c r="A282" s="7">
        <v>377</v>
      </c>
      <c r="B282" s="7" t="s">
        <v>52</v>
      </c>
      <c r="C282" s="7" t="s">
        <v>588</v>
      </c>
      <c r="D282" s="7">
        <v>754</v>
      </c>
      <c r="E282" s="7" t="s">
        <v>590</v>
      </c>
      <c r="F282" s="7">
        <v>15079</v>
      </c>
      <c r="G282" s="7" t="s">
        <v>187</v>
      </c>
      <c r="H282" s="7" t="s">
        <v>185</v>
      </c>
      <c r="I282" s="13">
        <v>44639</v>
      </c>
      <c r="J282" s="14">
        <v>1.99178082191781</v>
      </c>
      <c r="K282" s="15">
        <v>100</v>
      </c>
    </row>
    <row r="283" s="4" customFormat="1" customHeight="1" spans="1:11">
      <c r="A283" s="7">
        <v>378</v>
      </c>
      <c r="B283" s="7" t="s">
        <v>52</v>
      </c>
      <c r="C283" s="7" t="s">
        <v>591</v>
      </c>
      <c r="D283" s="7">
        <v>56</v>
      </c>
      <c r="E283" s="7" t="s">
        <v>592</v>
      </c>
      <c r="F283" s="7">
        <v>7948</v>
      </c>
      <c r="G283" s="7" t="s">
        <v>210</v>
      </c>
      <c r="H283" s="7" t="s">
        <v>185</v>
      </c>
      <c r="I283" s="13">
        <v>41265</v>
      </c>
      <c r="J283" s="14">
        <v>11.2356164383562</v>
      </c>
      <c r="K283" s="15">
        <v>100</v>
      </c>
    </row>
    <row r="284" s="4" customFormat="1" customHeight="1" spans="1:11">
      <c r="A284" s="7">
        <v>379</v>
      </c>
      <c r="B284" s="7" t="s">
        <v>52</v>
      </c>
      <c r="C284" s="7" t="s">
        <v>591</v>
      </c>
      <c r="D284" s="7">
        <v>56</v>
      </c>
      <c r="E284" s="7" t="s">
        <v>593</v>
      </c>
      <c r="F284" s="7">
        <v>15232</v>
      </c>
      <c r="G284" s="7" t="s">
        <v>187</v>
      </c>
      <c r="H284" s="7" t="s">
        <v>185</v>
      </c>
      <c r="I284" s="13">
        <v>44704</v>
      </c>
      <c r="J284" s="14">
        <v>1.81369863013699</v>
      </c>
      <c r="K284" s="15">
        <v>100</v>
      </c>
    </row>
    <row r="285" s="4" customFormat="1" customHeight="1" spans="1:11">
      <c r="A285" s="7">
        <v>380</v>
      </c>
      <c r="B285" s="7" t="s">
        <v>52</v>
      </c>
      <c r="C285" s="7" t="s">
        <v>594</v>
      </c>
      <c r="D285" s="7">
        <v>367</v>
      </c>
      <c r="E285" s="7" t="s">
        <v>595</v>
      </c>
      <c r="F285" s="7">
        <v>10043</v>
      </c>
      <c r="G285" s="7" t="s">
        <v>210</v>
      </c>
      <c r="H285" s="7" t="s">
        <v>185</v>
      </c>
      <c r="I285" s="13">
        <v>42216</v>
      </c>
      <c r="J285" s="14">
        <v>8.63013698630137</v>
      </c>
      <c r="K285" s="5">
        <v>-30</v>
      </c>
    </row>
    <row r="286" s="4" customFormat="1" customHeight="1" spans="1:11">
      <c r="A286" s="7">
        <v>381</v>
      </c>
      <c r="B286" s="7" t="s">
        <v>52</v>
      </c>
      <c r="C286" s="7" t="s">
        <v>594</v>
      </c>
      <c r="D286" s="7">
        <v>367</v>
      </c>
      <c r="E286" s="7" t="s">
        <v>596</v>
      </c>
      <c r="F286" s="7">
        <v>11799</v>
      </c>
      <c r="G286" s="7" t="s">
        <v>187</v>
      </c>
      <c r="H286" s="7" t="s">
        <v>185</v>
      </c>
      <c r="I286" s="13">
        <v>43602</v>
      </c>
      <c r="J286" s="14">
        <v>4.83287671232877</v>
      </c>
      <c r="K286" s="5">
        <v>-30</v>
      </c>
    </row>
    <row r="287" s="4" customFormat="1" customHeight="1" spans="1:11">
      <c r="A287" s="7">
        <v>382</v>
      </c>
      <c r="B287" s="7" t="s">
        <v>52</v>
      </c>
      <c r="C287" s="7" t="s">
        <v>597</v>
      </c>
      <c r="D287" s="7">
        <v>54</v>
      </c>
      <c r="E287" s="7" t="s">
        <v>598</v>
      </c>
      <c r="F287" s="7">
        <v>6301</v>
      </c>
      <c r="G287" s="7" t="s">
        <v>210</v>
      </c>
      <c r="H287" s="7" t="s">
        <v>185</v>
      </c>
      <c r="I287" s="13">
        <v>40734</v>
      </c>
      <c r="J287" s="14">
        <v>12.6904109589041</v>
      </c>
      <c r="K287" s="5">
        <v>-30</v>
      </c>
    </row>
    <row r="288" s="4" customFormat="1" customHeight="1" spans="1:11">
      <c r="A288" s="7">
        <v>383</v>
      </c>
      <c r="B288" s="7" t="s">
        <v>52</v>
      </c>
      <c r="C288" s="7" t="s">
        <v>597</v>
      </c>
      <c r="D288" s="7">
        <v>54</v>
      </c>
      <c r="E288" s="7" t="s">
        <v>599</v>
      </c>
      <c r="F288" s="7">
        <v>7379</v>
      </c>
      <c r="G288" s="7" t="s">
        <v>187</v>
      </c>
      <c r="H288" s="7" t="s">
        <v>185</v>
      </c>
      <c r="I288" s="13">
        <v>41051</v>
      </c>
      <c r="J288" s="14">
        <v>11.8219178082192</v>
      </c>
      <c r="K288" s="5">
        <v>-30</v>
      </c>
    </row>
    <row r="289" s="4" customFormat="1" customHeight="1" spans="1:11">
      <c r="A289" s="7">
        <v>386</v>
      </c>
      <c r="B289" s="7" t="s">
        <v>167</v>
      </c>
      <c r="C289" s="7" t="s">
        <v>600</v>
      </c>
      <c r="D289" s="7">
        <v>385</v>
      </c>
      <c r="E289" s="7" t="s">
        <v>601</v>
      </c>
      <c r="F289" s="7">
        <v>7317</v>
      </c>
      <c r="G289" s="7" t="s">
        <v>210</v>
      </c>
      <c r="H289" s="7" t="s">
        <v>185</v>
      </c>
      <c r="I289" s="13">
        <v>41043</v>
      </c>
      <c r="J289" s="14">
        <v>11.8438356164384</v>
      </c>
      <c r="K289" s="5">
        <v>-30</v>
      </c>
    </row>
    <row r="290" s="4" customFormat="1" customHeight="1" spans="1:11">
      <c r="A290" s="7">
        <v>387</v>
      </c>
      <c r="B290" s="7" t="s">
        <v>167</v>
      </c>
      <c r="C290" s="7" t="s">
        <v>600</v>
      </c>
      <c r="D290" s="7">
        <v>385</v>
      </c>
      <c r="E290" s="7" t="s">
        <v>602</v>
      </c>
      <c r="F290" s="7">
        <v>7749</v>
      </c>
      <c r="G290" s="7" t="s">
        <v>187</v>
      </c>
      <c r="H290" s="7" t="s">
        <v>185</v>
      </c>
      <c r="I290" s="13">
        <v>41164</v>
      </c>
      <c r="J290" s="14">
        <v>11.5123287671233</v>
      </c>
      <c r="K290" s="5">
        <v>-30</v>
      </c>
    </row>
    <row r="291" s="4" customFormat="1" customHeight="1" spans="1:11">
      <c r="A291" s="7">
        <v>388</v>
      </c>
      <c r="B291" s="7" t="s">
        <v>167</v>
      </c>
      <c r="C291" s="7" t="s">
        <v>600</v>
      </c>
      <c r="D291" s="7">
        <v>385</v>
      </c>
      <c r="E291" s="7" t="s">
        <v>603</v>
      </c>
      <c r="F291" s="7">
        <v>12566</v>
      </c>
      <c r="G291" s="7" t="s">
        <v>187</v>
      </c>
      <c r="H291" s="7" t="s">
        <v>185</v>
      </c>
      <c r="I291" s="13">
        <v>44277</v>
      </c>
      <c r="J291" s="14">
        <v>2.98356164383562</v>
      </c>
      <c r="K291" s="5">
        <v>-30</v>
      </c>
    </row>
    <row r="292" s="4" customFormat="1" customHeight="1" spans="1:11">
      <c r="A292" s="7">
        <v>391</v>
      </c>
      <c r="B292" s="7" t="s">
        <v>167</v>
      </c>
      <c r="C292" s="7" t="s">
        <v>604</v>
      </c>
      <c r="D292" s="7">
        <v>102567</v>
      </c>
      <c r="E292" s="7" t="s">
        <v>605</v>
      </c>
      <c r="F292" s="7">
        <v>5954</v>
      </c>
      <c r="G292" s="7" t="s">
        <v>210</v>
      </c>
      <c r="H292" s="7" t="s">
        <v>185</v>
      </c>
      <c r="I292" s="13">
        <v>40668</v>
      </c>
      <c r="J292" s="14">
        <v>12.8712328767123</v>
      </c>
      <c r="K292" s="5">
        <v>-30</v>
      </c>
    </row>
    <row r="293" s="4" customFormat="1" customHeight="1" spans="1:11">
      <c r="A293" s="7">
        <v>392</v>
      </c>
      <c r="B293" s="7" t="s">
        <v>167</v>
      </c>
      <c r="C293" s="7" t="s">
        <v>604</v>
      </c>
      <c r="D293" s="7">
        <v>102567</v>
      </c>
      <c r="E293" s="7" t="s">
        <v>606</v>
      </c>
      <c r="F293" s="7">
        <v>11458</v>
      </c>
      <c r="G293" s="7" t="s">
        <v>187</v>
      </c>
      <c r="H293" s="7" t="s">
        <v>185</v>
      </c>
      <c r="I293" s="13">
        <v>44034</v>
      </c>
      <c r="J293" s="14">
        <v>3.64931506849315</v>
      </c>
      <c r="K293" s="5">
        <v>-30</v>
      </c>
    </row>
    <row r="294" s="4" customFormat="1" customHeight="1" spans="1:11">
      <c r="A294" s="7">
        <v>393</v>
      </c>
      <c r="B294" s="7" t="s">
        <v>167</v>
      </c>
      <c r="C294" s="7" t="s">
        <v>607</v>
      </c>
      <c r="D294" s="7">
        <v>108656</v>
      </c>
      <c r="E294" s="7" t="s">
        <v>608</v>
      </c>
      <c r="F294" s="7">
        <v>8489</v>
      </c>
      <c r="G294" s="7" t="s">
        <v>210</v>
      </c>
      <c r="H294" s="7" t="s">
        <v>185</v>
      </c>
      <c r="I294" s="13">
        <v>41457</v>
      </c>
      <c r="J294" s="14">
        <v>10.7095890410959</v>
      </c>
      <c r="K294" s="5">
        <v>-30</v>
      </c>
    </row>
    <row r="295" s="4" customFormat="1" customHeight="1" spans="1:11">
      <c r="A295" s="7">
        <v>394</v>
      </c>
      <c r="B295" s="7" t="s">
        <v>167</v>
      </c>
      <c r="C295" s="7" t="s">
        <v>607</v>
      </c>
      <c r="D295" s="7">
        <v>108656</v>
      </c>
      <c r="E295" s="7" t="s">
        <v>609</v>
      </c>
      <c r="F295" s="7">
        <v>4330</v>
      </c>
      <c r="G295" s="7" t="s">
        <v>187</v>
      </c>
      <c r="H295" s="7" t="s">
        <v>185</v>
      </c>
      <c r="I295" s="13">
        <v>40196</v>
      </c>
      <c r="J295" s="14">
        <v>14.1643835616438</v>
      </c>
      <c r="K295" s="5">
        <v>-30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B3" sqref="B3"/>
    </sheetView>
  </sheetViews>
  <sheetFormatPr defaultColWidth="19" defaultRowHeight="27" customHeight="1" outlineLevelCol="5"/>
  <cols>
    <col min="1" max="16384" width="19" style="3" customWidth="1"/>
  </cols>
  <sheetData>
    <row r="1" customHeight="1" spans="1:6">
      <c r="A1" s="1" t="s">
        <v>175</v>
      </c>
      <c r="B1" s="1" t="s">
        <v>4</v>
      </c>
      <c r="C1" s="1" t="s">
        <v>5</v>
      </c>
      <c r="D1" s="1" t="s">
        <v>178</v>
      </c>
      <c r="E1" s="1" t="s">
        <v>610</v>
      </c>
      <c r="F1" s="1" t="s">
        <v>611</v>
      </c>
    </row>
    <row r="2" customHeight="1" spans="1:6">
      <c r="A2" s="1"/>
      <c r="B2" s="1"/>
      <c r="C2" s="1"/>
      <c r="D2" s="1"/>
      <c r="E2" s="1"/>
      <c r="F2" s="1"/>
    </row>
    <row r="3" customHeight="1" spans="1:6">
      <c r="A3" s="1"/>
      <c r="B3" s="1"/>
      <c r="C3" s="1"/>
      <c r="D3" s="1"/>
      <c r="E3" s="1"/>
      <c r="F3" s="1"/>
    </row>
    <row r="4" customHeight="1" spans="1:6">
      <c r="A4" s="1"/>
      <c r="B4" s="1"/>
      <c r="C4" s="1"/>
      <c r="D4" s="1"/>
      <c r="E4" s="1"/>
      <c r="F4" s="1"/>
    </row>
    <row r="5" customHeight="1" spans="1:6">
      <c r="A5" s="1"/>
      <c r="B5" s="1"/>
      <c r="C5" s="1"/>
      <c r="D5" s="1"/>
      <c r="E5" s="1"/>
      <c r="F5" s="1"/>
    </row>
    <row r="6" customHeight="1" spans="1:6">
      <c r="A6" s="1"/>
      <c r="B6" s="1"/>
      <c r="C6" s="1"/>
      <c r="D6" s="1"/>
      <c r="E6" s="1"/>
      <c r="F6" s="1"/>
    </row>
    <row r="7" customHeight="1" spans="1:6">
      <c r="A7" s="1"/>
      <c r="B7" s="1"/>
      <c r="C7" s="1"/>
      <c r="D7" s="1"/>
      <c r="E7" s="1"/>
      <c r="F7" s="1"/>
    </row>
    <row r="8" customHeight="1" spans="1:6">
      <c r="A8" s="1"/>
      <c r="B8" s="1"/>
      <c r="C8" s="1"/>
      <c r="D8" s="1"/>
      <c r="E8" s="1"/>
      <c r="F8" s="1"/>
    </row>
    <row r="9" customHeight="1" spans="1:6">
      <c r="A9" s="1"/>
      <c r="B9" s="1"/>
      <c r="C9" s="1"/>
      <c r="D9" s="1"/>
      <c r="E9" s="1"/>
      <c r="F9" s="1"/>
    </row>
    <row r="10" customHeight="1" spans="1:6">
      <c r="A10" s="1"/>
      <c r="B10" s="1"/>
      <c r="C10" s="1"/>
      <c r="D10" s="1"/>
      <c r="E10" s="1"/>
      <c r="F10" s="1"/>
    </row>
    <row r="11" customHeight="1" spans="1:6">
      <c r="A11" s="1"/>
      <c r="B11" s="1"/>
      <c r="C11" s="1"/>
      <c r="D11" s="1"/>
      <c r="E11" s="1"/>
      <c r="F11" s="1"/>
    </row>
    <row r="12" customHeight="1" spans="1:6">
      <c r="A12" s="1"/>
      <c r="B12" s="1"/>
      <c r="C12" s="1"/>
      <c r="D12" s="1"/>
      <c r="E12" s="1"/>
      <c r="F12" s="1"/>
    </row>
    <row r="13" customHeight="1" spans="1:6">
      <c r="A13" s="1"/>
      <c r="B13" s="1"/>
      <c r="C13" s="1"/>
      <c r="D13" s="1"/>
      <c r="E13" s="1"/>
      <c r="F13" s="1"/>
    </row>
    <row r="14" customHeight="1" spans="1:6">
      <c r="A14" s="1"/>
      <c r="B14" s="1"/>
      <c r="C14" s="1"/>
      <c r="D14" s="1"/>
      <c r="E14" s="1"/>
      <c r="F14" s="1"/>
    </row>
    <row r="15" customHeight="1" spans="1:6">
      <c r="A15" s="1"/>
      <c r="B15" s="1"/>
      <c r="C15" s="1"/>
      <c r="D15" s="1"/>
      <c r="E15" s="1"/>
      <c r="F15" s="1"/>
    </row>
    <row r="16" customHeight="1" spans="1:6">
      <c r="A16" s="1"/>
      <c r="B16" s="1"/>
      <c r="C16" s="1"/>
      <c r="D16" s="1"/>
      <c r="E16" s="1"/>
      <c r="F16" s="1"/>
    </row>
    <row r="17" customHeight="1" spans="1:6">
      <c r="A17" s="1"/>
      <c r="B17" s="1"/>
      <c r="C17" s="1"/>
      <c r="D17" s="1"/>
      <c r="E17" s="1"/>
      <c r="F17" s="1"/>
    </row>
    <row r="18" customHeight="1" spans="1:6">
      <c r="A18" s="1"/>
      <c r="B18" s="1"/>
      <c r="C18" s="1"/>
      <c r="D18" s="1"/>
      <c r="E18" s="1"/>
      <c r="F18" s="1"/>
    </row>
    <row r="19" customHeight="1" spans="1:6">
      <c r="A19" s="1"/>
      <c r="B19" s="1"/>
      <c r="C19" s="1"/>
      <c r="D19" s="1"/>
      <c r="E19" s="1"/>
      <c r="F19" s="1"/>
    </row>
    <row r="20" customHeight="1" spans="1:6">
      <c r="A20" s="1"/>
      <c r="B20" s="1"/>
      <c r="C20" s="1"/>
      <c r="D20" s="1"/>
      <c r="E20" s="1"/>
      <c r="F20" s="1"/>
    </row>
    <row r="21" customHeight="1" spans="1:6">
      <c r="A21" s="1"/>
      <c r="B21" s="1"/>
      <c r="C21" s="1"/>
      <c r="D21" s="1"/>
      <c r="E21" s="1"/>
      <c r="F21" s="1"/>
    </row>
    <row r="22" customHeight="1" spans="1:6">
      <c r="A22" s="1"/>
      <c r="B22" s="1"/>
      <c r="C22" s="1"/>
      <c r="D22" s="1"/>
      <c r="E22" s="1"/>
      <c r="F22" s="1"/>
    </row>
    <row r="23" customHeight="1" spans="1:6">
      <c r="A23" s="1"/>
      <c r="B23" s="1"/>
      <c r="C23" s="1"/>
      <c r="D23" s="1"/>
      <c r="E23" s="1"/>
      <c r="F23" s="1"/>
    </row>
    <row r="24" customHeight="1" spans="1:6">
      <c r="A24" s="1"/>
      <c r="B24" s="1"/>
      <c r="C24" s="1"/>
      <c r="D24" s="1"/>
      <c r="E24" s="1"/>
      <c r="F24" s="1"/>
    </row>
    <row r="25" customHeight="1" spans="1:6">
      <c r="A25" s="1"/>
      <c r="B25" s="1"/>
      <c r="C25" s="1"/>
      <c r="D25" s="1"/>
      <c r="E25" s="1"/>
      <c r="F25" s="1"/>
    </row>
    <row r="26" customHeight="1" spans="1:6">
      <c r="A26" s="1"/>
      <c r="B26" s="1"/>
      <c r="C26" s="1"/>
      <c r="D26" s="1"/>
      <c r="E26" s="1"/>
      <c r="F26" s="1"/>
    </row>
    <row r="27" customHeight="1" spans="1:6">
      <c r="A27" s="1"/>
      <c r="B27" s="1"/>
      <c r="C27" s="1"/>
      <c r="D27" s="1"/>
      <c r="E27" s="1"/>
      <c r="F27" s="1"/>
    </row>
    <row r="28" customHeight="1" spans="1:6">
      <c r="A28" s="1"/>
      <c r="B28" s="1"/>
      <c r="C28" s="1"/>
      <c r="D28" s="1"/>
      <c r="E28" s="1"/>
      <c r="F28" s="1"/>
    </row>
    <row r="29" customHeight="1" spans="1:6">
      <c r="A29" s="1"/>
      <c r="B29" s="1"/>
      <c r="C29" s="1"/>
      <c r="D29" s="1"/>
      <c r="E29" s="1"/>
      <c r="F29" s="1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H5" sqref="H5"/>
    </sheetView>
  </sheetViews>
  <sheetFormatPr defaultColWidth="9" defaultRowHeight="18" customHeight="1" outlineLevelRow="7" outlineLevelCol="4"/>
  <cols>
    <col min="1" max="1" width="21.875" customWidth="1"/>
    <col min="2" max="3" width="24.875"/>
    <col min="4" max="4" width="12.625"/>
    <col min="5" max="5" width="11.875" customWidth="1"/>
  </cols>
  <sheetData>
    <row r="1" customHeight="1" spans="1:5">
      <c r="A1" s="1" t="s">
        <v>175</v>
      </c>
      <c r="B1" s="1" t="s">
        <v>612</v>
      </c>
      <c r="C1" s="1" t="s">
        <v>613</v>
      </c>
      <c r="D1" s="1" t="s">
        <v>614</v>
      </c>
      <c r="E1" s="1" t="s">
        <v>615</v>
      </c>
    </row>
    <row r="2" customHeight="1" spans="1:5">
      <c r="A2" s="1" t="s">
        <v>18</v>
      </c>
      <c r="B2" s="1">
        <v>763200</v>
      </c>
      <c r="C2" s="1">
        <v>583241.31</v>
      </c>
      <c r="D2" s="2">
        <f>C2/B2</f>
        <v>0.764205070754717</v>
      </c>
      <c r="E2" s="1">
        <v>-3</v>
      </c>
    </row>
    <row r="3" customHeight="1" spans="1:5">
      <c r="A3" s="1" t="s">
        <v>52</v>
      </c>
      <c r="B3" s="1">
        <v>170000</v>
      </c>
      <c r="C3" s="1">
        <v>150096.25</v>
      </c>
      <c r="D3" s="2">
        <f t="shared" ref="D3:D8" si="0">C3/B3</f>
        <v>0.882919117647059</v>
      </c>
      <c r="E3" s="1">
        <v>-3</v>
      </c>
    </row>
    <row r="4" customHeight="1" spans="1:5">
      <c r="A4" s="1" t="s">
        <v>60</v>
      </c>
      <c r="B4" s="1">
        <v>1042400</v>
      </c>
      <c r="C4" s="1">
        <v>772628.36</v>
      </c>
      <c r="D4" s="2">
        <f t="shared" si="0"/>
        <v>0.741201419800461</v>
      </c>
      <c r="E4" s="1">
        <v>-3</v>
      </c>
    </row>
    <row r="5" customHeight="1" spans="1:5">
      <c r="A5" s="1" t="s">
        <v>92</v>
      </c>
      <c r="B5" s="1">
        <v>1375200</v>
      </c>
      <c r="C5" s="1">
        <v>908063.33</v>
      </c>
      <c r="D5" s="2">
        <f t="shared" si="0"/>
        <v>0.660313648923793</v>
      </c>
      <c r="E5" s="1">
        <v>-3</v>
      </c>
    </row>
    <row r="6" customHeight="1" spans="1:5">
      <c r="A6" s="1" t="s">
        <v>110</v>
      </c>
      <c r="B6" s="1">
        <v>752200</v>
      </c>
      <c r="C6" s="1">
        <v>543024.77</v>
      </c>
      <c r="D6" s="2">
        <f t="shared" si="0"/>
        <v>0.721915408136134</v>
      </c>
      <c r="E6" s="1">
        <v>-3</v>
      </c>
    </row>
    <row r="7" customHeight="1" spans="1:5">
      <c r="A7" s="1" t="s">
        <v>135</v>
      </c>
      <c r="B7" s="1">
        <v>1185200</v>
      </c>
      <c r="C7" s="1">
        <v>886935.22</v>
      </c>
      <c r="D7" s="2">
        <f t="shared" si="0"/>
        <v>0.74834223759703</v>
      </c>
      <c r="E7" s="1">
        <v>-3</v>
      </c>
    </row>
    <row r="8" customHeight="1" spans="1:5">
      <c r="A8" s="1" t="s">
        <v>167</v>
      </c>
      <c r="B8" s="1">
        <v>190000</v>
      </c>
      <c r="C8" s="1">
        <v>156021.31</v>
      </c>
      <c r="D8" s="2">
        <f t="shared" si="0"/>
        <v>0.821164789473684</v>
      </c>
      <c r="E8" s="1">
        <v>-3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3.7-3.10销售目标</vt:lpstr>
      <vt:lpstr>奖惩明细表</vt:lpstr>
      <vt:lpstr>超毛奖励分配表</vt:lpstr>
      <vt:lpstr>片区完成率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2024-04-07T03:26:54Z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7F6CCD9E20BA42E8932A528125B7FC6B_13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