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9月活动门店销售、毛利额目标及任务" sheetId="6" r:id="rId1"/>
    <sheet name="分中心任务" sheetId="7" r:id="rId2"/>
    <sheet name="Sheet1" sheetId="8" r:id="rId3"/>
    <sheet name="片区pk金汇总" sheetId="9" r:id="rId4"/>
    <sheet name="Sheet3" sheetId="10" r:id="rId5"/>
    <sheet name="Sheet4" sheetId="11" r:id="rId6"/>
  </sheets>
  <externalReferences>
    <externalReference r:id="rId7"/>
  </externalReferences>
  <definedNames>
    <definedName name="_xlnm._FilterDatabase" localSheetId="0" hidden="1">'9月活动门店销售、毛利额目标及任务'!$A$2:$U$181</definedName>
    <definedName name="_xlnm._FilterDatabase" localSheetId="1" hidden="1">分中心任务!$A$3:$E$27</definedName>
    <definedName name="_xlnm.Print_Titles" localSheetId="0">'9月活动门店销售、毛利额目标及任务'!$2:$2</definedName>
    <definedName name="_xlnm._FilterDatabase" localSheetId="4" hidden="1">Sheet3!$A$2:$P$2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<sst xmlns="http://schemas.openxmlformats.org/spreadsheetml/2006/main" count="574" uniqueCount="228">
  <si>
    <t>“双十二”活动任务</t>
  </si>
  <si>
    <t>门店类别
（11月）</t>
  </si>
  <si>
    <t>pk金投入（日均，考核4天）</t>
  </si>
  <si>
    <t>分组</t>
  </si>
  <si>
    <t>片区名称</t>
  </si>
  <si>
    <t>考核时间</t>
  </si>
  <si>
    <t>备注</t>
  </si>
  <si>
    <t>2024.12.9-12.12日均任务</t>
  </si>
  <si>
    <t>2024.12.13-12.15日均任务</t>
  </si>
  <si>
    <t>序号</t>
  </si>
  <si>
    <t>老门店ID</t>
  </si>
  <si>
    <t>新门店ID</t>
  </si>
  <si>
    <t>门店名称</t>
  </si>
  <si>
    <t>销售</t>
  </si>
  <si>
    <t>毛利额任务</t>
  </si>
  <si>
    <t>毛利率</t>
  </si>
  <si>
    <t>旗舰店</t>
  </si>
  <si>
    <t>旗舰片区</t>
  </si>
  <si>
    <t>12.9-12.12</t>
  </si>
  <si>
    <t>剔除特药销售及毛利额</t>
  </si>
  <si>
    <t>成都成汉太极大药房有限公司</t>
  </si>
  <si>
    <t>南门片区</t>
  </si>
  <si>
    <t>青羊区十二桥药店</t>
  </si>
  <si>
    <t>西门片区</t>
  </si>
  <si>
    <t>光华药店</t>
  </si>
  <si>
    <t>四川太极浆洗街药店</t>
  </si>
  <si>
    <t>三医院店（青龙街）</t>
  </si>
  <si>
    <t>五津西路药店</t>
  </si>
  <si>
    <t>新津片区</t>
  </si>
  <si>
    <t>高新区民丰大道西段药店</t>
  </si>
  <si>
    <t>锦江区庆云南街药店</t>
  </si>
  <si>
    <t>贝森北路</t>
  </si>
  <si>
    <t>新园大道药店</t>
  </si>
  <si>
    <t>花照壁</t>
  </si>
  <si>
    <t>成华杉板桥南一路店</t>
  </si>
  <si>
    <t>东门片区</t>
  </si>
  <si>
    <t>光华村街药店</t>
  </si>
  <si>
    <t>梨花街</t>
  </si>
  <si>
    <t>静沙路</t>
  </si>
  <si>
    <t>成华区万科路药店</t>
  </si>
  <si>
    <t>新津邓双镇岷江店</t>
  </si>
  <si>
    <t>新都区新繁镇繁江北路药店</t>
  </si>
  <si>
    <t>成华区华泰路药店</t>
  </si>
  <si>
    <t>蜀辉路店</t>
  </si>
  <si>
    <t>通盈街药店</t>
  </si>
  <si>
    <t>武侯区科华街药店</t>
  </si>
  <si>
    <t>清江东路药店</t>
  </si>
  <si>
    <t>成华区羊子山西路药店（兴元华盛）</t>
  </si>
  <si>
    <t>枣子巷药店</t>
  </si>
  <si>
    <t>东昌路店</t>
  </si>
  <si>
    <t>大邑县晋原镇内蒙古大道桃源药店</t>
  </si>
  <si>
    <t>城郊一片</t>
  </si>
  <si>
    <t>彭州致和路店</t>
  </si>
  <si>
    <t>花照壁中横街</t>
  </si>
  <si>
    <t>二环路北四段药店（汇融名城）</t>
  </si>
  <si>
    <t>四川太极新津五津西路二店</t>
  </si>
  <si>
    <t>金牛区交大路第三药店</t>
  </si>
  <si>
    <t>紫薇东路</t>
  </si>
  <si>
    <t>新都区新都街道万和北路药店</t>
  </si>
  <si>
    <t>培华东路店（六医院店）</t>
  </si>
  <si>
    <t>怀远店</t>
  </si>
  <si>
    <t>崇州片区</t>
  </si>
  <si>
    <t>土龙路药店</t>
  </si>
  <si>
    <t>泰和二街</t>
  </si>
  <si>
    <t>科华北路</t>
  </si>
  <si>
    <t>四川太极金牛区蜀汉路药店</t>
  </si>
  <si>
    <t>锦江区观音桥街药店</t>
  </si>
  <si>
    <t>永康东路药店</t>
  </si>
  <si>
    <t>金丝街药店</t>
  </si>
  <si>
    <t>银河北街</t>
  </si>
  <si>
    <t>成华区华油路药店</t>
  </si>
  <si>
    <t>金马河</t>
  </si>
  <si>
    <t>杏林路</t>
  </si>
  <si>
    <t>光华北五路店</t>
  </si>
  <si>
    <t>都江堰景中路店</t>
  </si>
  <si>
    <t>武侯区佳灵路</t>
  </si>
  <si>
    <t>西部店</t>
  </si>
  <si>
    <t>武侯区顺和街店</t>
  </si>
  <si>
    <t>都江堰市蒲阳路药店</t>
  </si>
  <si>
    <t>雅安市太极智慧云医药科技有限公司</t>
  </si>
  <si>
    <t>大田坎街药店</t>
  </si>
  <si>
    <t>光华西一路</t>
  </si>
  <si>
    <t>青羊区北东街店</t>
  </si>
  <si>
    <t>四川太极金牛区银沙路药店</t>
  </si>
  <si>
    <t>蜀源路店</t>
  </si>
  <si>
    <t>崔家店路药店</t>
  </si>
  <si>
    <t>高新区天久南巷药店</t>
  </si>
  <si>
    <t>郫县郫筒镇东大街药店</t>
  </si>
  <si>
    <t>大邑县晋原镇通达东路五段药店</t>
  </si>
  <si>
    <t>倪家桥</t>
  </si>
  <si>
    <t>医贸大道店</t>
  </si>
  <si>
    <t>温江区公平街道江安路药店</t>
  </si>
  <si>
    <t>郫县郫筒镇一环路东南段药店</t>
  </si>
  <si>
    <t>新都区马超东路店</t>
  </si>
  <si>
    <t>新乐中街药店</t>
  </si>
  <si>
    <t>成华区万宇路药店</t>
  </si>
  <si>
    <t>高新区大源北街药店</t>
  </si>
  <si>
    <t>温江店</t>
  </si>
  <si>
    <t>红星店</t>
  </si>
  <si>
    <t>大石西路药店</t>
  </si>
  <si>
    <t>青羊区童子街</t>
  </si>
  <si>
    <t>吉瑞三路</t>
  </si>
  <si>
    <t>邛崃市临邛镇洪川小区药店</t>
  </si>
  <si>
    <t>金带街药店</t>
  </si>
  <si>
    <t>都江堰幸福镇翔凤路药店</t>
  </si>
  <si>
    <t>都江堰奎光路中段药店</t>
  </si>
  <si>
    <t>蜀兴路店</t>
  </si>
  <si>
    <t>大邑县晋原镇北街药店</t>
  </si>
  <si>
    <t>锦江区柳翠路药店</t>
  </si>
  <si>
    <t>金牛区金沙路药店</t>
  </si>
  <si>
    <t>尚锦路店</t>
  </si>
  <si>
    <t>丝竹路</t>
  </si>
  <si>
    <t>大邑县晋原镇子龙路店</t>
  </si>
  <si>
    <t>大邑县沙渠镇方圆路药店</t>
  </si>
  <si>
    <t>金祥店</t>
  </si>
  <si>
    <t>都江堰市蒲阳镇堰问道西路药店</t>
  </si>
  <si>
    <t>长寿路</t>
  </si>
  <si>
    <t>西林一街</t>
  </si>
  <si>
    <t>新下街</t>
  </si>
  <si>
    <t>潘家街店</t>
  </si>
  <si>
    <t>元华二巷</t>
  </si>
  <si>
    <t>尚贤坊街药店</t>
  </si>
  <si>
    <t>沙湾东一路</t>
  </si>
  <si>
    <t>大邑县晋原镇东街药店</t>
  </si>
  <si>
    <t>华泰路二药店</t>
  </si>
  <si>
    <t>五福桥东路</t>
  </si>
  <si>
    <t>大邑县安仁镇千禧街药店</t>
  </si>
  <si>
    <t>大悦路店</t>
  </si>
  <si>
    <t>中和大道药店</t>
  </si>
  <si>
    <t>锦江区劼人路药店</t>
  </si>
  <si>
    <t>驷马桥店</t>
  </si>
  <si>
    <t>金牛区黄苑东街药店</t>
  </si>
  <si>
    <t>都江堰聚源镇药店</t>
  </si>
  <si>
    <t>双流县西航港街道锦华路一段药店</t>
  </si>
  <si>
    <t>武侯区高攀西巷药店</t>
  </si>
  <si>
    <t>双林路药店</t>
  </si>
  <si>
    <t>邛崃翠荫街</t>
  </si>
  <si>
    <t>邛崃市羊安镇永康大道药店</t>
  </si>
  <si>
    <t>成华区华康路药店</t>
  </si>
  <si>
    <t>中和公济桥路药店</t>
  </si>
  <si>
    <t>建业路药店</t>
  </si>
  <si>
    <t>元通大道店</t>
  </si>
  <si>
    <t>大邑县晋源镇东壕沟段药店</t>
  </si>
  <si>
    <t>蜀州中路店</t>
  </si>
  <si>
    <t>大邑县新场镇文昌街药店</t>
  </si>
  <si>
    <t>水碾河</t>
  </si>
  <si>
    <t>大华街药店</t>
  </si>
  <si>
    <t>金巷西街店</t>
  </si>
  <si>
    <t>双流区东升街道三强西路药店</t>
  </si>
  <si>
    <t>都江堰宝莲路</t>
  </si>
  <si>
    <t>观音阁店</t>
  </si>
  <si>
    <t>泰和二街三药店</t>
  </si>
  <si>
    <t>天顺路店</t>
  </si>
  <si>
    <t>三江店</t>
  </si>
  <si>
    <t>崇州中心店</t>
  </si>
  <si>
    <t>兴义镇万兴路药店</t>
  </si>
  <si>
    <t>青羊区文和路药店</t>
  </si>
  <si>
    <t>成都高新区肖家河正街药店</t>
  </si>
  <si>
    <t>大丰街道华美东街药店</t>
  </si>
  <si>
    <t>沙河源药店</t>
  </si>
  <si>
    <t>大邑蜀望路店</t>
  </si>
  <si>
    <t>不参与</t>
  </si>
  <si>
    <t>武侯区聚萃街药店</t>
  </si>
  <si>
    <t>锦江区榕声路店</t>
  </si>
  <si>
    <t>38（10倍爆量门店，考核pk金减半，完成10倍爆量活动毛利额任务，未退回pk金退回）</t>
  </si>
  <si>
    <t>10倍爆量门店</t>
  </si>
  <si>
    <t>新津武阳西路</t>
  </si>
  <si>
    <t>宏济路</t>
  </si>
  <si>
    <t>邛崃中心药店</t>
  </si>
  <si>
    <t>锦江区水杉街药店</t>
  </si>
  <si>
    <t>分中心“双十二”大促活动任务明细（日均任务）</t>
  </si>
  <si>
    <t>门店ID</t>
  </si>
  <si>
    <t>12.9-12.12日日均销售任务
（单位：元）</t>
  </si>
  <si>
    <t>12.9-12.12日日均毛利额任务
（单位：元）</t>
  </si>
  <si>
    <t>四川太极大药房连锁有限公司泸州佳裕店</t>
  </si>
  <si>
    <t>四川太极大药房连锁有限公司泸州佳乐直营店</t>
  </si>
  <si>
    <t>四川太极大药房连锁有限公司泸州七直营店</t>
  </si>
  <si>
    <t>四川太极大药房连锁有限公司泸州蓝田直营店</t>
  </si>
  <si>
    <t>四川太极大药房连锁有限公司泸州一店</t>
  </si>
  <si>
    <t>四川太极大药房连锁有限公司泸州飞跃路直营店</t>
  </si>
  <si>
    <t>四川太极大药房连锁有限公司泸州五直营店</t>
  </si>
  <si>
    <t>四川太极大药房连锁有限公司泸州四直营店</t>
  </si>
  <si>
    <t>四川太极大药房连锁有限公司泸州六直营店</t>
  </si>
  <si>
    <t>四川太极大药房连锁有限公司泸州金诺直营店</t>
  </si>
  <si>
    <t>四川太极大药房连锁有限公司南充16店</t>
  </si>
  <si>
    <t>四川太极大药房连锁有限公司南充7店</t>
  </si>
  <si>
    <t>四川太极大药房连锁有限公司南充8店</t>
  </si>
  <si>
    <t>四川太极大药房连锁有限公司南充5店</t>
  </si>
  <si>
    <t>四川太极大药房连锁有限公司南充3店</t>
  </si>
  <si>
    <t>四川太极大药房连锁有限公司南充11店</t>
  </si>
  <si>
    <t>四川太极大药房连锁有限公司达州江湾城店</t>
  </si>
  <si>
    <t>四川太极大药房连锁有限公司达州鸿福新村店</t>
  </si>
  <si>
    <t>四川太极大药房连锁有限公司达州华蜀南路店</t>
  </si>
  <si>
    <t>四川太极大药房连锁有限公司达州通川北路店</t>
  </si>
  <si>
    <t>四川太极大药房连锁有限公司达州文家梁二店</t>
  </si>
  <si>
    <t>四川太极大药房连锁有限公司达州领域广场店</t>
  </si>
  <si>
    <t>双十二pk金</t>
  </si>
  <si>
    <t>片区</t>
  </si>
  <si>
    <t>片区主管</t>
  </si>
  <si>
    <t>pk金金额</t>
  </si>
  <si>
    <t>片区主管pk</t>
  </si>
  <si>
    <t>合计pk</t>
  </si>
  <si>
    <t>郑红艳</t>
  </si>
  <si>
    <t>黄梅</t>
  </si>
  <si>
    <t>毛静静</t>
  </si>
  <si>
    <t>陈冰雪</t>
  </si>
  <si>
    <t>谭庆娟</t>
  </si>
  <si>
    <t>刘琴英</t>
  </si>
  <si>
    <t>王艳丽</t>
  </si>
  <si>
    <t>"双十一"活动各片区毛利额完成率排名</t>
  </si>
  <si>
    <t>6日-7日
销售任务</t>
  </si>
  <si>
    <t>6日-7日
毛利额任务</t>
  </si>
  <si>
    <t>6日-7日销售</t>
  </si>
  <si>
    <t>6日-7日毛利额</t>
  </si>
  <si>
    <t>6日-7日销售
完成率</t>
  </si>
  <si>
    <t>6日-7日毛利额
完成率</t>
  </si>
  <si>
    <t>毛利额
完成率排名</t>
  </si>
  <si>
    <t>第一名</t>
  </si>
  <si>
    <t>第二名</t>
  </si>
  <si>
    <t>第三名</t>
  </si>
  <si>
    <t>泸州片区</t>
  </si>
  <si>
    <t>黄良梅</t>
  </si>
  <si>
    <t>南充片区</t>
  </si>
  <si>
    <t>陈丽</t>
  </si>
  <si>
    <t>达州片区</t>
  </si>
  <si>
    <t>谢玲</t>
  </si>
  <si>
    <t>6日-9日
销售任务</t>
  </si>
  <si>
    <t>6日-9日
毛利额任务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</si>
</sst>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_);[Red]\(0\)"/>
    <numFmt numFmtId="179" formatCode="0.00_);[Red]\(0.00\)"/>
  </numFmts>
  <fonts count="41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4"/>
      <name val="宋体"/>
      <charset val="134"/>
    </font>
    <font>
      <b/>
      <sz val="12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color rgb="FFFF0000"/>
      <name val="等线"/>
      <charset val="134"/>
      <scheme val="minor"/>
    </font>
    <font>
      <b/>
      <sz val="18"/>
      <color rgb="FFFF0000"/>
      <name val="等线"/>
      <charset val="134"/>
      <scheme val="minor"/>
    </font>
    <font>
      <sz val="11"/>
      <name val="宋体"/>
      <charset val="134"/>
    </font>
    <font>
      <b/>
      <sz val="14"/>
      <name val="新宋体"/>
      <charset val="134"/>
    </font>
    <font>
      <sz val="10"/>
      <name val="新宋体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39" fillId="0" borderId="0"/>
    <xf numFmtId="176" fontId="40" fillId="0" borderId="0">
      <alignment vertical="top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/>
      <protection locked="0"/>
    </xf>
    <xf numFmtId="178" fontId="11" fillId="2" borderId="3" xfId="51" applyNumberFormat="1" applyFont="1" applyFill="1" applyBorder="1" applyAlignment="1" applyProtection="1">
      <alignment horizontal="center" vertical="center"/>
      <protection locked="0"/>
    </xf>
    <xf numFmtId="176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177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179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178" fontId="12" fillId="2" borderId="3" xfId="5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177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177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16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3" borderId="3" xfId="0" applyNumberFormat="1" applyFont="1" applyFill="1" applyBorder="1" applyAlignment="1" applyProtection="1">
      <alignment horizontal="center" vertical="center"/>
      <protection locked="0"/>
    </xf>
    <xf numFmtId="1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center" vertical="center"/>
      <protection locked="0"/>
    </xf>
    <xf numFmtId="9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11月门店类型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谭勤娟</v>
          </cell>
          <cell r="G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 t="str">
            <v>A2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谭勤娟</v>
          </cell>
          <cell r="G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谭勤娟</v>
          </cell>
          <cell r="G7" t="str">
            <v>A2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西门片区</v>
          </cell>
          <cell r="F8" t="str">
            <v>刘琴英</v>
          </cell>
          <cell r="G8" t="str">
            <v>A2</v>
          </cell>
        </row>
        <row r="9">
          <cell r="C9">
            <v>2791</v>
          </cell>
          <cell r="D9" t="str">
            <v>四川太极大药房连锁有限公司锦江区庆云南街药店</v>
          </cell>
          <cell r="E9" t="str">
            <v>旗舰片区</v>
          </cell>
          <cell r="F9" t="str">
            <v>谭勤娟</v>
          </cell>
          <cell r="G9" t="str">
            <v>A2</v>
          </cell>
        </row>
        <row r="10">
          <cell r="C10">
            <v>2113</v>
          </cell>
          <cell r="D10" t="str">
            <v>四川太极大药房连锁有限公司高新区锦城大道药店</v>
          </cell>
          <cell r="E10" t="str">
            <v>南门片区</v>
          </cell>
          <cell r="F10" t="str">
            <v>陈冰雪</v>
          </cell>
          <cell r="G10" t="str">
            <v>A2</v>
          </cell>
        </row>
        <row r="11">
          <cell r="C11">
            <v>2881</v>
          </cell>
          <cell r="D11" t="str">
            <v>四川太极大药房连锁有限公司邛崃市中心药店</v>
          </cell>
          <cell r="E11" t="str">
            <v>城郊一片</v>
          </cell>
          <cell r="F11" t="str">
            <v>郑红艳</v>
          </cell>
          <cell r="G11" t="str">
            <v>A2</v>
          </cell>
        </row>
        <row r="12">
          <cell r="C12">
            <v>2729</v>
          </cell>
          <cell r="D12" t="str">
            <v>四川太极大药房连锁有限公司高新区新园大道药店</v>
          </cell>
          <cell r="E12" t="str">
            <v>南门片区</v>
          </cell>
          <cell r="F12" t="str">
            <v>陈冰雪</v>
          </cell>
          <cell r="G12" t="str">
            <v>A3</v>
          </cell>
        </row>
        <row r="13">
          <cell r="C13">
            <v>103198</v>
          </cell>
          <cell r="D13" t="str">
            <v>四川太极大药房连锁有限公司青羊区贝森北路药店</v>
          </cell>
          <cell r="E13" t="str">
            <v>西门片区</v>
          </cell>
          <cell r="F13" t="str">
            <v>刘琴英</v>
          </cell>
          <cell r="G13" t="str">
            <v>A3</v>
          </cell>
        </row>
        <row r="14">
          <cell r="C14">
            <v>2527</v>
          </cell>
          <cell r="D14" t="str">
            <v>四川太极大药房连锁有限公司青羊区光华村街药店</v>
          </cell>
          <cell r="E14" t="str">
            <v>西门片区</v>
          </cell>
          <cell r="F14" t="str">
            <v>刘琴英</v>
          </cell>
          <cell r="G14" t="str">
            <v>A3</v>
          </cell>
        </row>
        <row r="15">
          <cell r="C15">
            <v>111219</v>
          </cell>
          <cell r="D15" t="str">
            <v>四川太极大药房连锁有限公司金牛区花照壁药店</v>
          </cell>
          <cell r="E15" t="str">
            <v>西门片区</v>
          </cell>
          <cell r="F15" t="str">
            <v>刘琴英</v>
          </cell>
          <cell r="G15" t="str">
            <v>A3</v>
          </cell>
        </row>
        <row r="16">
          <cell r="C16">
            <v>2797</v>
          </cell>
          <cell r="D16" t="str">
            <v>四川太极大药房连锁有限公司成华区杉板桥南一路药店</v>
          </cell>
          <cell r="E16" t="str">
            <v>东门片区</v>
          </cell>
          <cell r="F16" t="str">
            <v>毛静静</v>
          </cell>
          <cell r="G16" t="str">
            <v>A3</v>
          </cell>
        </row>
        <row r="17">
          <cell r="C17">
            <v>2741</v>
          </cell>
          <cell r="D17" t="str">
            <v>四川太极大药房连锁有限公司锦江区榕声路药店</v>
          </cell>
          <cell r="E17" t="str">
            <v>南门片区</v>
          </cell>
          <cell r="F17" t="str">
            <v>陈冰雪</v>
          </cell>
          <cell r="G17" t="str">
            <v>A3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新津片</v>
          </cell>
          <cell r="F18" t="str">
            <v>王燕丽</v>
          </cell>
          <cell r="G18" t="str">
            <v>A3</v>
          </cell>
        </row>
        <row r="19">
          <cell r="C19">
            <v>2755</v>
          </cell>
          <cell r="D19" t="str">
            <v>四川太极大药房连锁有限公司成华区万科路药店</v>
          </cell>
          <cell r="E19" t="str">
            <v>南门片区</v>
          </cell>
          <cell r="F19" t="str">
            <v>陈冰雪</v>
          </cell>
          <cell r="G19" t="str">
            <v>B1</v>
          </cell>
        </row>
        <row r="20">
          <cell r="C20">
            <v>2876</v>
          </cell>
          <cell r="D20" t="str">
            <v>四川太极大药房连锁有限公司新津县邓双镇飞雪路药店</v>
          </cell>
          <cell r="E20" t="str">
            <v>新津片</v>
          </cell>
          <cell r="F20" t="str">
            <v>王燕丽</v>
          </cell>
          <cell r="G20" t="str">
            <v>B1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谭勤娟</v>
          </cell>
          <cell r="G21" t="str">
            <v>B1</v>
          </cell>
        </row>
        <row r="22">
          <cell r="C22">
            <v>2526</v>
          </cell>
          <cell r="D22" t="str">
            <v>四川太极大药房连锁有限公司新都区新繁镇繁江北路药店</v>
          </cell>
          <cell r="E22" t="str">
            <v>东门片区</v>
          </cell>
          <cell r="F22" t="str">
            <v>毛静静</v>
          </cell>
          <cell r="G22" t="str">
            <v>B1</v>
          </cell>
        </row>
        <row r="23">
          <cell r="C23">
            <v>117491</v>
          </cell>
          <cell r="D23" t="str">
            <v>四川太极大药房连锁有限公司金牛区花照壁中横街药店</v>
          </cell>
          <cell r="E23" t="str">
            <v>西门片区</v>
          </cell>
          <cell r="F23" t="str">
            <v>刘琴英</v>
          </cell>
          <cell r="G23" t="str">
            <v>B1</v>
          </cell>
        </row>
        <row r="24">
          <cell r="C24">
            <v>2875</v>
          </cell>
          <cell r="D24" t="str">
            <v>四川太极大药房连锁有限公司大邑县晋原街道内蒙古大道桃源药店</v>
          </cell>
          <cell r="E24" t="str">
            <v>城郊一片</v>
          </cell>
          <cell r="F24" t="str">
            <v>郑红艳</v>
          </cell>
          <cell r="G24" t="str">
            <v>B1</v>
          </cell>
        </row>
        <row r="25">
          <cell r="C25">
            <v>106399</v>
          </cell>
          <cell r="D25" t="str">
            <v>四川太极大药房连锁有限公司青羊区蜀辉路药店</v>
          </cell>
          <cell r="E25" t="str">
            <v>南门片区</v>
          </cell>
          <cell r="F25" t="str">
            <v>陈冰雪</v>
          </cell>
          <cell r="G25" t="str">
            <v>B1</v>
          </cell>
        </row>
        <row r="26">
          <cell r="C26">
            <v>114844</v>
          </cell>
          <cell r="D26" t="str">
            <v>四川太极大药房连锁有限公司成华区培华东路药店</v>
          </cell>
          <cell r="E26" t="str">
            <v>东门片区</v>
          </cell>
          <cell r="F26" t="str">
            <v>毛静静</v>
          </cell>
          <cell r="G26" t="str">
            <v>B1</v>
          </cell>
        </row>
        <row r="27">
          <cell r="C27">
            <v>120844</v>
          </cell>
          <cell r="D27" t="str">
            <v>四川太极大药房连锁有限公司彭州市致和镇南三环路药店</v>
          </cell>
          <cell r="E27" t="str">
            <v>东门片区</v>
          </cell>
          <cell r="F27" t="str">
            <v>毛静静</v>
          </cell>
          <cell r="G27" t="str">
            <v>B1</v>
          </cell>
        </row>
        <row r="28">
          <cell r="C28">
            <v>2817</v>
          </cell>
          <cell r="D28" t="str">
            <v>四川太极大药房连锁有限公司锦江区通盈街药店</v>
          </cell>
          <cell r="E28" t="str">
            <v>东门片区</v>
          </cell>
          <cell r="F28" t="str">
            <v>毛静静</v>
          </cell>
          <cell r="G28" t="str">
            <v>B1</v>
          </cell>
        </row>
        <row r="29">
          <cell r="C29">
            <v>117184</v>
          </cell>
          <cell r="D29" t="str">
            <v>四川太极大药房连锁有限公司锦江区静沙南路药店</v>
          </cell>
          <cell r="E29" t="str">
            <v>东门片区</v>
          </cell>
          <cell r="F29" t="str">
            <v>毛静静</v>
          </cell>
          <cell r="G29" t="str">
            <v>B1</v>
          </cell>
        </row>
        <row r="30">
          <cell r="C30">
            <v>2512</v>
          </cell>
          <cell r="D30" t="str">
            <v>四川太极大药房连锁有限公司成华区羊子山西路药店</v>
          </cell>
          <cell r="E30" t="str">
            <v>东门片区</v>
          </cell>
          <cell r="F30" t="str">
            <v>毛静静</v>
          </cell>
          <cell r="G30" t="str">
            <v>B1</v>
          </cell>
        </row>
        <row r="31">
          <cell r="C31">
            <v>108656</v>
          </cell>
          <cell r="D31" t="str">
            <v>四川太极大药房连锁有限公司新津县五津镇五津西路二药房</v>
          </cell>
          <cell r="E31" t="str">
            <v>新津片</v>
          </cell>
          <cell r="F31" t="str">
            <v>王燕丽</v>
          </cell>
          <cell r="G31" t="str">
            <v>B1</v>
          </cell>
        </row>
        <row r="32">
          <cell r="C32">
            <v>105910</v>
          </cell>
          <cell r="D32" t="str">
            <v>四川太极大药房连锁有限公司高新区紫薇东路药店</v>
          </cell>
          <cell r="E32" t="str">
            <v>旗舰片区</v>
          </cell>
          <cell r="F32" t="str">
            <v>谭勤娟</v>
          </cell>
          <cell r="G32" t="str">
            <v>B1</v>
          </cell>
        </row>
        <row r="33">
          <cell r="C33">
            <v>2443</v>
          </cell>
          <cell r="D33" t="str">
            <v>四川太极大药房连锁有限公司金牛区枣子巷药店</v>
          </cell>
          <cell r="E33" t="str">
            <v>西门片区</v>
          </cell>
          <cell r="F33" t="str">
            <v>刘琴英</v>
          </cell>
          <cell r="G33" t="str">
            <v>B1</v>
          </cell>
        </row>
        <row r="34">
          <cell r="C34">
            <v>2466</v>
          </cell>
          <cell r="D34" t="str">
            <v>四川太极大药房连锁有限公司金牛区交大路第三药店</v>
          </cell>
          <cell r="E34" t="str">
            <v>西门片区</v>
          </cell>
          <cell r="F34" t="str">
            <v>刘琴英</v>
          </cell>
          <cell r="G34" t="str">
            <v>B1</v>
          </cell>
        </row>
        <row r="35">
          <cell r="C35">
            <v>107658</v>
          </cell>
          <cell r="D35" t="str">
            <v>四川太极大药房连锁有限公司新都区新都街道万和北路药店</v>
          </cell>
          <cell r="E35" t="str">
            <v>东门片区</v>
          </cell>
          <cell r="F35" t="str">
            <v>毛静静</v>
          </cell>
          <cell r="G35" t="str">
            <v>B1</v>
          </cell>
        </row>
        <row r="36">
          <cell r="C36">
            <v>2757</v>
          </cell>
          <cell r="D36" t="str">
            <v>四川太极大药房连锁有限公司成华区华泰路药店</v>
          </cell>
          <cell r="E36" t="str">
            <v>东门片区</v>
          </cell>
          <cell r="F36" t="str">
            <v>毛静静</v>
          </cell>
          <cell r="G36" t="str">
            <v>B1</v>
          </cell>
        </row>
        <row r="37">
          <cell r="C37">
            <v>2471</v>
          </cell>
          <cell r="D37" t="str">
            <v>四川太极大药房连锁有限公司青羊区清江东路药店</v>
          </cell>
          <cell r="E37" t="str">
            <v>西门片区</v>
          </cell>
          <cell r="F37" t="str">
            <v>刘琴英</v>
          </cell>
          <cell r="G37" t="str">
            <v>B1</v>
          </cell>
        </row>
        <row r="38">
          <cell r="C38">
            <v>2820</v>
          </cell>
          <cell r="D38" t="str">
            <v>四川太极大药房连锁有限公司武侯区科华街药店</v>
          </cell>
          <cell r="E38" t="str">
            <v>旗舰片区</v>
          </cell>
          <cell r="F38" t="str">
            <v>谭勤娟</v>
          </cell>
          <cell r="G38" t="str">
            <v>B1</v>
          </cell>
        </row>
        <row r="39">
          <cell r="C39">
            <v>2520</v>
          </cell>
          <cell r="D39" t="str">
            <v>四川太极大药房连锁有限公司成华区高车一路药店</v>
          </cell>
          <cell r="E39" t="str">
            <v>东门片区</v>
          </cell>
          <cell r="F39" t="str">
            <v>毛静静</v>
          </cell>
          <cell r="G39" t="str">
            <v>B1</v>
          </cell>
        </row>
        <row r="40">
          <cell r="C40">
            <v>114622</v>
          </cell>
          <cell r="D40" t="str">
            <v>四川太极大药房连锁有限公司成华区东昌路一药店</v>
          </cell>
          <cell r="E40" t="str">
            <v>东门片区</v>
          </cell>
          <cell r="F40" t="str">
            <v>毛静静</v>
          </cell>
          <cell r="G40" t="str">
            <v>B1</v>
          </cell>
        </row>
        <row r="41">
          <cell r="C41">
            <v>118074</v>
          </cell>
          <cell r="D41" t="str">
            <v>四川太极大药房连锁有限公司成都高新区泰和二街药店</v>
          </cell>
          <cell r="E41" t="str">
            <v>南门片区</v>
          </cell>
          <cell r="F41" t="str">
            <v>陈冰雪</v>
          </cell>
          <cell r="G41" t="str">
            <v>B2</v>
          </cell>
        </row>
        <row r="42">
          <cell r="C42">
            <v>2914</v>
          </cell>
          <cell r="D42" t="str">
            <v>四川太极大药房连锁有限公司崇州市怀远镇新正东街药店</v>
          </cell>
          <cell r="E42" t="str">
            <v>崇州片区</v>
          </cell>
          <cell r="F42" t="str">
            <v>胡建梅</v>
          </cell>
          <cell r="G42" t="str">
            <v>B2</v>
          </cell>
        </row>
        <row r="43">
          <cell r="C43">
            <v>2735</v>
          </cell>
          <cell r="D43" t="str">
            <v>四川太极大药房连锁有限公司锦江区观音桥街药店</v>
          </cell>
          <cell r="E43" t="str">
            <v>东门片区</v>
          </cell>
          <cell r="F43" t="str">
            <v>毛静静</v>
          </cell>
          <cell r="G43" t="str">
            <v>B2</v>
          </cell>
        </row>
        <row r="44">
          <cell r="C44">
            <v>102934</v>
          </cell>
          <cell r="D44" t="str">
            <v>四川太极大药房连锁有限公司金牛区银河北街药店</v>
          </cell>
          <cell r="E44" t="str">
            <v>西门片区</v>
          </cell>
          <cell r="F44" t="str">
            <v>刘琴英</v>
          </cell>
          <cell r="G44" t="str">
            <v>B2</v>
          </cell>
        </row>
        <row r="45">
          <cell r="C45">
            <v>2451</v>
          </cell>
          <cell r="D45" t="str">
            <v>四川太极大药房连锁有限公司高新区土龙路药店</v>
          </cell>
          <cell r="E45" t="str">
            <v>西门片区</v>
          </cell>
          <cell r="F45" t="str">
            <v>刘琴英</v>
          </cell>
          <cell r="G45" t="str">
            <v>B2</v>
          </cell>
        </row>
        <row r="46">
          <cell r="C46">
            <v>104428</v>
          </cell>
          <cell r="D46" t="str">
            <v>四川太极大药房连锁有限公司崇州市崇阳镇永康东路药店 </v>
          </cell>
          <cell r="E46" t="str">
            <v>崇州片区</v>
          </cell>
          <cell r="F46" t="str">
            <v>胡建梅</v>
          </cell>
          <cell r="G46" t="str">
            <v>B2</v>
          </cell>
        </row>
        <row r="47">
          <cell r="C47">
            <v>2483</v>
          </cell>
          <cell r="D47" t="str">
            <v>四川太极大药房连锁有限公司金牛区蓉北商贸大道药店</v>
          </cell>
          <cell r="E47" t="str">
            <v>西门片区</v>
          </cell>
          <cell r="F47" t="str">
            <v>刘琴英</v>
          </cell>
          <cell r="G47" t="str">
            <v>B2</v>
          </cell>
        </row>
        <row r="48">
          <cell r="C48">
            <v>105267</v>
          </cell>
          <cell r="D48" t="str">
            <v>四川太极大药房连锁有限公司金牛区蜀汉路药店</v>
          </cell>
          <cell r="E48" t="str">
            <v>西门片区</v>
          </cell>
          <cell r="F48" t="str">
            <v>刘琴英</v>
          </cell>
          <cell r="G48" t="str">
            <v>B2</v>
          </cell>
        </row>
        <row r="49">
          <cell r="C49">
            <v>2893</v>
          </cell>
          <cell r="D49" t="str">
            <v>四川太极大药房连锁有限公司都江堰市灌口镇蒲阳路药店</v>
          </cell>
          <cell r="E49" t="str">
            <v>城郊一片</v>
          </cell>
          <cell r="F49" t="str">
            <v>郑红艳</v>
          </cell>
          <cell r="G49" t="str">
            <v>B2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谭勤娟</v>
          </cell>
          <cell r="G50" t="str">
            <v>B2</v>
          </cell>
        </row>
        <row r="51">
          <cell r="C51">
            <v>2802</v>
          </cell>
          <cell r="D51" t="str">
            <v>四川太极大药房连锁有限公司青羊区金丝街药店</v>
          </cell>
          <cell r="E51" t="str">
            <v>西门片区</v>
          </cell>
          <cell r="F51" t="str">
            <v>刘琴英</v>
          </cell>
          <cell r="G51" t="str">
            <v>B2</v>
          </cell>
        </row>
        <row r="52">
          <cell r="C52">
            <v>114286</v>
          </cell>
          <cell r="D52" t="str">
            <v>四川太极大药房连锁有限公司青羊区光华北五路药店</v>
          </cell>
          <cell r="E52" t="str">
            <v>南门片区</v>
          </cell>
          <cell r="F52" t="str">
            <v>陈冰雪</v>
          </cell>
          <cell r="G52" t="str">
            <v>B2</v>
          </cell>
        </row>
        <row r="53">
          <cell r="C53">
            <v>2819</v>
          </cell>
          <cell r="D53" t="str">
            <v>四川太极大药房连锁有限公司成华区华油路药店</v>
          </cell>
          <cell r="E53" t="str">
            <v>东门片区</v>
          </cell>
          <cell r="F53" t="str">
            <v>毛静静</v>
          </cell>
          <cell r="G53" t="str">
            <v>B2</v>
          </cell>
        </row>
        <row r="54">
          <cell r="C54">
            <v>111400</v>
          </cell>
          <cell r="D54" t="str">
            <v>四川太极大药房连锁有限公司邛崃市文君街道杏林路药店</v>
          </cell>
          <cell r="E54" t="str">
            <v>城郊一片</v>
          </cell>
          <cell r="F54" t="str">
            <v>郑红艳</v>
          </cell>
          <cell r="G54" t="str">
            <v>B2</v>
          </cell>
        </row>
        <row r="55">
          <cell r="C55">
            <v>2904</v>
          </cell>
          <cell r="D55" t="str">
            <v>四川太极大药房连锁有限公司都江堰幸福镇景中路药店</v>
          </cell>
          <cell r="E55" t="str">
            <v>城郊一片</v>
          </cell>
          <cell r="F55" t="str">
            <v>郑红艳</v>
          </cell>
          <cell r="G55" t="str">
            <v>B2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西门片区</v>
          </cell>
          <cell r="F56" t="str">
            <v>刘琴英</v>
          </cell>
          <cell r="G56" t="str">
            <v>B2</v>
          </cell>
        </row>
        <row r="57">
          <cell r="C57">
            <v>103639</v>
          </cell>
          <cell r="D57" t="str">
            <v>四川太极大药房连锁有限公司成华区金马河路药店</v>
          </cell>
          <cell r="E57" t="str">
            <v>南门片区</v>
          </cell>
          <cell r="F57" t="str">
            <v>陈冰雪</v>
          </cell>
          <cell r="G57" t="str">
            <v>B2</v>
          </cell>
        </row>
        <row r="58">
          <cell r="C58">
            <v>2730</v>
          </cell>
          <cell r="D58" t="str">
            <v>四川太极大药房连锁有限公司锦江区水杉街药店</v>
          </cell>
          <cell r="E58" t="str">
            <v>东门片区</v>
          </cell>
          <cell r="F58" t="str">
            <v>毛静静</v>
          </cell>
          <cell r="G58" t="str">
            <v>B2</v>
          </cell>
        </row>
        <row r="59">
          <cell r="C59">
            <v>2479</v>
          </cell>
          <cell r="D59" t="str">
            <v>四川太极大药房连锁有限公司武侯区顺和街药店</v>
          </cell>
          <cell r="E59" t="str">
            <v>西门片区</v>
          </cell>
          <cell r="F59" t="str">
            <v>刘琴英</v>
          </cell>
          <cell r="G59" t="str">
            <v>B2</v>
          </cell>
        </row>
        <row r="60">
          <cell r="C60">
            <v>116482</v>
          </cell>
          <cell r="D60" t="str">
            <v>四川太极大药房连锁有限公司锦江区宏济中路药店</v>
          </cell>
          <cell r="E60" t="str">
            <v>旗舰片区</v>
          </cell>
          <cell r="F60" t="str">
            <v>谭勤娟</v>
          </cell>
          <cell r="G60" t="str">
            <v>C1</v>
          </cell>
        </row>
        <row r="61">
          <cell r="C61">
            <v>138202</v>
          </cell>
          <cell r="D61" t="str">
            <v>雅安市太极智慧云医药科技有限公司</v>
          </cell>
          <cell r="E61" t="str">
            <v>南门片区</v>
          </cell>
          <cell r="F61" t="str">
            <v>陈冰雪</v>
          </cell>
          <cell r="G61" t="str">
            <v>C1</v>
          </cell>
        </row>
        <row r="62">
          <cell r="C62">
            <v>2804</v>
          </cell>
          <cell r="D62" t="str">
            <v>四川太极大药房连锁有限公司郫县郫筒镇一环路东南段药店</v>
          </cell>
          <cell r="E62" t="str">
            <v>西门片区</v>
          </cell>
          <cell r="F62" t="str">
            <v>刘琴英</v>
          </cell>
          <cell r="G62" t="str">
            <v>C1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 t="str">
            <v>C1</v>
          </cell>
        </row>
        <row r="64">
          <cell r="C64">
            <v>2854</v>
          </cell>
          <cell r="D64" t="str">
            <v>四川太极大药房连锁有限公司大邑县晋原镇通达东路五段药店</v>
          </cell>
          <cell r="E64" t="str">
            <v>城郊一片</v>
          </cell>
          <cell r="F64" t="str">
            <v>郑红艳</v>
          </cell>
          <cell r="G64" t="str">
            <v>C1</v>
          </cell>
        </row>
        <row r="65">
          <cell r="C65">
            <v>2808</v>
          </cell>
          <cell r="D65" t="str">
            <v>四川太极大药房连锁有限公司成华区崔家店路药店</v>
          </cell>
          <cell r="E65" t="str">
            <v>东门片区</v>
          </cell>
          <cell r="F65" t="str">
            <v>毛静静</v>
          </cell>
          <cell r="G65" t="str">
            <v>C1</v>
          </cell>
        </row>
        <row r="66">
          <cell r="C66">
            <v>108277</v>
          </cell>
          <cell r="D66" t="str">
            <v>四川太极大药房连锁有限公司金牛区银沙路药店</v>
          </cell>
          <cell r="E66" t="str">
            <v>西门片区</v>
          </cell>
          <cell r="F66" t="str">
            <v>刘琴英</v>
          </cell>
          <cell r="G66" t="str">
            <v>C1</v>
          </cell>
        </row>
        <row r="67">
          <cell r="C67">
            <v>119263</v>
          </cell>
          <cell r="D67" t="str">
            <v>四川太极大药房连锁有限公司青羊区蜀源路药店</v>
          </cell>
          <cell r="E67" t="str">
            <v>南门片区</v>
          </cell>
          <cell r="F67" t="str">
            <v>陈冰雪</v>
          </cell>
          <cell r="G67" t="str">
            <v>C1</v>
          </cell>
        </row>
        <row r="68">
          <cell r="C68">
            <v>2826</v>
          </cell>
          <cell r="D68" t="str">
            <v>四川太极大药房连锁有限公司青羊区北东街药店</v>
          </cell>
          <cell r="E68" t="str">
            <v>西门片区</v>
          </cell>
          <cell r="F68" t="str">
            <v>刘琴英</v>
          </cell>
          <cell r="G68" t="str">
            <v>C1</v>
          </cell>
        </row>
        <row r="69">
          <cell r="C69">
            <v>101453</v>
          </cell>
          <cell r="D69" t="str">
            <v>四川太极大药房连锁有限公司温江区公平街道江安路药店</v>
          </cell>
          <cell r="E69" t="str">
            <v>南门片区</v>
          </cell>
          <cell r="F69" t="str">
            <v>陈冰雪</v>
          </cell>
          <cell r="G69" t="str">
            <v>C1</v>
          </cell>
        </row>
        <row r="70">
          <cell r="C70">
            <v>2497</v>
          </cell>
          <cell r="D70" t="str">
            <v>四川太极大药房连锁有限公司新都区新都街道兴乐北路药店</v>
          </cell>
          <cell r="E70" t="str">
            <v>东门片区</v>
          </cell>
          <cell r="F70" t="str">
            <v>毛静静</v>
          </cell>
          <cell r="G70" t="str">
            <v>C1</v>
          </cell>
        </row>
        <row r="71">
          <cell r="C71">
            <v>2778</v>
          </cell>
          <cell r="D71" t="str">
            <v>四川太极大药房连锁有限公司郫县郫筒镇东大街药店</v>
          </cell>
          <cell r="E71" t="str">
            <v>西门片区</v>
          </cell>
          <cell r="F71" t="str">
            <v>刘琴英</v>
          </cell>
          <cell r="G71" t="str">
            <v>C1</v>
          </cell>
        </row>
        <row r="72">
          <cell r="C72">
            <v>113833</v>
          </cell>
          <cell r="D72" t="str">
            <v>四川太极大药房连锁有限公司青羊区光华西一路药店</v>
          </cell>
          <cell r="E72" t="str">
            <v>南门片区</v>
          </cell>
          <cell r="F72" t="str">
            <v>陈冰雪</v>
          </cell>
          <cell r="G72" t="str">
            <v>C1</v>
          </cell>
        </row>
        <row r="73">
          <cell r="C73">
            <v>2751</v>
          </cell>
          <cell r="D73" t="str">
            <v>四川太极大药房连锁有限公司高新区新乐中街药店</v>
          </cell>
          <cell r="E73" t="str">
            <v>南门片区</v>
          </cell>
          <cell r="F73" t="str">
            <v>陈冰雪</v>
          </cell>
          <cell r="G73" t="str">
            <v>C1</v>
          </cell>
        </row>
        <row r="74">
          <cell r="C74">
            <v>2304</v>
          </cell>
          <cell r="D74" t="str">
            <v>四川太极大药房连锁有限公司成都高新区天久南巷药店</v>
          </cell>
          <cell r="E74" t="str">
            <v>南门片区</v>
          </cell>
          <cell r="F74" t="str">
            <v>陈冰雪</v>
          </cell>
          <cell r="G74" t="str">
            <v>C1</v>
          </cell>
        </row>
        <row r="75">
          <cell r="C75">
            <v>2722</v>
          </cell>
          <cell r="D75" t="str">
            <v>四川太极大药房连锁有限公司高新区大源三期药店</v>
          </cell>
          <cell r="E75" t="str">
            <v>南门片区</v>
          </cell>
          <cell r="F75" t="str">
            <v>陈冰雪</v>
          </cell>
          <cell r="G75" t="str">
            <v>C1</v>
          </cell>
        </row>
        <row r="76">
          <cell r="C76">
            <v>122906</v>
          </cell>
          <cell r="D76" t="str">
            <v>四川太极大药房连锁有限公司新都区斑竹园街道医贸大道药店</v>
          </cell>
          <cell r="E76" t="str">
            <v>东门片区</v>
          </cell>
          <cell r="F76" t="str">
            <v>毛静静</v>
          </cell>
          <cell r="G76" t="str">
            <v>C1</v>
          </cell>
        </row>
        <row r="77">
          <cell r="C77">
            <v>2907</v>
          </cell>
          <cell r="D77" t="str">
            <v>四川太极大药房连锁有限公司温江区柳城镇凤溪大道药店</v>
          </cell>
          <cell r="E77" t="str">
            <v>南门片区</v>
          </cell>
          <cell r="F77" t="str">
            <v>陈冰雪</v>
          </cell>
          <cell r="G77" t="str">
            <v>C1</v>
          </cell>
        </row>
        <row r="78">
          <cell r="C78">
            <v>2414</v>
          </cell>
          <cell r="D78" t="str">
            <v>四川太极大药房连锁有限公司青羊区大石西路药店</v>
          </cell>
          <cell r="E78" t="str">
            <v>南门片区</v>
          </cell>
          <cell r="F78" t="str">
            <v>陈冰雪</v>
          </cell>
          <cell r="G78" t="str">
            <v>C1</v>
          </cell>
        </row>
        <row r="79">
          <cell r="C79">
            <v>113299</v>
          </cell>
          <cell r="D79" t="str">
            <v>四川太极大药房连锁有限公司武侯区倪家桥路药店</v>
          </cell>
          <cell r="E79" t="str">
            <v>旗舰片区</v>
          </cell>
          <cell r="F79" t="str">
            <v>谭勤娟</v>
          </cell>
          <cell r="G79" t="str">
            <v>C1</v>
          </cell>
        </row>
        <row r="80">
          <cell r="C80">
            <v>2717</v>
          </cell>
          <cell r="D80" t="str">
            <v>四川太极大药房连锁有限公司成华区万宇路药店</v>
          </cell>
          <cell r="E80" t="str">
            <v>南门片区</v>
          </cell>
          <cell r="F80" t="str">
            <v>陈冰雪</v>
          </cell>
          <cell r="G80" t="str">
            <v>C1</v>
          </cell>
        </row>
        <row r="81">
          <cell r="C81">
            <v>2813</v>
          </cell>
          <cell r="D81" t="str">
            <v>四川太极大药房连锁有限公司青羊区红星路药店</v>
          </cell>
          <cell r="E81" t="str">
            <v>旗舰片区</v>
          </cell>
          <cell r="F81" t="str">
            <v>谭勤娟</v>
          </cell>
          <cell r="G81" t="str">
            <v>C1</v>
          </cell>
        </row>
        <row r="82">
          <cell r="C82">
            <v>2910</v>
          </cell>
          <cell r="D82" t="str">
            <v>四川太极大药房连锁有限公司崇州市崇阳镇金带街药店</v>
          </cell>
          <cell r="E82" t="str">
            <v>崇州片区</v>
          </cell>
          <cell r="F82" t="str">
            <v>胡建梅</v>
          </cell>
          <cell r="G82" t="str">
            <v>C1</v>
          </cell>
        </row>
        <row r="83">
          <cell r="C83">
            <v>107728</v>
          </cell>
          <cell r="D83" t="str">
            <v>四川太极大药房连锁有限公司大邑县晋原镇北街药店</v>
          </cell>
          <cell r="E83" t="str">
            <v>城郊一片</v>
          </cell>
          <cell r="F83" t="str">
            <v>郑红艳</v>
          </cell>
          <cell r="G83" t="str">
            <v>C1</v>
          </cell>
        </row>
        <row r="84">
          <cell r="C84">
            <v>2422</v>
          </cell>
          <cell r="D84" t="str">
            <v>四川太极大药房连锁有限公司金牛区金沙路药店</v>
          </cell>
          <cell r="E84" t="str">
            <v>西门片区</v>
          </cell>
          <cell r="F84" t="str">
            <v>刘琴英</v>
          </cell>
          <cell r="G84" t="str">
            <v>C1</v>
          </cell>
        </row>
        <row r="85">
          <cell r="C85">
            <v>2852</v>
          </cell>
          <cell r="D85" t="str">
            <v>四川太极大药房连锁有限公司大邑县晋原镇子龙街药店</v>
          </cell>
          <cell r="E85" t="str">
            <v>城郊一片</v>
          </cell>
          <cell r="F85" t="str">
            <v>郑红艳</v>
          </cell>
          <cell r="G85" t="str">
            <v>C1</v>
          </cell>
        </row>
        <row r="86">
          <cell r="C86">
            <v>2886</v>
          </cell>
          <cell r="D86" t="str">
            <v>四川太极大药房连锁有限公司都江堰市幸福镇翔凤路药店</v>
          </cell>
          <cell r="E86" t="str">
            <v>城郊一片</v>
          </cell>
          <cell r="F86" t="str">
            <v>郑红艳</v>
          </cell>
          <cell r="G86" t="str">
            <v>C1</v>
          </cell>
        </row>
        <row r="87">
          <cell r="C87">
            <v>106865</v>
          </cell>
          <cell r="D87" t="str">
            <v>四川太极大药房连锁有限公司武侯区丝竹路药店</v>
          </cell>
          <cell r="E87" t="str">
            <v>旗舰片区</v>
          </cell>
          <cell r="F87" t="str">
            <v>谭勤娟</v>
          </cell>
          <cell r="G87" t="str">
            <v>C1</v>
          </cell>
        </row>
        <row r="88">
          <cell r="C88">
            <v>113025</v>
          </cell>
          <cell r="D88" t="str">
            <v>四川太极大药房连锁有限公司青羊区蜀鑫路药店</v>
          </cell>
          <cell r="E88" t="str">
            <v>南门片区</v>
          </cell>
          <cell r="F88" t="str">
            <v>陈冰雪</v>
          </cell>
          <cell r="G88" t="str">
            <v>C1</v>
          </cell>
        </row>
        <row r="89">
          <cell r="C89">
            <v>2153</v>
          </cell>
          <cell r="D89" t="str">
            <v>四川太极大药房连锁有限公司成都高新区吉瑞三路二药房</v>
          </cell>
          <cell r="E89" t="str">
            <v>南门片区</v>
          </cell>
          <cell r="F89" t="str">
            <v>陈冰雪</v>
          </cell>
          <cell r="G89" t="str">
            <v>C1</v>
          </cell>
        </row>
        <row r="90">
          <cell r="C90">
            <v>106485</v>
          </cell>
          <cell r="D90" t="str">
            <v>四川太极大药房连锁有限公司成都高新区元华二巷药店</v>
          </cell>
          <cell r="E90" t="str">
            <v>旗舰片区</v>
          </cell>
          <cell r="F90" t="str">
            <v>谭勤娟</v>
          </cell>
          <cell r="G90" t="str">
            <v>C1</v>
          </cell>
        </row>
        <row r="91">
          <cell r="C91">
            <v>2901</v>
          </cell>
          <cell r="D91" t="str">
            <v>四川太极大药房连锁有限公司都江堰市奎光塔街道奎光路药店</v>
          </cell>
          <cell r="E91" t="str">
            <v>城郊一片</v>
          </cell>
          <cell r="F91" t="str">
            <v>郑红艳</v>
          </cell>
          <cell r="G91" t="str">
            <v>C1</v>
          </cell>
        </row>
        <row r="92">
          <cell r="C92">
            <v>105751</v>
          </cell>
          <cell r="D92" t="str">
            <v>四川太极大药房连锁有限公司高新区新下街药店</v>
          </cell>
          <cell r="E92" t="str">
            <v>南门片区</v>
          </cell>
          <cell r="F92" t="str">
            <v>陈冰雪</v>
          </cell>
          <cell r="G92" t="str">
            <v>C1</v>
          </cell>
        </row>
        <row r="93">
          <cell r="C93">
            <v>2873</v>
          </cell>
          <cell r="D93" t="str">
            <v>四川太极大药房连锁有限公司大邑县沙渠镇利民街药店</v>
          </cell>
          <cell r="E93" t="str">
            <v>城郊一片</v>
          </cell>
          <cell r="F93" t="str">
            <v>郑红艳</v>
          </cell>
          <cell r="G93" t="str">
            <v>C1</v>
          </cell>
        </row>
        <row r="94">
          <cell r="C94">
            <v>2771</v>
          </cell>
          <cell r="D94" t="str">
            <v>四川太极大药房连锁有限公司锦江区柳翠路药店</v>
          </cell>
          <cell r="E94" t="str">
            <v>南门片区</v>
          </cell>
          <cell r="F94" t="str">
            <v>陈冰雪</v>
          </cell>
          <cell r="G94" t="str">
            <v>C1</v>
          </cell>
        </row>
        <row r="95">
          <cell r="C95">
            <v>2916</v>
          </cell>
          <cell r="D95" t="str">
            <v>四川太极大药房连锁有限公司崇州市崇阳镇尚贤坊街药店</v>
          </cell>
          <cell r="E95" t="str">
            <v>崇州片区</v>
          </cell>
          <cell r="F95" t="str">
            <v>胡建梅</v>
          </cell>
          <cell r="G95" t="str">
            <v>C1</v>
          </cell>
        </row>
        <row r="96">
          <cell r="C96">
            <v>102935</v>
          </cell>
          <cell r="D96" t="str">
            <v>四川太极大药房连锁有限公司青羊区童子街药店</v>
          </cell>
          <cell r="E96" t="str">
            <v>旗舰片区</v>
          </cell>
          <cell r="F96" t="str">
            <v>谭勤娟</v>
          </cell>
          <cell r="G96" t="str">
            <v>C1</v>
          </cell>
        </row>
        <row r="97">
          <cell r="C97">
            <v>113008</v>
          </cell>
          <cell r="D97" t="str">
            <v>四川太极大药房连锁有限公司成都高新区尚锦路药店</v>
          </cell>
          <cell r="E97" t="str">
            <v>西门片区</v>
          </cell>
          <cell r="F97" t="str">
            <v>刘琴英</v>
          </cell>
          <cell r="G97" t="str">
            <v>C1</v>
          </cell>
        </row>
        <row r="98">
          <cell r="C98">
            <v>2865</v>
          </cell>
          <cell r="D98" t="str">
            <v>四川太极大药房连锁有限公司邛崃市临邛镇洪川小区药店</v>
          </cell>
          <cell r="E98" t="str">
            <v>城郊一片</v>
          </cell>
          <cell r="F98" t="str">
            <v>郑红艳</v>
          </cell>
          <cell r="G98" t="str">
            <v>C1</v>
          </cell>
        </row>
        <row r="99">
          <cell r="C99">
            <v>103199</v>
          </cell>
          <cell r="D99" t="str">
            <v>四川太极大药房连锁有限公司成华区西林一街药店</v>
          </cell>
          <cell r="E99" t="str">
            <v>东门片区</v>
          </cell>
          <cell r="F99" t="str">
            <v>毛静静</v>
          </cell>
          <cell r="G99" t="str">
            <v>C1</v>
          </cell>
        </row>
        <row r="100">
          <cell r="C100">
            <v>117310</v>
          </cell>
          <cell r="D100" t="str">
            <v>四川太极大药房连锁有限公司武侯区长寿路药店</v>
          </cell>
          <cell r="E100" t="str">
            <v>旗舰片区</v>
          </cell>
          <cell r="F100" t="str">
            <v>谭勤娟</v>
          </cell>
          <cell r="G100" t="str">
            <v>C1</v>
          </cell>
        </row>
        <row r="101">
          <cell r="C101">
            <v>118151</v>
          </cell>
          <cell r="D101" t="str">
            <v>四川太极大药房连锁有限公司金牛区沙湾东一路药店</v>
          </cell>
          <cell r="E101" t="str">
            <v>西门片区</v>
          </cell>
          <cell r="F101" t="str">
            <v>刘琴英</v>
          </cell>
          <cell r="G101" t="str">
            <v>C1</v>
          </cell>
        </row>
        <row r="102">
          <cell r="C102">
            <v>122198</v>
          </cell>
          <cell r="D102" t="str">
            <v>四川太极大药房连锁有限公司成华区华泰路二药店</v>
          </cell>
          <cell r="E102" t="str">
            <v>东门片区</v>
          </cell>
          <cell r="F102" t="str">
            <v>毛静静</v>
          </cell>
          <cell r="G102" t="str">
            <v>C1</v>
          </cell>
        </row>
        <row r="103">
          <cell r="C103">
            <v>2888</v>
          </cell>
          <cell r="D103" t="str">
            <v>四川太极大药房连锁有限公司都江堰市蒲阳镇问道西路药店</v>
          </cell>
          <cell r="E103" t="str">
            <v>城郊一片</v>
          </cell>
          <cell r="F103" t="str">
            <v>郑红艳</v>
          </cell>
          <cell r="G103" t="str">
            <v>C1</v>
          </cell>
        </row>
        <row r="104">
          <cell r="C104">
            <v>2874</v>
          </cell>
          <cell r="D104" t="str">
            <v>四川太极大药房连锁有限公司大邑县晋原镇东街药店</v>
          </cell>
          <cell r="E104" t="str">
            <v>城郊一片</v>
          </cell>
          <cell r="F104" t="str">
            <v>郑红艳</v>
          </cell>
          <cell r="G104" t="str">
            <v>C1</v>
          </cell>
        </row>
        <row r="105">
          <cell r="C105">
            <v>104533</v>
          </cell>
          <cell r="D105" t="str">
            <v>四川太极大药房连锁有限公司大邑县晋原镇潘家街药店</v>
          </cell>
          <cell r="E105" t="str">
            <v>城郊一片</v>
          </cell>
          <cell r="F105" t="str">
            <v>郑红艳</v>
          </cell>
          <cell r="G105" t="str">
            <v>C1</v>
          </cell>
        </row>
        <row r="106">
          <cell r="C106">
            <v>118951</v>
          </cell>
          <cell r="D106" t="str">
            <v>四川太极大药房连锁有限公司青羊区金祥路药店</v>
          </cell>
          <cell r="E106" t="str">
            <v>南门片区</v>
          </cell>
          <cell r="F106" t="str">
            <v>陈冰雪</v>
          </cell>
          <cell r="G106" t="str">
            <v>C1</v>
          </cell>
        </row>
        <row r="107">
          <cell r="C107">
            <v>106569</v>
          </cell>
          <cell r="D107" t="str">
            <v>四川太极大药房连锁有限公司武侯区大悦路药店</v>
          </cell>
          <cell r="E107" t="str">
            <v>西门片区</v>
          </cell>
          <cell r="F107" t="str">
            <v>刘琴英</v>
          </cell>
          <cell r="G107" t="str">
            <v>C1</v>
          </cell>
        </row>
        <row r="108">
          <cell r="C108">
            <v>2851</v>
          </cell>
          <cell r="D108" t="str">
            <v>四川太极大药房连锁有限公司大邑县安仁镇千禧街药店</v>
          </cell>
          <cell r="E108" t="str">
            <v>城郊一片</v>
          </cell>
          <cell r="F108" t="str">
            <v>郑红艳</v>
          </cell>
          <cell r="G108" t="str">
            <v>C1</v>
          </cell>
        </row>
        <row r="109">
          <cell r="C109">
            <v>112415</v>
          </cell>
          <cell r="D109" t="str">
            <v>四川太极大药房连锁有限公司金牛区五福桥东路药店</v>
          </cell>
          <cell r="E109" t="str">
            <v>西门片区</v>
          </cell>
          <cell r="F109" t="str">
            <v>刘琴英</v>
          </cell>
          <cell r="G109" t="str">
            <v>C1</v>
          </cell>
        </row>
        <row r="110">
          <cell r="C110">
            <v>119262</v>
          </cell>
          <cell r="D110" t="str">
            <v>四川太极大药房连锁有限公司成华区驷马桥三路药店</v>
          </cell>
          <cell r="E110" t="str">
            <v>东门片区</v>
          </cell>
          <cell r="F110" t="str">
            <v>毛静静</v>
          </cell>
          <cell r="G110" t="str">
            <v>C2</v>
          </cell>
        </row>
        <row r="111">
          <cell r="C111">
            <v>2883</v>
          </cell>
          <cell r="D111" t="str">
            <v>四川太极大药房连锁有限公司都江堰市聚源镇联建房药店</v>
          </cell>
          <cell r="E111" t="str">
            <v>城郊一片</v>
          </cell>
          <cell r="F111" t="str">
            <v>郑红艳</v>
          </cell>
          <cell r="G111" t="str">
            <v>C2</v>
          </cell>
        </row>
        <row r="112">
          <cell r="C112">
            <v>2714</v>
          </cell>
          <cell r="D112" t="str">
            <v>四川太极大药房连锁有限公司成华区华康路药店</v>
          </cell>
          <cell r="E112" t="str">
            <v>东门片区</v>
          </cell>
          <cell r="F112" t="str">
            <v>毛静静</v>
          </cell>
          <cell r="G112" t="str">
            <v>C2</v>
          </cell>
        </row>
        <row r="113">
          <cell r="C113">
            <v>2715</v>
          </cell>
          <cell r="D113" t="str">
            <v>四川太极大药房连锁有限公司双流县西航港街道锦华路一段药店</v>
          </cell>
          <cell r="E113" t="str">
            <v>新津片</v>
          </cell>
          <cell r="F113" t="str">
            <v>王燕丽</v>
          </cell>
          <cell r="G113" t="str">
            <v>C2</v>
          </cell>
        </row>
        <row r="114">
          <cell r="C114">
            <v>117637</v>
          </cell>
          <cell r="D114" t="str">
            <v>四川太极大药房连锁有限公司大邑县晋原街道金巷西街药店</v>
          </cell>
          <cell r="E114" t="str">
            <v>城郊一片</v>
          </cell>
          <cell r="F114" t="str">
            <v>郑红艳</v>
          </cell>
          <cell r="G114" t="str">
            <v>C2</v>
          </cell>
        </row>
        <row r="115">
          <cell r="C115">
            <v>104429</v>
          </cell>
          <cell r="D115" t="str">
            <v>四川太极大药房连锁有限公司武侯区大华街药店</v>
          </cell>
          <cell r="E115" t="str">
            <v>南门片区</v>
          </cell>
          <cell r="F115" t="str">
            <v>陈冰雪</v>
          </cell>
          <cell r="G115" t="str">
            <v>C2</v>
          </cell>
        </row>
        <row r="116">
          <cell r="C116">
            <v>110378</v>
          </cell>
          <cell r="D116" t="str">
            <v>四川太极大药房连锁有限公司都江堰市永丰街道宝莲路药店</v>
          </cell>
          <cell r="E116" t="str">
            <v>城郊一片</v>
          </cell>
          <cell r="F116" t="str">
            <v>郑红艳</v>
          </cell>
          <cell r="G116" t="str">
            <v>C2</v>
          </cell>
        </row>
        <row r="117">
          <cell r="C117">
            <v>102479</v>
          </cell>
          <cell r="D117" t="str">
            <v>四川太极大药房连锁有限公司锦江区劼人路药店</v>
          </cell>
          <cell r="E117" t="str">
            <v>东门片区</v>
          </cell>
          <cell r="F117" t="str">
            <v>毛静静</v>
          </cell>
          <cell r="G117" t="str">
            <v>C2</v>
          </cell>
        </row>
        <row r="118">
          <cell r="C118">
            <v>115971</v>
          </cell>
          <cell r="D118" t="str">
            <v>四川太极大药房连锁有限公司成都高新区天顺路药店</v>
          </cell>
          <cell r="E118" t="str">
            <v>南门片区</v>
          </cell>
          <cell r="F118" t="str">
            <v>陈冰雪</v>
          </cell>
          <cell r="G118" t="str">
            <v>C2</v>
          </cell>
        </row>
        <row r="119">
          <cell r="C119">
            <v>2409</v>
          </cell>
          <cell r="D119" t="str">
            <v>四川太极大药房连锁有限公司金牛区黄苑东街药店</v>
          </cell>
          <cell r="E119" t="str">
            <v>西门片区</v>
          </cell>
          <cell r="F119" t="str">
            <v>刘琴英</v>
          </cell>
          <cell r="G119" t="str">
            <v>C2</v>
          </cell>
        </row>
        <row r="120">
          <cell r="C120">
            <v>2837</v>
          </cell>
          <cell r="D120" t="str">
            <v>四川太极大药房连锁有限公司邛崃市羊安镇永康大道药店</v>
          </cell>
          <cell r="E120" t="str">
            <v>城郊一片</v>
          </cell>
          <cell r="F120" t="str">
            <v>郑红艳</v>
          </cell>
          <cell r="G120" t="str">
            <v>C2</v>
          </cell>
        </row>
        <row r="121">
          <cell r="C121">
            <v>123007</v>
          </cell>
          <cell r="D121" t="str">
            <v>四川太极大药房连锁有限公司大邑县青霞街道元通路南段药店</v>
          </cell>
          <cell r="E121" t="str">
            <v>城郊一片</v>
          </cell>
          <cell r="F121" t="str">
            <v>郑红艳</v>
          </cell>
          <cell r="G121" t="str">
            <v>C2</v>
          </cell>
        </row>
        <row r="122">
          <cell r="C122">
            <v>102564</v>
          </cell>
          <cell r="D122" t="str">
            <v>四川太极大药房连锁有限公司邛崃市文君街道办翠荫街药店</v>
          </cell>
          <cell r="E122" t="str">
            <v>城郊一片</v>
          </cell>
          <cell r="F122" t="str">
            <v>郑红艳</v>
          </cell>
          <cell r="G122" t="str">
            <v>C2</v>
          </cell>
        </row>
        <row r="123">
          <cell r="C123">
            <v>119622</v>
          </cell>
          <cell r="D123" t="str">
            <v>四川太极大药房连锁有限公司武侯区高攀西巷药店</v>
          </cell>
          <cell r="E123" t="str">
            <v>旗舰片区</v>
          </cell>
          <cell r="F123" t="str">
            <v>谭勤娟</v>
          </cell>
          <cell r="G123" t="str">
            <v>C2</v>
          </cell>
        </row>
        <row r="124">
          <cell r="C124">
            <v>2713</v>
          </cell>
          <cell r="D124" t="str">
            <v>四川太极大药房连锁有限公司双流区东升街道三强西路药店</v>
          </cell>
          <cell r="E124" t="str">
            <v>新津片</v>
          </cell>
          <cell r="F124" t="str">
            <v>王燕丽</v>
          </cell>
          <cell r="G124" t="str">
            <v>C2</v>
          </cell>
        </row>
        <row r="125">
          <cell r="C125">
            <v>102567</v>
          </cell>
          <cell r="D125" t="str">
            <v>四川太极大药房连锁有限公司新津县五津镇武阳西路药店</v>
          </cell>
          <cell r="E125" t="str">
            <v>新津片</v>
          </cell>
          <cell r="F125" t="str">
            <v>王燕丽</v>
          </cell>
          <cell r="G125" t="str">
            <v>C2</v>
          </cell>
        </row>
        <row r="126">
          <cell r="C126">
            <v>118758</v>
          </cell>
          <cell r="D126" t="str">
            <v>四川太极大药房连锁有限公司成华区水碾河路药店</v>
          </cell>
          <cell r="E126" t="str">
            <v>东门片区</v>
          </cell>
          <cell r="F126" t="str">
            <v>毛静静</v>
          </cell>
          <cell r="G126" t="str">
            <v>C2</v>
          </cell>
        </row>
        <row r="127">
          <cell r="C127">
            <v>2816</v>
          </cell>
          <cell r="D127" t="str">
            <v>四川太极大药房连锁有限公司成华区双林路药店</v>
          </cell>
          <cell r="E127" t="str">
            <v>东门片区</v>
          </cell>
          <cell r="F127" t="str">
            <v>毛静静</v>
          </cell>
          <cell r="G127" t="str">
            <v>C2</v>
          </cell>
        </row>
        <row r="128">
          <cell r="C128">
            <v>2326</v>
          </cell>
          <cell r="D128" t="str">
            <v>四川太极大药房连锁有限公司成华区建业路药店</v>
          </cell>
          <cell r="E128" t="str">
            <v>旗舰片区</v>
          </cell>
          <cell r="F128" t="str">
            <v>谭勤娟</v>
          </cell>
          <cell r="G128" t="str">
            <v>C2</v>
          </cell>
        </row>
        <row r="129">
          <cell r="C129">
            <v>2894</v>
          </cell>
          <cell r="D129" t="str">
            <v>四川太极大药房连锁有限公司崇州市三江镇崇新路药店</v>
          </cell>
          <cell r="E129" t="str">
            <v>崇州片区</v>
          </cell>
          <cell r="F129" t="str">
            <v>胡建梅</v>
          </cell>
          <cell r="G129" t="str">
            <v>C2</v>
          </cell>
        </row>
        <row r="130">
          <cell r="C130">
            <v>2853</v>
          </cell>
          <cell r="D130" t="str">
            <v>四川太极大药房连锁有限公司大邑县晋原镇东壕沟北段药店</v>
          </cell>
          <cell r="E130" t="str">
            <v>城郊一片</v>
          </cell>
          <cell r="F130" t="str">
            <v>郑红艳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南门片区</v>
          </cell>
          <cell r="F131" t="str">
            <v>陈冰雪</v>
          </cell>
          <cell r="G131" t="str">
            <v>C2</v>
          </cell>
        </row>
        <row r="132">
          <cell r="C132">
            <v>2905</v>
          </cell>
          <cell r="D132" t="str">
            <v>四川太极大药房连锁有限公司崇州市崇阳镇文化西街药店</v>
          </cell>
          <cell r="E132" t="str">
            <v>崇州片区</v>
          </cell>
          <cell r="F132" t="str">
            <v>胡建梅</v>
          </cell>
          <cell r="G132" t="str">
            <v>C2</v>
          </cell>
        </row>
        <row r="133">
          <cell r="C133">
            <v>2844</v>
          </cell>
          <cell r="D133" t="str">
            <v>四川太极大药房连锁有限公司大邑县新场镇文昌街药店</v>
          </cell>
          <cell r="E133" t="str">
            <v>城郊一片</v>
          </cell>
          <cell r="F133" t="str">
            <v>郑红艳</v>
          </cell>
          <cell r="G133" t="str">
            <v>C2</v>
          </cell>
        </row>
        <row r="134">
          <cell r="C134">
            <v>104838</v>
          </cell>
          <cell r="D134" t="str">
            <v>四川太极大药房连锁有限公司崇州市崇阳镇蜀州中路药店</v>
          </cell>
          <cell r="E134" t="str">
            <v>崇州片区</v>
          </cell>
          <cell r="F134" t="str">
            <v>胡建梅</v>
          </cell>
          <cell r="G134" t="str">
            <v>C2</v>
          </cell>
        </row>
        <row r="135">
          <cell r="C135">
            <v>117923</v>
          </cell>
          <cell r="D135" t="str">
            <v>四川太极大药房连锁有限公司大邑县晋原街道观音阁街西段药店</v>
          </cell>
          <cell r="E135" t="str">
            <v>城郊一片</v>
          </cell>
          <cell r="F135" t="str">
            <v>郑红艳</v>
          </cell>
          <cell r="G135" t="str">
            <v>C2</v>
          </cell>
        </row>
        <row r="136">
          <cell r="C136">
            <v>104430</v>
          </cell>
          <cell r="D136" t="str">
            <v>四川太极大药房连锁有限公司高新区中和大道药店</v>
          </cell>
          <cell r="E136" t="str">
            <v>南门片区</v>
          </cell>
          <cell r="F136" t="str">
            <v>陈冰雪</v>
          </cell>
          <cell r="G136" t="str">
            <v>C2</v>
          </cell>
        </row>
        <row r="137">
          <cell r="C137">
            <v>2274</v>
          </cell>
          <cell r="D137" t="str">
            <v>四川太极大药房连锁有限公司成都高新区肖家河正街药店</v>
          </cell>
          <cell r="E137" t="str">
            <v>旗舰片区</v>
          </cell>
          <cell r="F137" t="str">
            <v>谭勤娟</v>
          </cell>
          <cell r="G137" t="str">
            <v>C2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 t="str">
            <v>C2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南门片区</v>
          </cell>
          <cell r="F139" t="str">
            <v>陈冰雪</v>
          </cell>
          <cell r="G139" t="str">
            <v>C2</v>
          </cell>
        </row>
        <row r="140">
          <cell r="C140">
            <v>106568</v>
          </cell>
          <cell r="D140" t="str">
            <v>四川太极大药房连锁有限公司高新区中和公济桥路药店</v>
          </cell>
          <cell r="E140" t="str">
            <v>南门片区</v>
          </cell>
          <cell r="F140" t="str">
            <v>陈冰雪</v>
          </cell>
          <cell r="G140" t="str">
            <v>C2</v>
          </cell>
        </row>
        <row r="141">
          <cell r="C141">
            <v>2413</v>
          </cell>
          <cell r="D141" t="str">
            <v>四川太极大药房连锁有限公司武侯区聚萃街药店</v>
          </cell>
          <cell r="E141" t="str">
            <v>西门片区</v>
          </cell>
          <cell r="F141" t="str">
            <v>刘琴英</v>
          </cell>
          <cell r="G141" t="str">
            <v>C2</v>
          </cell>
        </row>
        <row r="142">
          <cell r="C142">
            <v>2839</v>
          </cell>
          <cell r="D142" t="str">
            <v>四川太极大药房连锁有限公司新津县兴义镇万兴路药店</v>
          </cell>
          <cell r="E142" t="str">
            <v>新津片</v>
          </cell>
          <cell r="F142" t="str">
            <v>王燕丽</v>
          </cell>
          <cell r="G142" t="str">
            <v>C2</v>
          </cell>
        </row>
        <row r="143">
          <cell r="C143">
            <v>302867</v>
          </cell>
          <cell r="D143" t="str">
            <v>四川太极大药房连锁有限公司新都区大丰街道华美东街药店</v>
          </cell>
          <cell r="E143" t="str">
            <v>东门片区</v>
          </cell>
          <cell r="F143" t="str">
            <v>毛静静</v>
          </cell>
          <cell r="G143" t="str">
            <v>C2</v>
          </cell>
        </row>
        <row r="144">
          <cell r="C144">
            <v>122686</v>
          </cell>
          <cell r="D144" t="str">
            <v>四川太极大药房连锁有限公司大邑县晋原街道蜀望路药店</v>
          </cell>
          <cell r="E144" t="str">
            <v>城郊一片</v>
          </cell>
          <cell r="F144" t="str">
            <v>郑红艳</v>
          </cell>
          <cell r="G144" t="str">
            <v>C2</v>
          </cell>
        </row>
        <row r="145">
          <cell r="C145">
            <v>2408</v>
          </cell>
          <cell r="D145" t="str">
            <v>四川太极大药房连锁有限公司金牛区沙河源药店</v>
          </cell>
          <cell r="E145" t="str">
            <v>西门片区</v>
          </cell>
          <cell r="F145" t="str">
            <v>刘琴英</v>
          </cell>
          <cell r="G145" t="str">
            <v>C2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1"/>
  <sheetViews>
    <sheetView tabSelected="1" topLeftCell="D1" workbookViewId="0">
      <selection activeCell="I1" sqref="I1:I2"/>
    </sheetView>
  </sheetViews>
  <sheetFormatPr defaultColWidth="24.5" defaultRowHeight="15.75"/>
  <cols>
    <col min="1" max="1" width="8.375" style="40" customWidth="1"/>
    <col min="2" max="2" width="12.375" style="40" customWidth="1"/>
    <col min="3" max="3" width="15.125" style="40" customWidth="1"/>
    <col min="4" max="4" width="32.75" style="40" customWidth="1"/>
    <col min="5" max="5" width="10.125" style="40" customWidth="1"/>
    <col min="6" max="6" width="10.625" style="42" customWidth="1"/>
    <col min="7" max="7" width="15" style="42" customWidth="1"/>
    <col min="8" max="8" width="13.25" style="40" customWidth="1"/>
    <col min="9" max="9" width="15.5" style="40" customWidth="1"/>
    <col min="10" max="10" width="19.75" style="40" customWidth="1"/>
    <col min="11" max="11" width="14.875" style="43" customWidth="1"/>
    <col min="12" max="12" width="12.625" style="43" customWidth="1"/>
    <col min="13" max="13" width="14" style="43" customWidth="1"/>
    <col min="14" max="14" width="13.75" style="40" customWidth="1"/>
    <col min="15" max="15" width="12" style="43" customWidth="1"/>
    <col min="16" max="16" width="15.25" style="40" customWidth="1"/>
    <col min="17" max="16368" width="24.5" style="40" customWidth="1"/>
    <col min="16369" max="16384" width="24.5" style="40"/>
  </cols>
  <sheetData>
    <row r="1" s="40" customFormat="1" ht="33" customHeight="1" spans="1:16">
      <c r="A1" s="44" t="s">
        <v>0</v>
      </c>
      <c r="B1" s="44"/>
      <c r="C1" s="44"/>
      <c r="D1" s="44"/>
      <c r="E1" s="45" t="s">
        <v>1</v>
      </c>
      <c r="F1" s="46" t="s">
        <v>2</v>
      </c>
      <c r="G1" s="47" t="s">
        <v>3</v>
      </c>
      <c r="H1" s="48" t="s">
        <v>4</v>
      </c>
      <c r="I1" s="13" t="s">
        <v>5</v>
      </c>
      <c r="J1" s="13" t="s">
        <v>6</v>
      </c>
      <c r="K1" s="61" t="s">
        <v>7</v>
      </c>
      <c r="L1" s="62"/>
      <c r="M1" s="63"/>
      <c r="N1" s="48" t="s">
        <v>8</v>
      </c>
      <c r="O1" s="48"/>
      <c r="P1" s="48"/>
    </row>
    <row r="2" s="40" customFormat="1" ht="40" customHeight="1" spans="1:16">
      <c r="A2" s="44" t="s">
        <v>9</v>
      </c>
      <c r="B2" s="48" t="s">
        <v>10</v>
      </c>
      <c r="C2" s="48" t="s">
        <v>11</v>
      </c>
      <c r="D2" s="49" t="s">
        <v>12</v>
      </c>
      <c r="E2" s="45"/>
      <c r="F2" s="46"/>
      <c r="G2" s="50"/>
      <c r="H2" s="48"/>
      <c r="I2" s="13"/>
      <c r="J2" s="13"/>
      <c r="K2" s="64" t="s">
        <v>13</v>
      </c>
      <c r="L2" s="64" t="s">
        <v>14</v>
      </c>
      <c r="M2" s="64" t="s">
        <v>15</v>
      </c>
      <c r="N2" s="64" t="s">
        <v>13</v>
      </c>
      <c r="O2" s="65" t="s">
        <v>15</v>
      </c>
      <c r="P2" s="64" t="s">
        <v>14</v>
      </c>
    </row>
    <row r="3" s="40" customFormat="1" ht="20" customHeight="1" spans="1:16">
      <c r="A3" s="51">
        <v>1</v>
      </c>
      <c r="B3" s="33">
        <v>307</v>
      </c>
      <c r="C3" s="33">
        <f>VLOOKUP(B3,Sheet1!A:C,2,0)</f>
        <v>2595</v>
      </c>
      <c r="D3" s="52" t="s">
        <v>16</v>
      </c>
      <c r="E3" s="52" t="str">
        <f>VLOOKUP(C3,[1]Sheet1!$C:$G,5,0)</f>
        <v>A1</v>
      </c>
      <c r="F3" s="53">
        <v>100</v>
      </c>
      <c r="G3" s="54">
        <v>1</v>
      </c>
      <c r="H3" s="33" t="s">
        <v>17</v>
      </c>
      <c r="I3" s="60" t="s">
        <v>18</v>
      </c>
      <c r="J3" s="60" t="s">
        <v>19</v>
      </c>
      <c r="K3" s="53">
        <v>55000</v>
      </c>
      <c r="L3" s="53">
        <v>14000</v>
      </c>
      <c r="M3" s="66">
        <f>L3/K3</f>
        <v>0.254545454545455</v>
      </c>
      <c r="N3" s="60">
        <f>K3-1300</f>
        <v>53700</v>
      </c>
      <c r="O3" s="66">
        <f>P3/N3</f>
        <v>0.245810055865922</v>
      </c>
      <c r="P3" s="60">
        <v>13200</v>
      </c>
    </row>
    <row r="4" s="40" customFormat="1" ht="16" customHeight="1" spans="1:16">
      <c r="A4" s="51">
        <v>2</v>
      </c>
      <c r="B4" s="33">
        <v>399</v>
      </c>
      <c r="C4" s="33">
        <f>VLOOKUP(B4,Sheet1!A:C,2,0)</f>
        <v>2738</v>
      </c>
      <c r="D4" s="52" t="s">
        <v>20</v>
      </c>
      <c r="E4" s="52" t="str">
        <f>VLOOKUP(C4,[1]Sheet1!$C:$G,5,0)</f>
        <v>A2</v>
      </c>
      <c r="F4" s="53">
        <v>100</v>
      </c>
      <c r="G4" s="55"/>
      <c r="H4" s="33" t="s">
        <v>21</v>
      </c>
      <c r="I4" s="60" t="s">
        <v>18</v>
      </c>
      <c r="J4" s="60"/>
      <c r="K4" s="53">
        <v>21100</v>
      </c>
      <c r="L4" s="53">
        <v>6050</v>
      </c>
      <c r="M4" s="66">
        <f>L4/K4</f>
        <v>0.286729857819905</v>
      </c>
      <c r="N4" s="60">
        <f>K4-1300</f>
        <v>19800</v>
      </c>
      <c r="O4" s="66">
        <f>P4/N4</f>
        <v>0.296666666666667</v>
      </c>
      <c r="P4" s="60">
        <v>5874</v>
      </c>
    </row>
    <row r="5" s="40" customFormat="1" spans="1:16">
      <c r="A5" s="51">
        <v>3</v>
      </c>
      <c r="B5" s="33">
        <v>582</v>
      </c>
      <c r="C5" s="33">
        <f>VLOOKUP(B5,Sheet1!A:C,2,0)</f>
        <v>2573</v>
      </c>
      <c r="D5" s="52" t="s">
        <v>22</v>
      </c>
      <c r="E5" s="52" t="str">
        <f>VLOOKUP(C5,[1]Sheet1!$C:$G,5,0)</f>
        <v>A2</v>
      </c>
      <c r="F5" s="53">
        <v>100</v>
      </c>
      <c r="G5" s="55"/>
      <c r="H5" s="33" t="s">
        <v>23</v>
      </c>
      <c r="I5" s="60" t="s">
        <v>18</v>
      </c>
      <c r="J5" s="60"/>
      <c r="K5" s="53">
        <v>21141</v>
      </c>
      <c r="L5" s="53">
        <v>5450</v>
      </c>
      <c r="M5" s="66">
        <f>L5/K5</f>
        <v>0.257792914242467</v>
      </c>
      <c r="N5" s="60">
        <f>K5-1300</f>
        <v>19841</v>
      </c>
      <c r="O5" s="66">
        <f>P5/N5</f>
        <v>0.267123632881407</v>
      </c>
      <c r="P5" s="60">
        <v>5300</v>
      </c>
    </row>
    <row r="6" spans="1:16">
      <c r="A6" s="51">
        <v>4</v>
      </c>
      <c r="B6" s="33">
        <v>343</v>
      </c>
      <c r="C6" s="33">
        <f>VLOOKUP(B6,Sheet1!A:C,2,0)</f>
        <v>2559</v>
      </c>
      <c r="D6" s="52" t="s">
        <v>24</v>
      </c>
      <c r="E6" s="52" t="str">
        <f>VLOOKUP(C6,[1]Sheet1!$C:$G,5,0)</f>
        <v>A2</v>
      </c>
      <c r="F6" s="53">
        <v>100</v>
      </c>
      <c r="G6" s="56"/>
      <c r="H6" s="33" t="s">
        <v>23</v>
      </c>
      <c r="I6" s="60" t="s">
        <v>18</v>
      </c>
      <c r="J6" s="60"/>
      <c r="K6" s="53">
        <v>16400</v>
      </c>
      <c r="L6" s="53">
        <v>4800</v>
      </c>
      <c r="M6" s="66">
        <f>L6/K6</f>
        <v>0.292682926829268</v>
      </c>
      <c r="N6" s="60">
        <f>K6-1300</f>
        <v>15100</v>
      </c>
      <c r="O6" s="66">
        <f>P6/N6</f>
        <v>0.304635761589404</v>
      </c>
      <c r="P6" s="60">
        <v>4600</v>
      </c>
    </row>
    <row r="7" customFormat="1" spans="1:16">
      <c r="A7" s="51">
        <v>5</v>
      </c>
      <c r="B7" s="33"/>
      <c r="C7" s="33"/>
      <c r="D7" s="52"/>
      <c r="E7" s="52"/>
      <c r="F7" s="53"/>
      <c r="G7" s="53"/>
      <c r="H7" s="33"/>
      <c r="I7" s="60"/>
      <c r="J7" s="60"/>
      <c r="K7" s="53"/>
      <c r="L7" s="53"/>
      <c r="M7" s="66"/>
      <c r="N7" s="60"/>
      <c r="O7" s="66"/>
      <c r="P7" s="60"/>
    </row>
    <row r="8" s="40" customFormat="1" spans="1:16">
      <c r="A8" s="51">
        <v>6</v>
      </c>
      <c r="B8" s="33">
        <v>337</v>
      </c>
      <c r="C8" s="33">
        <f>VLOOKUP(B8,Sheet1!A:C,2,0)</f>
        <v>2834</v>
      </c>
      <c r="D8" s="52" t="s">
        <v>25</v>
      </c>
      <c r="E8" s="52" t="str">
        <f>VLOOKUP(C8,[1]Sheet1!$C:$G,5,0)</f>
        <v>A2</v>
      </c>
      <c r="F8" s="53">
        <v>100</v>
      </c>
      <c r="G8" s="54">
        <v>2</v>
      </c>
      <c r="H8" s="33" t="s">
        <v>17</v>
      </c>
      <c r="I8" s="60" t="s">
        <v>18</v>
      </c>
      <c r="J8" s="60"/>
      <c r="K8" s="53">
        <v>21100</v>
      </c>
      <c r="L8" s="53">
        <v>6050</v>
      </c>
      <c r="M8" s="66">
        <f>L8/K8</f>
        <v>0.286729857819905</v>
      </c>
      <c r="N8" s="60">
        <f>K8-1300</f>
        <v>19800</v>
      </c>
      <c r="O8" s="66">
        <f>P8/N8</f>
        <v>0.292525252525253</v>
      </c>
      <c r="P8" s="60">
        <v>5792</v>
      </c>
    </row>
    <row r="9" s="40" customFormat="1" ht="16" customHeight="1" spans="1:16">
      <c r="A9" s="51">
        <v>7</v>
      </c>
      <c r="B9" s="33">
        <v>114685</v>
      </c>
      <c r="C9" s="33">
        <f>VLOOKUP(B9,Sheet1!A:C,2,0)</f>
        <v>114685</v>
      </c>
      <c r="D9" s="52" t="s">
        <v>26</v>
      </c>
      <c r="E9" s="52" t="str">
        <f>VLOOKUP(C9,[1]Sheet1!$C:$G,5,0)</f>
        <v>A2</v>
      </c>
      <c r="F9" s="53">
        <v>100</v>
      </c>
      <c r="G9" s="55"/>
      <c r="H9" s="33" t="s">
        <v>17</v>
      </c>
      <c r="I9" s="60" t="s">
        <v>18</v>
      </c>
      <c r="J9" s="60"/>
      <c r="K9" s="53">
        <v>16600</v>
      </c>
      <c r="L9" s="53">
        <v>4100</v>
      </c>
      <c r="M9" s="66">
        <f>L9/K9</f>
        <v>0.246987951807229</v>
      </c>
      <c r="N9" s="60">
        <f>K9-1300</f>
        <v>15300</v>
      </c>
      <c r="O9" s="66">
        <f>P9/N9</f>
        <v>0.225490196078431</v>
      </c>
      <c r="P9" s="60">
        <v>3450</v>
      </c>
    </row>
    <row r="10" s="40" customFormat="1" ht="16" customHeight="1" spans="1:16">
      <c r="A10" s="51">
        <v>19</v>
      </c>
      <c r="B10" s="33">
        <v>385</v>
      </c>
      <c r="C10" s="33">
        <f>VLOOKUP(B10,Sheet1!A:C,2,0)</f>
        <v>2877</v>
      </c>
      <c r="D10" s="52" t="s">
        <v>27</v>
      </c>
      <c r="E10" s="52" t="str">
        <f>VLOOKUP(C10,[1]Sheet1!$C:$G,5,0)</f>
        <v>A3</v>
      </c>
      <c r="F10" s="53">
        <v>100</v>
      </c>
      <c r="G10" s="55"/>
      <c r="H10" s="33" t="s">
        <v>28</v>
      </c>
      <c r="I10" s="60" t="s">
        <v>18</v>
      </c>
      <c r="J10" s="60"/>
      <c r="K10" s="53">
        <v>16500</v>
      </c>
      <c r="L10" s="53">
        <v>4050</v>
      </c>
      <c r="M10" s="66">
        <f>L10/K10</f>
        <v>0.245454545454545</v>
      </c>
      <c r="N10" s="60">
        <v>11000</v>
      </c>
      <c r="O10" s="66">
        <f>P10/N10</f>
        <v>0.304545454545455</v>
      </c>
      <c r="P10" s="60">
        <v>3350</v>
      </c>
    </row>
    <row r="11" s="40" customFormat="1" ht="16" customHeight="1" spans="1:16">
      <c r="A11" s="51">
        <v>9</v>
      </c>
      <c r="B11" s="33">
        <v>571</v>
      </c>
      <c r="C11" s="33">
        <f>VLOOKUP(B11,Sheet1!A:C,2,0)</f>
        <v>2113</v>
      </c>
      <c r="D11" s="52" t="s">
        <v>29</v>
      </c>
      <c r="E11" s="52" t="str">
        <f>VLOOKUP(C11,[1]Sheet1!$C:$G,5,0)</f>
        <v>A2</v>
      </c>
      <c r="F11" s="53">
        <v>100</v>
      </c>
      <c r="G11" s="56"/>
      <c r="H11" s="33" t="s">
        <v>21</v>
      </c>
      <c r="I11" s="60" t="s">
        <v>18</v>
      </c>
      <c r="J11" s="60"/>
      <c r="K11" s="53">
        <v>14698</v>
      </c>
      <c r="L11" s="53">
        <v>4100</v>
      </c>
      <c r="M11" s="66">
        <f>L11/K11</f>
        <v>0.27894951694108</v>
      </c>
      <c r="N11" s="60">
        <f>K11-1300</f>
        <v>13398</v>
      </c>
      <c r="O11" s="66">
        <f>P11/N11</f>
        <v>0.257501119570085</v>
      </c>
      <c r="P11" s="60">
        <v>3450</v>
      </c>
    </row>
    <row r="13" s="40" customFormat="1" ht="16" customHeight="1" spans="1:16">
      <c r="A13" s="51">
        <v>11</v>
      </c>
      <c r="B13" s="33">
        <v>742</v>
      </c>
      <c r="C13" s="33">
        <f>VLOOKUP(B13,Sheet1!A:C,2,0)</f>
        <v>2791</v>
      </c>
      <c r="D13" s="52" t="s">
        <v>30</v>
      </c>
      <c r="E13" s="52" t="str">
        <f>VLOOKUP(C13,[1]Sheet1!$C:$G,5,0)</f>
        <v>A2</v>
      </c>
      <c r="F13" s="53">
        <v>100</v>
      </c>
      <c r="G13" s="57">
        <v>3</v>
      </c>
      <c r="H13" s="33" t="s">
        <v>17</v>
      </c>
      <c r="I13" s="60" t="s">
        <v>18</v>
      </c>
      <c r="J13" s="60"/>
      <c r="K13" s="53">
        <v>16107</v>
      </c>
      <c r="L13" s="53">
        <v>3700</v>
      </c>
      <c r="M13" s="66">
        <f>L13/K13</f>
        <v>0.229713789035823</v>
      </c>
      <c r="N13" s="60">
        <f>K13-1300</f>
        <v>14807</v>
      </c>
      <c r="O13" s="66">
        <f>P13/N13</f>
        <v>0.229621125143513</v>
      </c>
      <c r="P13" s="60">
        <v>3400</v>
      </c>
    </row>
    <row r="14" spans="1:16">
      <c r="A14" s="51">
        <v>12</v>
      </c>
      <c r="B14" s="33">
        <v>103198</v>
      </c>
      <c r="C14" s="33">
        <f>VLOOKUP(B14,Sheet1!A:C,2,0)</f>
        <v>103198</v>
      </c>
      <c r="D14" s="52" t="s">
        <v>31</v>
      </c>
      <c r="E14" s="52" t="str">
        <f>VLOOKUP(C14,[1]Sheet1!$C:$G,5,0)</f>
        <v>A3</v>
      </c>
      <c r="F14" s="53">
        <v>100</v>
      </c>
      <c r="G14" s="58"/>
      <c r="H14" s="33" t="s">
        <v>23</v>
      </c>
      <c r="I14" s="60" t="s">
        <v>18</v>
      </c>
      <c r="J14" s="60"/>
      <c r="K14" s="53">
        <v>12300</v>
      </c>
      <c r="L14" s="53">
        <v>3400</v>
      </c>
      <c r="M14" s="66">
        <f>L14/K14</f>
        <v>0.276422764227642</v>
      </c>
      <c r="N14" s="60">
        <f>K14-1300</f>
        <v>11000</v>
      </c>
      <c r="O14" s="66">
        <f>P14/N14</f>
        <v>0.294090909090909</v>
      </c>
      <c r="P14" s="60">
        <v>3235</v>
      </c>
    </row>
    <row r="15" s="40" customFormat="1" ht="16" customHeight="1" spans="1:16">
      <c r="A15" s="51">
        <v>14</v>
      </c>
      <c r="B15" s="33">
        <v>377</v>
      </c>
      <c r="C15" s="33">
        <f>VLOOKUP(B15,Sheet1!A:C,2,0)</f>
        <v>2729</v>
      </c>
      <c r="D15" s="52" t="s">
        <v>32</v>
      </c>
      <c r="E15" s="52" t="str">
        <f>VLOOKUP(C15,[1]Sheet1!$C:$G,5,0)</f>
        <v>A3</v>
      </c>
      <c r="F15" s="53">
        <v>100</v>
      </c>
      <c r="G15" s="59"/>
      <c r="H15" s="33" t="s">
        <v>21</v>
      </c>
      <c r="I15" s="60" t="s">
        <v>18</v>
      </c>
      <c r="J15" s="60"/>
      <c r="K15" s="53">
        <v>12600</v>
      </c>
      <c r="L15" s="53">
        <v>3350</v>
      </c>
      <c r="M15" s="66">
        <f>L15/K15</f>
        <v>0.265873015873016</v>
      </c>
      <c r="N15" s="60">
        <f>K15-1300</f>
        <v>11300</v>
      </c>
      <c r="O15" s="66">
        <f>P15/N15</f>
        <v>0.283362831858407</v>
      </c>
      <c r="P15" s="60">
        <v>3202</v>
      </c>
    </row>
    <row r="16" s="40" customFormat="1" ht="16" customHeight="1" spans="1:16">
      <c r="A16" s="51">
        <v>15</v>
      </c>
      <c r="B16" s="33"/>
      <c r="C16" s="33"/>
      <c r="D16" s="52"/>
      <c r="E16" s="52"/>
      <c r="F16" s="53"/>
      <c r="G16" s="53"/>
      <c r="H16" s="33"/>
      <c r="I16" s="60"/>
      <c r="J16" s="60"/>
      <c r="K16" s="53"/>
      <c r="L16" s="53"/>
      <c r="M16" s="66"/>
      <c r="N16" s="60"/>
      <c r="O16" s="66"/>
      <c r="P16" s="60"/>
    </row>
    <row r="17" s="40" customFormat="1" ht="16" customHeight="1" spans="1:16">
      <c r="A17" s="51">
        <v>16</v>
      </c>
      <c r="B17" s="33">
        <v>111219</v>
      </c>
      <c r="C17" s="33">
        <f>VLOOKUP(B17,Sheet1!A:C,2,0)</f>
        <v>111219</v>
      </c>
      <c r="D17" s="52" t="s">
        <v>33</v>
      </c>
      <c r="E17" s="52" t="str">
        <f>VLOOKUP(C17,[1]Sheet1!$C:$G,5,0)</f>
        <v>A3</v>
      </c>
      <c r="F17" s="53">
        <v>100</v>
      </c>
      <c r="G17" s="54">
        <v>4</v>
      </c>
      <c r="H17" s="33" t="s">
        <v>23</v>
      </c>
      <c r="I17" s="60" t="s">
        <v>18</v>
      </c>
      <c r="J17" s="60"/>
      <c r="K17" s="53">
        <v>12122</v>
      </c>
      <c r="L17" s="53">
        <v>3350</v>
      </c>
      <c r="M17" s="66">
        <f>L17/K17</f>
        <v>0.276357036792608</v>
      </c>
      <c r="N17" s="60">
        <f>K17-1300</f>
        <v>10822</v>
      </c>
      <c r="O17" s="66">
        <f>P17/N17</f>
        <v>0.294307891332471</v>
      </c>
      <c r="P17" s="60">
        <v>3185</v>
      </c>
    </row>
    <row r="18" s="40" customFormat="1" ht="16" customHeight="1" spans="1:16">
      <c r="A18" s="51">
        <v>17</v>
      </c>
      <c r="B18" s="33">
        <v>511</v>
      </c>
      <c r="C18" s="33">
        <f>VLOOKUP(B18,Sheet1!A:C,2,0)</f>
        <v>2797</v>
      </c>
      <c r="D18" s="52" t="s">
        <v>34</v>
      </c>
      <c r="E18" s="52" t="str">
        <f>VLOOKUP(C18,[1]Sheet1!$C:$G,5,0)</f>
        <v>A3</v>
      </c>
      <c r="F18" s="53">
        <v>100</v>
      </c>
      <c r="G18" s="55"/>
      <c r="H18" s="33" t="s">
        <v>35</v>
      </c>
      <c r="I18" s="60" t="s">
        <v>18</v>
      </c>
      <c r="J18" s="60"/>
      <c r="K18" s="53">
        <v>12100</v>
      </c>
      <c r="L18" s="53">
        <v>3350</v>
      </c>
      <c r="M18" s="66">
        <f>L18/K18</f>
        <v>0.276859504132231</v>
      </c>
      <c r="N18" s="60">
        <f>K18-1300</f>
        <v>10800</v>
      </c>
      <c r="O18" s="66">
        <f>P18/N18</f>
        <v>0.294907407407407</v>
      </c>
      <c r="P18" s="60">
        <v>3185</v>
      </c>
    </row>
    <row r="19" s="40" customFormat="1" spans="1:16">
      <c r="A19" s="51">
        <v>18</v>
      </c>
      <c r="B19" s="33">
        <v>365</v>
      </c>
      <c r="C19" s="33">
        <f>VLOOKUP(B19,Sheet1!A:C,2,0)</f>
        <v>2527</v>
      </c>
      <c r="D19" s="52" t="s">
        <v>36</v>
      </c>
      <c r="E19" s="52" t="str">
        <f>VLOOKUP(C19,[1]Sheet1!$C:$G,5,0)</f>
        <v>A3</v>
      </c>
      <c r="F19" s="53">
        <v>100</v>
      </c>
      <c r="G19" s="55"/>
      <c r="H19" s="33" t="s">
        <v>23</v>
      </c>
      <c r="I19" s="60" t="s">
        <v>18</v>
      </c>
      <c r="J19" s="60"/>
      <c r="K19" s="53">
        <v>12460</v>
      </c>
      <c r="L19" s="53">
        <v>3345</v>
      </c>
      <c r="M19" s="66">
        <f>L19/K19</f>
        <v>0.268459069020867</v>
      </c>
      <c r="N19" s="60">
        <f>K19-1300</f>
        <v>11160</v>
      </c>
      <c r="O19" s="66">
        <f>P19/N19</f>
        <v>0.28673835125448</v>
      </c>
      <c r="P19" s="60">
        <v>3200</v>
      </c>
    </row>
    <row r="22" s="40" customFormat="1" spans="1:16">
      <c r="A22" s="51">
        <v>21</v>
      </c>
      <c r="B22" s="33">
        <v>106066</v>
      </c>
      <c r="C22" s="33">
        <f>VLOOKUP(B22,Sheet1!A:C,2,0)</f>
        <v>106066</v>
      </c>
      <c r="D22" s="52" t="s">
        <v>37</v>
      </c>
      <c r="E22" s="52" t="str">
        <f>VLOOKUP(C22,[1]Sheet1!$C:$G,5,0)</f>
        <v>B1</v>
      </c>
      <c r="F22" s="53">
        <v>80</v>
      </c>
      <c r="G22" s="54">
        <v>5</v>
      </c>
      <c r="H22" s="33" t="s">
        <v>17</v>
      </c>
      <c r="I22" s="60" t="s">
        <v>18</v>
      </c>
      <c r="J22" s="60"/>
      <c r="K22" s="53">
        <v>11100</v>
      </c>
      <c r="L22" s="53">
        <v>3481</v>
      </c>
      <c r="M22" s="66">
        <f>L22/K22</f>
        <v>0.313603603603604</v>
      </c>
      <c r="N22" s="60">
        <f>K22-1300</f>
        <v>9800</v>
      </c>
      <c r="O22" s="66">
        <f>P22/N22</f>
        <v>0.338367346938776</v>
      </c>
      <c r="P22" s="60">
        <v>3316</v>
      </c>
    </row>
    <row r="23" s="40" customFormat="1" spans="1:16">
      <c r="A23" s="51">
        <v>22</v>
      </c>
      <c r="B23" s="33">
        <v>117184</v>
      </c>
      <c r="C23" s="33">
        <f>VLOOKUP(B23,Sheet1!A:C,2,0)</f>
        <v>117184</v>
      </c>
      <c r="D23" s="52" t="s">
        <v>38</v>
      </c>
      <c r="E23" s="52" t="str">
        <f>VLOOKUP(C23,[1]Sheet1!$C:$G,5,0)</f>
        <v>B1</v>
      </c>
      <c r="F23" s="53">
        <v>80</v>
      </c>
      <c r="G23" s="55"/>
      <c r="H23" s="33" t="s">
        <v>35</v>
      </c>
      <c r="I23" s="60" t="s">
        <v>18</v>
      </c>
      <c r="J23" s="60"/>
      <c r="K23" s="53">
        <v>10600</v>
      </c>
      <c r="L23" s="53">
        <v>3400</v>
      </c>
      <c r="M23" s="66">
        <f>L23/K23</f>
        <v>0.320754716981132</v>
      </c>
      <c r="N23" s="60">
        <f>K23-1300</f>
        <v>9300</v>
      </c>
      <c r="O23" s="66">
        <f>P23/N23</f>
        <v>0.347849462365591</v>
      </c>
      <c r="P23" s="60">
        <v>3235</v>
      </c>
    </row>
    <row r="24" s="40" customFormat="1" ht="16" customHeight="1" spans="1:16">
      <c r="A24" s="51">
        <v>23</v>
      </c>
      <c r="B24" s="33">
        <v>707</v>
      </c>
      <c r="C24" s="33">
        <f>VLOOKUP(B24,Sheet1!A:C,2,0)</f>
        <v>2755</v>
      </c>
      <c r="D24" s="52" t="s">
        <v>39</v>
      </c>
      <c r="E24" s="52" t="str">
        <f>VLOOKUP(C24,[1]Sheet1!$C:$G,5,0)</f>
        <v>B1</v>
      </c>
      <c r="F24" s="53">
        <v>80</v>
      </c>
      <c r="G24" s="55"/>
      <c r="H24" s="33" t="s">
        <v>21</v>
      </c>
      <c r="I24" s="60" t="s">
        <v>18</v>
      </c>
      <c r="J24" s="60"/>
      <c r="K24" s="53">
        <v>11600</v>
      </c>
      <c r="L24" s="53">
        <v>3200</v>
      </c>
      <c r="M24" s="66">
        <f>L24/K24</f>
        <v>0.275862068965517</v>
      </c>
      <c r="N24" s="60">
        <f>K24-1300</f>
        <v>10300</v>
      </c>
      <c r="O24" s="66">
        <f>P24/N24</f>
        <v>0.294660194174757</v>
      </c>
      <c r="P24" s="60">
        <v>3035</v>
      </c>
    </row>
    <row r="25" s="40" customFormat="1" ht="21" customHeight="1" spans="1:16">
      <c r="A25" s="51">
        <v>24</v>
      </c>
      <c r="B25" s="33">
        <v>514</v>
      </c>
      <c r="C25" s="33">
        <f>VLOOKUP(B25,Sheet1!A:C,2,0)</f>
        <v>2876</v>
      </c>
      <c r="D25" s="52" t="s">
        <v>40</v>
      </c>
      <c r="E25" s="52" t="str">
        <f>VLOOKUP(C25,[1]Sheet1!$C:$G,5,0)</f>
        <v>B1</v>
      </c>
      <c r="F25" s="53">
        <v>80</v>
      </c>
      <c r="G25" s="56"/>
      <c r="H25" s="33" t="s">
        <v>28</v>
      </c>
      <c r="I25" s="60" t="s">
        <v>18</v>
      </c>
      <c r="J25" s="60"/>
      <c r="K25" s="53">
        <v>11100</v>
      </c>
      <c r="L25" s="53">
        <v>3161</v>
      </c>
      <c r="M25" s="66">
        <f>L25/K25</f>
        <v>0.284774774774775</v>
      </c>
      <c r="N25" s="60">
        <f>K25-1300</f>
        <v>9800</v>
      </c>
      <c r="O25" s="66">
        <f>P25/N25</f>
        <v>0.305714285714286</v>
      </c>
      <c r="P25" s="60">
        <v>2996</v>
      </c>
    </row>
    <row r="26" s="40" customFormat="1" ht="21" customHeight="1" spans="1:16">
      <c r="A26" s="51">
        <v>25</v>
      </c>
      <c r="B26" s="33"/>
      <c r="C26" s="33"/>
      <c r="D26" s="52"/>
      <c r="E26" s="52"/>
      <c r="F26" s="53"/>
      <c r="G26" s="53"/>
      <c r="H26" s="33"/>
      <c r="I26" s="60"/>
      <c r="J26" s="60"/>
      <c r="K26" s="53"/>
      <c r="L26" s="53"/>
      <c r="M26" s="66"/>
      <c r="N26" s="60"/>
      <c r="O26" s="66"/>
      <c r="P26" s="60"/>
    </row>
    <row r="27" s="40" customFormat="1" ht="18" customHeight="1" spans="1:16">
      <c r="A27" s="51">
        <v>26</v>
      </c>
      <c r="B27" s="33">
        <v>730</v>
      </c>
      <c r="C27" s="33">
        <f>VLOOKUP(B27,Sheet1!A:C,2,0)</f>
        <v>2526</v>
      </c>
      <c r="D27" s="52" t="s">
        <v>41</v>
      </c>
      <c r="E27" s="52" t="str">
        <f>VLOOKUP(C27,[1]Sheet1!$C:$G,5,0)</f>
        <v>B1</v>
      </c>
      <c r="F27" s="53">
        <v>80</v>
      </c>
      <c r="G27" s="54">
        <v>6</v>
      </c>
      <c r="H27" s="33" t="s">
        <v>35</v>
      </c>
      <c r="I27" s="60" t="s">
        <v>18</v>
      </c>
      <c r="J27" s="60"/>
      <c r="K27" s="53">
        <v>10476</v>
      </c>
      <c r="L27" s="53">
        <v>3134</v>
      </c>
      <c r="M27" s="66">
        <f>L27/K27</f>
        <v>0.299159984726995</v>
      </c>
      <c r="N27" s="60">
        <f>K27-1300</f>
        <v>9176</v>
      </c>
      <c r="O27" s="66">
        <f>P27/N27</f>
        <v>0.323561464690497</v>
      </c>
      <c r="P27" s="60">
        <v>2969</v>
      </c>
    </row>
    <row r="28" s="40" customFormat="1" ht="16" customHeight="1" spans="1:16">
      <c r="A28" s="51">
        <v>27</v>
      </c>
      <c r="B28" s="33">
        <v>712</v>
      </c>
      <c r="C28" s="33">
        <f>VLOOKUP(B28,Sheet1!A:C,2,0)</f>
        <v>2757</v>
      </c>
      <c r="D28" s="52" t="s">
        <v>42</v>
      </c>
      <c r="E28" s="52" t="str">
        <f>VLOOKUP(C28,[1]Sheet1!$C:$G,5,0)</f>
        <v>B1</v>
      </c>
      <c r="F28" s="53">
        <v>80</v>
      </c>
      <c r="G28" s="55"/>
      <c r="H28" s="33" t="s">
        <v>35</v>
      </c>
      <c r="I28" s="60" t="s">
        <v>18</v>
      </c>
      <c r="J28" s="60"/>
      <c r="K28" s="53">
        <v>10500</v>
      </c>
      <c r="L28" s="53">
        <v>3100</v>
      </c>
      <c r="M28" s="66">
        <f>L28/K28</f>
        <v>0.295238095238095</v>
      </c>
      <c r="N28" s="60">
        <f>K28-1300</f>
        <v>9200</v>
      </c>
      <c r="O28" s="66">
        <f>P28/N28</f>
        <v>0.296847826086957</v>
      </c>
      <c r="P28" s="60">
        <v>2731</v>
      </c>
    </row>
    <row r="29" s="40" customFormat="1" spans="1:16">
      <c r="A29" s="51">
        <v>28</v>
      </c>
      <c r="B29" s="33">
        <v>106399</v>
      </c>
      <c r="C29" s="33">
        <f>VLOOKUP(B29,Sheet1!A:C,2,0)</f>
        <v>106399</v>
      </c>
      <c r="D29" s="52" t="s">
        <v>43</v>
      </c>
      <c r="E29" s="52" t="str">
        <f>VLOOKUP(C29,[1]Sheet1!$C:$G,5,0)</f>
        <v>B1</v>
      </c>
      <c r="F29" s="53">
        <v>80</v>
      </c>
      <c r="G29" s="55"/>
      <c r="H29" s="33" t="s">
        <v>21</v>
      </c>
      <c r="I29" s="60" t="s">
        <v>18</v>
      </c>
      <c r="J29" s="60"/>
      <c r="K29" s="53">
        <v>10409</v>
      </c>
      <c r="L29" s="53">
        <v>2839</v>
      </c>
      <c r="M29" s="66">
        <f>L29/K29</f>
        <v>0.272744740128735</v>
      </c>
      <c r="N29" s="60">
        <f>K29-1300</f>
        <v>9109</v>
      </c>
      <c r="O29" s="66">
        <f>P29/N29</f>
        <v>0.293555823910418</v>
      </c>
      <c r="P29" s="60">
        <v>2674</v>
      </c>
    </row>
    <row r="30" s="40" customFormat="1" spans="1:16">
      <c r="A30" s="51">
        <v>29</v>
      </c>
      <c r="B30" s="33">
        <v>373</v>
      </c>
      <c r="C30" s="33">
        <f>VLOOKUP(B30,Sheet1!A:C,2,0)</f>
        <v>2817</v>
      </c>
      <c r="D30" s="52" t="s">
        <v>44</v>
      </c>
      <c r="E30" s="52" t="str">
        <f>VLOOKUP(C30,[1]Sheet1!$C:$G,5,0)</f>
        <v>B1</v>
      </c>
      <c r="F30" s="53">
        <v>80</v>
      </c>
      <c r="G30" s="56"/>
      <c r="H30" s="33" t="s">
        <v>35</v>
      </c>
      <c r="I30" s="60" t="s">
        <v>18</v>
      </c>
      <c r="J30" s="60"/>
      <c r="K30" s="53">
        <v>10600</v>
      </c>
      <c r="L30" s="53">
        <v>2950</v>
      </c>
      <c r="M30" s="66">
        <f>L30/K30</f>
        <v>0.278301886792453</v>
      </c>
      <c r="N30" s="60">
        <f>K30-1300</f>
        <v>9300</v>
      </c>
      <c r="O30" s="66">
        <f>P30/N30</f>
        <v>0.285483870967742</v>
      </c>
      <c r="P30" s="60">
        <v>2655</v>
      </c>
    </row>
    <row r="31" s="40" customFormat="1" spans="1:16">
      <c r="A31" s="51">
        <v>30</v>
      </c>
      <c r="B31" s="33"/>
      <c r="C31" s="33"/>
      <c r="D31" s="52"/>
      <c r="E31" s="52"/>
      <c r="F31" s="53"/>
      <c r="G31" s="53"/>
      <c r="H31" s="33"/>
      <c r="I31" s="60"/>
      <c r="J31" s="60"/>
      <c r="K31" s="53"/>
      <c r="L31" s="53"/>
      <c r="M31" s="66"/>
      <c r="N31" s="60"/>
      <c r="O31" s="66"/>
      <c r="P31" s="60"/>
    </row>
    <row r="32" s="40" customFormat="1" spans="1:16">
      <c r="A32" s="51">
        <v>31</v>
      </c>
      <c r="B32" s="33">
        <v>744</v>
      </c>
      <c r="C32" s="33">
        <f>VLOOKUP(B32,Sheet1!A:C,2,0)</f>
        <v>2820</v>
      </c>
      <c r="D32" s="52" t="s">
        <v>45</v>
      </c>
      <c r="E32" s="52" t="str">
        <f>VLOOKUP(C32,[1]Sheet1!$C:$G,5,0)</f>
        <v>B1</v>
      </c>
      <c r="F32" s="53">
        <v>80</v>
      </c>
      <c r="G32" s="54">
        <v>7</v>
      </c>
      <c r="H32" s="33" t="s">
        <v>17</v>
      </c>
      <c r="I32" s="60" t="s">
        <v>18</v>
      </c>
      <c r="J32" s="60"/>
      <c r="K32" s="53">
        <v>9444</v>
      </c>
      <c r="L32" s="53">
        <v>2802</v>
      </c>
      <c r="M32" s="66">
        <f>L32/K32</f>
        <v>0.296696315120712</v>
      </c>
      <c r="N32" s="60">
        <f>K32-1300</f>
        <v>8144</v>
      </c>
      <c r="O32" s="66">
        <f>P32/N32</f>
        <v>0.323796660117878</v>
      </c>
      <c r="P32" s="60">
        <v>2637</v>
      </c>
    </row>
    <row r="33" s="40" customFormat="1" ht="16" customHeight="1" spans="1:16">
      <c r="A33" s="51">
        <v>32</v>
      </c>
      <c r="B33" s="33">
        <v>357</v>
      </c>
      <c r="C33" s="33">
        <f>VLOOKUP(B33,Sheet1!A:C,2,0)</f>
        <v>2471</v>
      </c>
      <c r="D33" s="52" t="s">
        <v>46</v>
      </c>
      <c r="E33" s="52" t="str">
        <f>VLOOKUP(C33,[1]Sheet1!$C:$G,5,0)</f>
        <v>B1</v>
      </c>
      <c r="F33" s="53">
        <v>80</v>
      </c>
      <c r="G33" s="55"/>
      <c r="H33" s="33" t="s">
        <v>23</v>
      </c>
      <c r="I33" s="60" t="s">
        <v>18</v>
      </c>
      <c r="J33" s="60"/>
      <c r="K33" s="53">
        <v>9567</v>
      </c>
      <c r="L33" s="53">
        <v>2800</v>
      </c>
      <c r="M33" s="66">
        <f>L33/K33</f>
        <v>0.2926727291732</v>
      </c>
      <c r="N33" s="60">
        <f>K33-1300</f>
        <v>8267</v>
      </c>
      <c r="O33" s="66">
        <f>P33/N33</f>
        <v>0.318737147695657</v>
      </c>
      <c r="P33" s="60">
        <v>2635</v>
      </c>
    </row>
    <row r="34" s="40" customFormat="1" ht="15" customHeight="1" spans="1:16">
      <c r="A34" s="51">
        <v>33</v>
      </c>
      <c r="B34" s="33">
        <v>585</v>
      </c>
      <c r="C34" s="33">
        <f>VLOOKUP(B34,Sheet1!A:C,2,0)</f>
        <v>2512</v>
      </c>
      <c r="D34" s="52" t="s">
        <v>47</v>
      </c>
      <c r="E34" s="52" t="str">
        <f>VLOOKUP(C34,[1]Sheet1!$C:$G,5,0)</f>
        <v>B1</v>
      </c>
      <c r="F34" s="53">
        <v>80</v>
      </c>
      <c r="G34" s="55"/>
      <c r="H34" s="33" t="s">
        <v>35</v>
      </c>
      <c r="I34" s="60" t="s">
        <v>18</v>
      </c>
      <c r="J34" s="60"/>
      <c r="K34" s="53">
        <v>10020</v>
      </c>
      <c r="L34" s="53">
        <v>2755</v>
      </c>
      <c r="M34" s="66">
        <f>L34/K34</f>
        <v>0.274950099800399</v>
      </c>
      <c r="N34" s="60">
        <f>K34-1300</f>
        <v>8720</v>
      </c>
      <c r="O34" s="66">
        <f>P34/N34</f>
        <v>0.30848623853211</v>
      </c>
      <c r="P34" s="60">
        <v>2690</v>
      </c>
    </row>
    <row r="35" s="40" customFormat="1" spans="1:16">
      <c r="A35" s="51">
        <v>34</v>
      </c>
      <c r="B35" s="33">
        <v>359</v>
      </c>
      <c r="C35" s="33">
        <f>VLOOKUP(B35,Sheet1!A:C,2,0)</f>
        <v>2443</v>
      </c>
      <c r="D35" s="52" t="s">
        <v>48</v>
      </c>
      <c r="E35" s="52" t="str">
        <f>VLOOKUP(C35,[1]Sheet1!$C:$G,5,0)</f>
        <v>B1</v>
      </c>
      <c r="F35" s="53">
        <v>80</v>
      </c>
      <c r="G35" s="56"/>
      <c r="H35" s="33" t="s">
        <v>23</v>
      </c>
      <c r="I35" s="60" t="s">
        <v>18</v>
      </c>
      <c r="J35" s="60"/>
      <c r="K35" s="53">
        <v>9720</v>
      </c>
      <c r="L35" s="53">
        <v>2751</v>
      </c>
      <c r="M35" s="66">
        <f>L35/K35</f>
        <v>0.283024691358025</v>
      </c>
      <c r="N35" s="60">
        <f>K35-1300</f>
        <v>8420</v>
      </c>
      <c r="O35" s="66">
        <f>P35/N35</f>
        <v>0.307125890736342</v>
      </c>
      <c r="P35" s="60">
        <v>2586</v>
      </c>
    </row>
    <row r="36" s="40" customFormat="1" spans="1:16">
      <c r="A36" s="51">
        <v>35</v>
      </c>
      <c r="B36" s="33"/>
      <c r="C36" s="33"/>
      <c r="D36" s="52"/>
      <c r="E36" s="52"/>
      <c r="F36" s="53"/>
      <c r="G36" s="53"/>
      <c r="H36" s="33"/>
      <c r="I36" s="60"/>
      <c r="J36" s="60"/>
      <c r="K36" s="53"/>
      <c r="L36" s="53"/>
      <c r="M36" s="66"/>
      <c r="N36" s="60"/>
      <c r="O36" s="66"/>
      <c r="P36" s="60"/>
    </row>
    <row r="37" s="40" customFormat="1" spans="1:16">
      <c r="A37" s="51">
        <v>36</v>
      </c>
      <c r="B37" s="33">
        <v>114622</v>
      </c>
      <c r="C37" s="33">
        <f>VLOOKUP(B37,Sheet1!A:C,2,0)</f>
        <v>114622</v>
      </c>
      <c r="D37" s="52" t="s">
        <v>49</v>
      </c>
      <c r="E37" s="52" t="str">
        <f>VLOOKUP(C37,[1]Sheet1!$C:$G,5,0)</f>
        <v>B1</v>
      </c>
      <c r="F37" s="53">
        <v>80</v>
      </c>
      <c r="G37" s="54">
        <v>8</v>
      </c>
      <c r="H37" s="33" t="s">
        <v>35</v>
      </c>
      <c r="I37" s="60" t="s">
        <v>18</v>
      </c>
      <c r="J37" s="60"/>
      <c r="K37" s="53">
        <v>9153</v>
      </c>
      <c r="L37" s="53">
        <v>2851</v>
      </c>
      <c r="M37" s="66">
        <f>L37/K37</f>
        <v>0.311482574019447</v>
      </c>
      <c r="N37" s="60">
        <f>K37-1300</f>
        <v>7853</v>
      </c>
      <c r="O37" s="66">
        <f>P37/N37</f>
        <v>0.329300904113078</v>
      </c>
      <c r="P37" s="60">
        <v>2586</v>
      </c>
    </row>
    <row r="38" s="40" customFormat="1" spans="1:16">
      <c r="A38" s="51">
        <v>37</v>
      </c>
      <c r="B38" s="33">
        <v>746</v>
      </c>
      <c r="C38" s="33">
        <f>VLOOKUP(B38,Sheet1!A:C,2,0)</f>
        <v>2875</v>
      </c>
      <c r="D38" s="52" t="s">
        <v>50</v>
      </c>
      <c r="E38" s="52" t="str">
        <f>VLOOKUP(C38,[1]Sheet1!$C:$G,5,0)</f>
        <v>B1</v>
      </c>
      <c r="F38" s="53">
        <v>80</v>
      </c>
      <c r="G38" s="55"/>
      <c r="H38" s="33" t="s">
        <v>51</v>
      </c>
      <c r="I38" s="60" t="s">
        <v>18</v>
      </c>
      <c r="J38" s="60"/>
      <c r="K38" s="53">
        <v>10200</v>
      </c>
      <c r="L38" s="53">
        <v>2850</v>
      </c>
      <c r="M38" s="66">
        <f>L38/K38</f>
        <v>0.279411764705882</v>
      </c>
      <c r="N38" s="60">
        <f>K38-1300</f>
        <v>8900</v>
      </c>
      <c r="O38" s="66">
        <f>P38/N38</f>
        <v>0.290449438202247</v>
      </c>
      <c r="P38" s="60">
        <v>2585</v>
      </c>
    </row>
    <row r="39" s="40" customFormat="1" spans="1:16">
      <c r="A39" s="51">
        <v>38</v>
      </c>
      <c r="B39" s="33">
        <v>120844</v>
      </c>
      <c r="C39" s="33">
        <f>VLOOKUP(B39,Sheet1!A:C,2,0)</f>
        <v>120844</v>
      </c>
      <c r="D39" s="52" t="s">
        <v>52</v>
      </c>
      <c r="E39" s="52" t="str">
        <f>VLOOKUP(C39,[1]Sheet1!$C:$G,5,0)</f>
        <v>B1</v>
      </c>
      <c r="F39" s="53">
        <v>80</v>
      </c>
      <c r="G39" s="55"/>
      <c r="H39" s="33" t="s">
        <v>35</v>
      </c>
      <c r="I39" s="60" t="s">
        <v>18</v>
      </c>
      <c r="J39" s="60"/>
      <c r="K39" s="53">
        <v>9982</v>
      </c>
      <c r="L39" s="53">
        <v>2827</v>
      </c>
      <c r="M39" s="66">
        <f>L39/K39</f>
        <v>0.283209777599679</v>
      </c>
      <c r="N39" s="60">
        <f>K39-1300</f>
        <v>8682</v>
      </c>
      <c r="O39" s="66">
        <f>P39/N39</f>
        <v>0.295093296475467</v>
      </c>
      <c r="P39" s="60">
        <v>2562</v>
      </c>
    </row>
    <row r="40" s="40" customFormat="1" spans="1:16">
      <c r="A40" s="51">
        <v>39</v>
      </c>
      <c r="B40" s="33">
        <v>117491</v>
      </c>
      <c r="C40" s="33">
        <f>VLOOKUP(B40,Sheet1!A:C,2,0)</f>
        <v>117491</v>
      </c>
      <c r="D40" s="52" t="s">
        <v>53</v>
      </c>
      <c r="E40" s="52" t="str">
        <f>VLOOKUP(C40,[1]Sheet1!$C:$G,5,0)</f>
        <v>B1</v>
      </c>
      <c r="F40" s="53">
        <v>80</v>
      </c>
      <c r="G40" s="56"/>
      <c r="H40" s="33" t="s">
        <v>23</v>
      </c>
      <c r="I40" s="60" t="s">
        <v>18</v>
      </c>
      <c r="J40" s="60"/>
      <c r="K40" s="53">
        <v>10200</v>
      </c>
      <c r="L40" s="53">
        <v>2800</v>
      </c>
      <c r="M40" s="66">
        <f>L40/K40</f>
        <v>0.274509803921569</v>
      </c>
      <c r="N40" s="60">
        <f>K40-1300</f>
        <v>8900</v>
      </c>
      <c r="O40" s="66">
        <f>P40/N40</f>
        <v>0.284831460674157</v>
      </c>
      <c r="P40" s="60">
        <v>2535</v>
      </c>
    </row>
    <row r="41" s="40" customFormat="1" spans="1:16">
      <c r="A41" s="51">
        <v>40</v>
      </c>
      <c r="B41" s="33"/>
      <c r="C41" s="33"/>
      <c r="D41" s="52"/>
      <c r="E41" s="52"/>
      <c r="F41" s="53"/>
      <c r="G41" s="53"/>
      <c r="H41" s="33"/>
      <c r="I41" s="60"/>
      <c r="J41" s="60"/>
      <c r="K41" s="53"/>
      <c r="L41" s="53"/>
      <c r="M41" s="66"/>
      <c r="N41" s="60"/>
      <c r="O41" s="66"/>
      <c r="P41" s="60"/>
    </row>
    <row r="42" s="40" customFormat="1" ht="18" customHeight="1" spans="1:16">
      <c r="A42" s="51">
        <v>41</v>
      </c>
      <c r="B42" s="33">
        <v>581</v>
      </c>
      <c r="C42" s="33">
        <f>VLOOKUP(B42,Sheet1!A:C,2,0)</f>
        <v>2520</v>
      </c>
      <c r="D42" s="52" t="s">
        <v>54</v>
      </c>
      <c r="E42" s="52" t="str">
        <f>VLOOKUP(C42,[1]Sheet1!$C:$G,5,0)</f>
        <v>B1</v>
      </c>
      <c r="F42" s="53">
        <v>80</v>
      </c>
      <c r="G42" s="54">
        <v>9</v>
      </c>
      <c r="H42" s="33" t="s">
        <v>35</v>
      </c>
      <c r="I42" s="60" t="s">
        <v>18</v>
      </c>
      <c r="J42" s="60"/>
      <c r="K42" s="53">
        <v>9347</v>
      </c>
      <c r="L42" s="53">
        <v>2650</v>
      </c>
      <c r="M42" s="66">
        <f>L42/K42</f>
        <v>0.283513426767947</v>
      </c>
      <c r="N42" s="60">
        <f>K42-1300</f>
        <v>8047</v>
      </c>
      <c r="O42" s="66">
        <f>P42/N42</f>
        <v>0.306822418292531</v>
      </c>
      <c r="P42" s="60">
        <v>2469</v>
      </c>
    </row>
    <row r="43" s="40" customFormat="1" spans="1:16">
      <c r="A43" s="51">
        <v>42</v>
      </c>
      <c r="B43" s="33">
        <v>108656</v>
      </c>
      <c r="C43" s="33">
        <f>VLOOKUP(B43,Sheet1!A:C,2,0)</f>
        <v>108656</v>
      </c>
      <c r="D43" s="52" t="s">
        <v>55</v>
      </c>
      <c r="E43" s="52" t="str">
        <f>VLOOKUP(C43,[1]Sheet1!$C:$G,5,0)</f>
        <v>B1</v>
      </c>
      <c r="F43" s="53">
        <v>80</v>
      </c>
      <c r="G43" s="55"/>
      <c r="H43" s="33" t="s">
        <v>28</v>
      </c>
      <c r="I43" s="60" t="s">
        <v>18</v>
      </c>
      <c r="J43" s="60"/>
      <c r="K43" s="53">
        <v>9900</v>
      </c>
      <c r="L43" s="53">
        <v>2650</v>
      </c>
      <c r="M43" s="66">
        <f>L43/K43</f>
        <v>0.267676767676768</v>
      </c>
      <c r="N43" s="60">
        <f>K43-1300</f>
        <v>8600</v>
      </c>
      <c r="O43" s="66">
        <f>P43/N43</f>
        <v>0.288953488372093</v>
      </c>
      <c r="P43" s="60">
        <v>2485</v>
      </c>
    </row>
    <row r="44" s="40" customFormat="1" spans="1:16">
      <c r="A44" s="51">
        <v>43</v>
      </c>
      <c r="B44" s="33">
        <v>726</v>
      </c>
      <c r="C44" s="33">
        <f>VLOOKUP(B44,Sheet1!A:C,2,0)</f>
        <v>2466</v>
      </c>
      <c r="D44" s="52" t="s">
        <v>56</v>
      </c>
      <c r="E44" s="52" t="str">
        <f>VLOOKUP(C44,[1]Sheet1!$C:$G,5,0)</f>
        <v>B1</v>
      </c>
      <c r="F44" s="53">
        <v>80</v>
      </c>
      <c r="G44" s="55"/>
      <c r="H44" s="33" t="s">
        <v>23</v>
      </c>
      <c r="I44" s="60" t="s">
        <v>18</v>
      </c>
      <c r="J44" s="60"/>
      <c r="K44" s="53">
        <v>9711</v>
      </c>
      <c r="L44" s="53">
        <v>2649</v>
      </c>
      <c r="M44" s="66">
        <f>L44/K44</f>
        <v>0.27278344145814</v>
      </c>
      <c r="N44" s="60">
        <f>K44-1300</f>
        <v>8411</v>
      </c>
      <c r="O44" s="66">
        <f>P44/N44</f>
        <v>0.295327547259541</v>
      </c>
      <c r="P44" s="60">
        <v>2484</v>
      </c>
    </row>
    <row r="45" s="40" customFormat="1" spans="1:16">
      <c r="A45" s="51">
        <v>44</v>
      </c>
      <c r="B45" s="33">
        <v>105910</v>
      </c>
      <c r="C45" s="33">
        <f>VLOOKUP(B45,Sheet1!A:C,2,0)</f>
        <v>105910</v>
      </c>
      <c r="D45" s="52" t="s">
        <v>57</v>
      </c>
      <c r="E45" s="52" t="str">
        <f>VLOOKUP(C45,[1]Sheet1!$C:$G,5,0)</f>
        <v>B1</v>
      </c>
      <c r="F45" s="53">
        <v>80</v>
      </c>
      <c r="G45" s="56"/>
      <c r="H45" s="33" t="s">
        <v>17</v>
      </c>
      <c r="I45" s="60" t="s">
        <v>18</v>
      </c>
      <c r="J45" s="60"/>
      <c r="K45" s="53">
        <v>10094</v>
      </c>
      <c r="L45" s="53">
        <v>2630</v>
      </c>
      <c r="M45" s="66">
        <f>L45/K45</f>
        <v>0.260550822270656</v>
      </c>
      <c r="N45" s="60">
        <f>K45-1300</f>
        <v>8794</v>
      </c>
      <c r="O45" s="66">
        <f>P45/N45</f>
        <v>0.280304753240846</v>
      </c>
      <c r="P45" s="60">
        <v>2465</v>
      </c>
    </row>
    <row r="46" s="40" customFormat="1" spans="1:16">
      <c r="A46" s="51">
        <v>45</v>
      </c>
      <c r="B46" s="33"/>
      <c r="C46" s="33"/>
      <c r="D46" s="52"/>
      <c r="E46" s="52"/>
      <c r="F46" s="53"/>
      <c r="G46" s="53"/>
      <c r="H46" s="33"/>
      <c r="I46" s="60"/>
      <c r="J46" s="60"/>
      <c r="K46" s="53"/>
      <c r="L46" s="53"/>
      <c r="M46" s="66"/>
      <c r="N46" s="60"/>
      <c r="O46" s="66"/>
      <c r="P46" s="60"/>
    </row>
    <row r="47" s="40" customFormat="1" spans="1:16">
      <c r="A47" s="51">
        <v>46</v>
      </c>
      <c r="B47" s="33">
        <v>107658</v>
      </c>
      <c r="C47" s="33">
        <f>VLOOKUP(B47,Sheet1!A:C,2,0)</f>
        <v>107658</v>
      </c>
      <c r="D47" s="52" t="s">
        <v>58</v>
      </c>
      <c r="E47" s="52" t="str">
        <f>VLOOKUP(C47,[1]Sheet1!$C:$G,5,0)</f>
        <v>B1</v>
      </c>
      <c r="F47" s="53">
        <v>80</v>
      </c>
      <c r="G47" s="54">
        <v>10</v>
      </c>
      <c r="H47" s="33" t="s">
        <v>35</v>
      </c>
      <c r="I47" s="60" t="s">
        <v>18</v>
      </c>
      <c r="J47" s="60"/>
      <c r="K47" s="53">
        <v>9483</v>
      </c>
      <c r="L47" s="53">
        <v>2619</v>
      </c>
      <c r="M47" s="66">
        <f>L47/K47</f>
        <v>0.276178424549193</v>
      </c>
      <c r="N47" s="60">
        <f>K47-1300</f>
        <v>8183</v>
      </c>
      <c r="O47" s="66">
        <f>P47/N47</f>
        <v>0.299890015886594</v>
      </c>
      <c r="P47" s="60">
        <v>2454</v>
      </c>
    </row>
    <row r="48" s="40" customFormat="1" spans="1:16">
      <c r="A48" s="51">
        <v>47</v>
      </c>
      <c r="B48" s="33">
        <v>114844</v>
      </c>
      <c r="C48" s="33">
        <f>VLOOKUP(B48,Sheet1!A:C,2,0)</f>
        <v>114844</v>
      </c>
      <c r="D48" s="52" t="s">
        <v>59</v>
      </c>
      <c r="E48" s="52" t="str">
        <f>VLOOKUP(C48,[1]Sheet1!$C:$G,5,0)</f>
        <v>B1</v>
      </c>
      <c r="F48" s="53">
        <v>80</v>
      </c>
      <c r="G48" s="55"/>
      <c r="H48" s="33" t="s">
        <v>35</v>
      </c>
      <c r="I48" s="60" t="s">
        <v>18</v>
      </c>
      <c r="J48" s="60"/>
      <c r="K48" s="53">
        <v>10600</v>
      </c>
      <c r="L48" s="53">
        <v>2400</v>
      </c>
      <c r="M48" s="66">
        <f>L48/K48</f>
        <v>0.226415094339623</v>
      </c>
      <c r="N48" s="60">
        <f>K48-1300</f>
        <v>9300</v>
      </c>
      <c r="O48" s="66">
        <f>P48/N48</f>
        <v>0.240322580645161</v>
      </c>
      <c r="P48" s="60">
        <v>2235</v>
      </c>
    </row>
    <row r="49" s="40" customFormat="1" spans="1:16">
      <c r="A49" s="51">
        <v>48</v>
      </c>
      <c r="B49" s="33">
        <v>54</v>
      </c>
      <c r="C49" s="33">
        <f>VLOOKUP(B49,Sheet1!A:C,2,0)</f>
        <v>2914</v>
      </c>
      <c r="D49" s="52" t="s">
        <v>60</v>
      </c>
      <c r="E49" s="52" t="str">
        <f>VLOOKUP(C49,[1]Sheet1!$C:$G,5,0)</f>
        <v>B2</v>
      </c>
      <c r="F49" s="53">
        <v>80</v>
      </c>
      <c r="G49" s="55"/>
      <c r="H49" s="33" t="s">
        <v>61</v>
      </c>
      <c r="I49" s="60" t="s">
        <v>18</v>
      </c>
      <c r="J49" s="60"/>
      <c r="K49" s="53">
        <v>9100</v>
      </c>
      <c r="L49" s="53">
        <v>2842</v>
      </c>
      <c r="M49" s="66">
        <f>L49/K49</f>
        <v>0.312307692307692</v>
      </c>
      <c r="N49" s="60">
        <f>K49-1300</f>
        <v>7800</v>
      </c>
      <c r="O49" s="66">
        <f>P49/N49</f>
        <v>0.343205128205128</v>
      </c>
      <c r="P49" s="60">
        <v>2677</v>
      </c>
    </row>
    <row r="50" s="40" customFormat="1" spans="1:16">
      <c r="A50" s="51">
        <v>49</v>
      </c>
      <c r="B50" s="33">
        <v>379</v>
      </c>
      <c r="C50" s="33">
        <f>VLOOKUP(B50,Sheet1!A:C,2,0)</f>
        <v>2451</v>
      </c>
      <c r="D50" s="52" t="s">
        <v>62</v>
      </c>
      <c r="E50" s="52" t="str">
        <f>VLOOKUP(C50,[1]Sheet1!$C:$G,5,0)</f>
        <v>B2</v>
      </c>
      <c r="F50" s="53">
        <v>80</v>
      </c>
      <c r="G50" s="56"/>
      <c r="H50" s="33" t="s">
        <v>23</v>
      </c>
      <c r="I50" s="60" t="s">
        <v>18</v>
      </c>
      <c r="J50" s="60"/>
      <c r="K50" s="53">
        <v>9253</v>
      </c>
      <c r="L50" s="53">
        <v>2700</v>
      </c>
      <c r="M50" s="66">
        <f>L50/K50</f>
        <v>0.291797254944342</v>
      </c>
      <c r="N50" s="60">
        <f>K50-1300</f>
        <v>7953</v>
      </c>
      <c r="O50" s="66">
        <f>P50/N50</f>
        <v>0.318747642399095</v>
      </c>
      <c r="P50" s="60">
        <v>2535</v>
      </c>
    </row>
    <row r="51" s="40" customFormat="1" spans="1:16">
      <c r="A51" s="51">
        <v>50</v>
      </c>
      <c r="B51" s="33"/>
      <c r="C51" s="33"/>
      <c r="D51" s="52"/>
      <c r="E51" s="52"/>
      <c r="F51" s="53"/>
      <c r="G51" s="53"/>
      <c r="H51" s="33"/>
      <c r="I51" s="60"/>
      <c r="J51" s="60"/>
      <c r="K51" s="53"/>
      <c r="L51" s="53"/>
      <c r="M51" s="66"/>
      <c r="N51" s="60"/>
      <c r="O51" s="66"/>
      <c r="P51" s="60"/>
    </row>
    <row r="52" s="40" customFormat="1" spans="1:16">
      <c r="A52" s="51">
        <v>51</v>
      </c>
      <c r="B52" s="33">
        <v>118074</v>
      </c>
      <c r="C52" s="33">
        <f>VLOOKUP(B52,Sheet1!A:C,2,0)</f>
        <v>118074</v>
      </c>
      <c r="D52" s="52" t="s">
        <v>63</v>
      </c>
      <c r="E52" s="52" t="str">
        <f>VLOOKUP(C52,[1]Sheet1!$C:$G,5,0)</f>
        <v>B2</v>
      </c>
      <c r="F52" s="53">
        <v>80</v>
      </c>
      <c r="G52" s="54">
        <v>11</v>
      </c>
      <c r="H52" s="33" t="s">
        <v>21</v>
      </c>
      <c r="I52" s="60" t="s">
        <v>18</v>
      </c>
      <c r="J52" s="60"/>
      <c r="K52" s="53">
        <v>9332</v>
      </c>
      <c r="L52" s="53">
        <v>2595</v>
      </c>
      <c r="M52" s="66">
        <f>L52/K52</f>
        <v>0.278075439348478</v>
      </c>
      <c r="N52" s="60">
        <f>K52-1300</f>
        <v>8032</v>
      </c>
      <c r="O52" s="66">
        <f>P52/N52</f>
        <v>0.30253984063745</v>
      </c>
      <c r="P52" s="60">
        <v>2430</v>
      </c>
    </row>
    <row r="53" s="40" customFormat="1" spans="1:16">
      <c r="A53" s="51">
        <v>52</v>
      </c>
      <c r="B53" s="33">
        <v>116919</v>
      </c>
      <c r="C53" s="33">
        <f>VLOOKUP(B53,Sheet1!A:C,2,0)</f>
        <v>116919</v>
      </c>
      <c r="D53" s="52" t="s">
        <v>64</v>
      </c>
      <c r="E53" s="52" t="str">
        <f>VLOOKUP(C53,[1]Sheet1!$C:$G,5,0)</f>
        <v>B2</v>
      </c>
      <c r="F53" s="53">
        <v>80</v>
      </c>
      <c r="G53" s="55"/>
      <c r="H53" s="33" t="s">
        <v>17</v>
      </c>
      <c r="I53" s="60" t="s">
        <v>18</v>
      </c>
      <c r="J53" s="60"/>
      <c r="K53" s="53">
        <v>8577</v>
      </c>
      <c r="L53" s="53">
        <v>2591</v>
      </c>
      <c r="M53" s="66">
        <f>L53/K53</f>
        <v>0.302086976798414</v>
      </c>
      <c r="N53" s="60">
        <f>K53-1300</f>
        <v>7277</v>
      </c>
      <c r="O53" s="66">
        <f>P53/N53</f>
        <v>0.333379139755394</v>
      </c>
      <c r="P53" s="60">
        <v>2426</v>
      </c>
    </row>
    <row r="54" s="40" customFormat="1" spans="1:16">
      <c r="A54" s="51">
        <v>53</v>
      </c>
      <c r="B54" s="60">
        <v>105267</v>
      </c>
      <c r="C54" s="33">
        <f>VLOOKUP(B54,Sheet1!A:C,2,0)</f>
        <v>105267</v>
      </c>
      <c r="D54" s="52" t="s">
        <v>65</v>
      </c>
      <c r="E54" s="52" t="str">
        <f>VLOOKUP(C54,[1]Sheet1!$C:$G,5,0)</f>
        <v>B2</v>
      </c>
      <c r="F54" s="53">
        <v>80</v>
      </c>
      <c r="G54" s="55"/>
      <c r="H54" s="33" t="s">
        <v>23</v>
      </c>
      <c r="I54" s="60" t="s">
        <v>18</v>
      </c>
      <c r="J54" s="60"/>
      <c r="K54" s="53">
        <v>8840</v>
      </c>
      <c r="L54" s="53">
        <v>2544</v>
      </c>
      <c r="M54" s="66">
        <f>L54/K54</f>
        <v>0.287782805429864</v>
      </c>
      <c r="N54" s="60">
        <f>K54-1300</f>
        <v>7540</v>
      </c>
      <c r="O54" s="66">
        <f>P54/N54</f>
        <v>0.318302387267904</v>
      </c>
      <c r="P54" s="60">
        <v>2400</v>
      </c>
    </row>
    <row r="55" s="40" customFormat="1" spans="1:16">
      <c r="A55" s="51">
        <v>54</v>
      </c>
      <c r="B55" s="33">
        <v>724</v>
      </c>
      <c r="C55" s="33">
        <f>VLOOKUP(B55,Sheet1!A:C,2,0)</f>
        <v>2735</v>
      </c>
      <c r="D55" s="52" t="s">
        <v>66</v>
      </c>
      <c r="E55" s="52" t="str">
        <f>VLOOKUP(C55,[1]Sheet1!$C:$G,5,0)</f>
        <v>B2</v>
      </c>
      <c r="F55" s="53">
        <v>80</v>
      </c>
      <c r="G55" s="56"/>
      <c r="H55" s="33" t="s">
        <v>35</v>
      </c>
      <c r="I55" s="60" t="s">
        <v>18</v>
      </c>
      <c r="J55" s="60"/>
      <c r="K55" s="53">
        <v>9200</v>
      </c>
      <c r="L55" s="53">
        <v>2497</v>
      </c>
      <c r="M55" s="66">
        <f>L55/K55</f>
        <v>0.271413043478261</v>
      </c>
      <c r="N55" s="60">
        <f>K55-1300</f>
        <v>7900</v>
      </c>
      <c r="O55" s="66">
        <f>P55/N55</f>
        <v>0.295189873417722</v>
      </c>
      <c r="P55" s="60">
        <v>2332</v>
      </c>
    </row>
    <row r="56" s="40" customFormat="1" spans="1:16">
      <c r="A56" s="51">
        <v>55</v>
      </c>
      <c r="B56" s="33"/>
      <c r="C56" s="33"/>
      <c r="D56" s="52"/>
      <c r="E56" s="52"/>
      <c r="F56" s="53"/>
      <c r="G56" s="53"/>
      <c r="H56" s="33"/>
      <c r="I56" s="60"/>
      <c r="J56" s="60"/>
      <c r="K56" s="53"/>
      <c r="L56" s="53"/>
      <c r="M56" s="66"/>
      <c r="N56" s="60"/>
      <c r="O56" s="66"/>
      <c r="P56" s="60"/>
    </row>
    <row r="57" s="40" customFormat="1" spans="1:16">
      <c r="A57" s="51">
        <v>56</v>
      </c>
      <c r="B57" s="33">
        <v>104428</v>
      </c>
      <c r="C57" s="33">
        <f>VLOOKUP(B57,Sheet1!A:C,2,0)</f>
        <v>104428</v>
      </c>
      <c r="D57" s="52" t="s">
        <v>67</v>
      </c>
      <c r="E57" s="52" t="str">
        <f>VLOOKUP(C57,[1]Sheet1!$C:$G,5,0)</f>
        <v>B2</v>
      </c>
      <c r="F57" s="53">
        <v>80</v>
      </c>
      <c r="G57" s="54">
        <v>12</v>
      </c>
      <c r="H57" s="33" t="s">
        <v>61</v>
      </c>
      <c r="I57" s="60" t="s">
        <v>18</v>
      </c>
      <c r="J57" s="60"/>
      <c r="K57" s="53">
        <v>8912</v>
      </c>
      <c r="L57" s="53">
        <v>2466</v>
      </c>
      <c r="M57" s="66">
        <f>L57/K57</f>
        <v>0.276705565529623</v>
      </c>
      <c r="N57" s="60">
        <f>K57-1300</f>
        <v>7612</v>
      </c>
      <c r="O57" s="66">
        <f>P57/N57</f>
        <v>0.302285864424593</v>
      </c>
      <c r="P57" s="60">
        <v>2301</v>
      </c>
    </row>
    <row r="58" s="40" customFormat="1" spans="1:16">
      <c r="A58" s="51">
        <v>58</v>
      </c>
      <c r="B58" s="33">
        <v>391</v>
      </c>
      <c r="C58" s="33">
        <f>VLOOKUP(B58,Sheet1!A:C,2,0)</f>
        <v>2802</v>
      </c>
      <c r="D58" s="52" t="s">
        <v>68</v>
      </c>
      <c r="E58" s="52" t="str">
        <f>VLOOKUP(C58,[1]Sheet1!$C:$G,5,0)</f>
        <v>B2</v>
      </c>
      <c r="F58" s="53">
        <v>80</v>
      </c>
      <c r="G58" s="55"/>
      <c r="H58" s="33" t="s">
        <v>23</v>
      </c>
      <c r="I58" s="60" t="s">
        <v>18</v>
      </c>
      <c r="J58" s="60"/>
      <c r="K58" s="53">
        <v>8957</v>
      </c>
      <c r="L58" s="53">
        <v>2391</v>
      </c>
      <c r="M58" s="66">
        <f>L58/K58</f>
        <v>0.266942056492129</v>
      </c>
      <c r="N58" s="60">
        <f>K58-1300</f>
        <v>7657</v>
      </c>
      <c r="O58" s="66">
        <f>P58/N58</f>
        <v>0.290714378999608</v>
      </c>
      <c r="P58" s="60">
        <v>2226</v>
      </c>
    </row>
    <row r="59" s="40" customFormat="1" spans="1:16">
      <c r="A59" s="51">
        <v>59</v>
      </c>
      <c r="B59" s="33">
        <v>102934</v>
      </c>
      <c r="C59" s="33">
        <f>VLOOKUP(B59,Sheet1!A:C,2,0)</f>
        <v>102934</v>
      </c>
      <c r="D59" s="52" t="s">
        <v>69</v>
      </c>
      <c r="E59" s="52" t="str">
        <f>VLOOKUP(C59,[1]Sheet1!$C:$G,5,0)</f>
        <v>B2</v>
      </c>
      <c r="F59" s="53">
        <v>80</v>
      </c>
      <c r="G59" s="56"/>
      <c r="H59" s="33" t="s">
        <v>23</v>
      </c>
      <c r="I59" s="60" t="s">
        <v>18</v>
      </c>
      <c r="J59" s="60"/>
      <c r="K59" s="53">
        <v>9257</v>
      </c>
      <c r="L59" s="53">
        <v>2367</v>
      </c>
      <c r="M59" s="66">
        <f>L59/K59</f>
        <v>0.255698390407259</v>
      </c>
      <c r="N59" s="60">
        <f>K59-1300</f>
        <v>7957</v>
      </c>
      <c r="O59" s="66">
        <f>P59/N59</f>
        <v>0.276737463868292</v>
      </c>
      <c r="P59" s="60">
        <v>2202</v>
      </c>
    </row>
    <row r="60" s="40" customFormat="1" spans="1:16">
      <c r="A60" s="51">
        <v>60</v>
      </c>
      <c r="B60" s="33"/>
      <c r="C60" s="33"/>
      <c r="D60" s="52"/>
      <c r="E60" s="52"/>
      <c r="F60" s="53"/>
      <c r="G60" s="53"/>
      <c r="H60" s="33"/>
      <c r="I60" s="60"/>
      <c r="J60" s="60"/>
      <c r="K60" s="53"/>
      <c r="L60" s="53"/>
      <c r="M60" s="66"/>
      <c r="N60" s="60"/>
      <c r="O60" s="66"/>
      <c r="P60" s="60"/>
    </row>
    <row r="61" s="40" customFormat="1" spans="1:16">
      <c r="A61" s="51">
        <v>61</v>
      </c>
      <c r="B61" s="33">
        <v>578</v>
      </c>
      <c r="C61" s="33">
        <f>VLOOKUP(B61,Sheet1!A:C,2,0)</f>
        <v>2819</v>
      </c>
      <c r="D61" s="52" t="s">
        <v>70</v>
      </c>
      <c r="E61" s="52" t="str">
        <f>VLOOKUP(C61,[1]Sheet1!$C:$G,5,0)</f>
        <v>B2</v>
      </c>
      <c r="F61" s="53">
        <v>80</v>
      </c>
      <c r="G61" s="54">
        <v>13</v>
      </c>
      <c r="H61" s="33" t="s">
        <v>35</v>
      </c>
      <c r="I61" s="60" t="s">
        <v>18</v>
      </c>
      <c r="J61" s="60"/>
      <c r="K61" s="53">
        <v>8870</v>
      </c>
      <c r="L61" s="53">
        <v>2297</v>
      </c>
      <c r="M61" s="66">
        <f>L61/K61</f>
        <v>0.258962795941375</v>
      </c>
      <c r="N61" s="60">
        <f>K61-1300</f>
        <v>7570</v>
      </c>
      <c r="O61" s="66">
        <f>P61/N61</f>
        <v>0.281638044914135</v>
      </c>
      <c r="P61" s="60">
        <v>2132</v>
      </c>
    </row>
    <row r="62" s="40" customFormat="1" spans="1:16">
      <c r="A62" s="51">
        <v>62</v>
      </c>
      <c r="B62" s="33">
        <v>103639</v>
      </c>
      <c r="C62" s="33">
        <f>VLOOKUP(B62,Sheet1!A:C,2,0)</f>
        <v>103639</v>
      </c>
      <c r="D62" s="52" t="s">
        <v>71</v>
      </c>
      <c r="E62" s="52" t="str">
        <f>VLOOKUP(C62,[1]Sheet1!$C:$G,5,0)</f>
        <v>B2</v>
      </c>
      <c r="F62" s="53">
        <v>80</v>
      </c>
      <c r="G62" s="55"/>
      <c r="H62" s="33" t="s">
        <v>21</v>
      </c>
      <c r="I62" s="60" t="s">
        <v>18</v>
      </c>
      <c r="J62" s="60"/>
      <c r="K62" s="53">
        <v>8289</v>
      </c>
      <c r="L62" s="53">
        <v>2260</v>
      </c>
      <c r="M62" s="66">
        <f>L62/K62</f>
        <v>0.27265050066353</v>
      </c>
      <c r="N62" s="60">
        <f>K62-1300</f>
        <v>6989</v>
      </c>
      <c r="O62" s="66">
        <f>P62/N62</f>
        <v>0.300472170553727</v>
      </c>
      <c r="P62" s="60">
        <v>2100</v>
      </c>
    </row>
    <row r="63" s="40" customFormat="1" spans="1:16">
      <c r="A63" s="51">
        <v>63</v>
      </c>
      <c r="B63" s="33">
        <v>111400</v>
      </c>
      <c r="C63" s="33">
        <f>VLOOKUP(B63,Sheet1!A:C,2,0)</f>
        <v>111400</v>
      </c>
      <c r="D63" s="52" t="s">
        <v>72</v>
      </c>
      <c r="E63" s="52" t="str">
        <f>VLOOKUP(C63,[1]Sheet1!$C:$G,5,0)</f>
        <v>B2</v>
      </c>
      <c r="F63" s="53">
        <v>80</v>
      </c>
      <c r="G63" s="55"/>
      <c r="H63" s="33" t="s">
        <v>51</v>
      </c>
      <c r="I63" s="60" t="s">
        <v>18</v>
      </c>
      <c r="J63" s="60"/>
      <c r="K63" s="53">
        <v>8423</v>
      </c>
      <c r="L63" s="53">
        <v>2250</v>
      </c>
      <c r="M63" s="66">
        <f>L63/K63</f>
        <v>0.267125727175591</v>
      </c>
      <c r="N63" s="60">
        <f>K63-1300</f>
        <v>7123</v>
      </c>
      <c r="O63" s="66">
        <f>P63/N63</f>
        <v>0.294819598483785</v>
      </c>
      <c r="P63" s="60">
        <v>2100</v>
      </c>
    </row>
    <row r="64" s="40" customFormat="1" spans="1:16">
      <c r="A64" s="51">
        <v>64</v>
      </c>
      <c r="B64" s="33">
        <v>114286</v>
      </c>
      <c r="C64" s="33">
        <f>VLOOKUP(B64,Sheet1!A:C,2,0)</f>
        <v>114286</v>
      </c>
      <c r="D64" s="52" t="s">
        <v>73</v>
      </c>
      <c r="E64" s="52" t="str">
        <f>VLOOKUP(C64,[1]Sheet1!$C:$G,5,0)</f>
        <v>B2</v>
      </c>
      <c r="F64" s="53">
        <v>80</v>
      </c>
      <c r="G64" s="56"/>
      <c r="H64" s="33" t="s">
        <v>21</v>
      </c>
      <c r="I64" s="60" t="s">
        <v>18</v>
      </c>
      <c r="J64" s="60"/>
      <c r="K64" s="53">
        <v>8485</v>
      </c>
      <c r="L64" s="53">
        <v>2250</v>
      </c>
      <c r="M64" s="66">
        <f>L64/K64</f>
        <v>0.265173836181497</v>
      </c>
      <c r="N64" s="60">
        <f>K64-1300</f>
        <v>7185</v>
      </c>
      <c r="O64" s="66">
        <f>P64/N64</f>
        <v>0.292275574112735</v>
      </c>
      <c r="P64" s="60">
        <v>2100</v>
      </c>
    </row>
    <row r="65" s="40" customFormat="1" spans="1:16">
      <c r="A65" s="51">
        <v>65</v>
      </c>
      <c r="B65" s="33"/>
      <c r="C65" s="33"/>
      <c r="D65" s="52"/>
      <c r="E65" s="52"/>
      <c r="F65" s="53"/>
      <c r="G65" s="53"/>
      <c r="H65" s="33"/>
      <c r="I65" s="60"/>
      <c r="J65" s="60"/>
      <c r="K65" s="53"/>
      <c r="L65" s="53"/>
      <c r="M65" s="66"/>
      <c r="N65" s="60"/>
      <c r="O65" s="66"/>
      <c r="P65" s="60"/>
    </row>
    <row r="66" s="40" customFormat="1" spans="1:16">
      <c r="A66" s="51">
        <v>66</v>
      </c>
      <c r="B66" s="33">
        <v>587</v>
      </c>
      <c r="C66" s="33">
        <f>VLOOKUP(B66,Sheet1!A:C,2,0)</f>
        <v>2904</v>
      </c>
      <c r="D66" s="52" t="s">
        <v>74</v>
      </c>
      <c r="E66" s="52" t="str">
        <f>VLOOKUP(C66,[1]Sheet1!$C:$G,5,0)</f>
        <v>B2</v>
      </c>
      <c r="F66" s="53">
        <v>80</v>
      </c>
      <c r="G66" s="54">
        <v>15</v>
      </c>
      <c r="H66" s="33" t="s">
        <v>51</v>
      </c>
      <c r="I66" s="60" t="s">
        <v>18</v>
      </c>
      <c r="J66" s="60"/>
      <c r="K66" s="53">
        <v>8402</v>
      </c>
      <c r="L66" s="53">
        <v>2240</v>
      </c>
      <c r="M66" s="66">
        <f>L66/K66</f>
        <v>0.266603189716734</v>
      </c>
      <c r="N66" s="60">
        <f>K66-1300</f>
        <v>7102</v>
      </c>
      <c r="O66" s="66">
        <f>P66/N66</f>
        <v>0.292171219374824</v>
      </c>
      <c r="P66" s="60">
        <v>2075</v>
      </c>
    </row>
    <row r="67" s="40" customFormat="1" spans="1:16">
      <c r="A67" s="51">
        <v>67</v>
      </c>
      <c r="B67" s="33">
        <v>102565</v>
      </c>
      <c r="C67" s="33">
        <f>VLOOKUP(B67,Sheet1!A:C,2,0)</f>
        <v>102565</v>
      </c>
      <c r="D67" s="52" t="s">
        <v>75</v>
      </c>
      <c r="E67" s="52" t="str">
        <f>VLOOKUP(C67,[1]Sheet1!$C:$G,5,0)</f>
        <v>B2</v>
      </c>
      <c r="F67" s="53">
        <v>80</v>
      </c>
      <c r="G67" s="55"/>
      <c r="H67" s="33" t="s">
        <v>23</v>
      </c>
      <c r="I67" s="60" t="s">
        <v>18</v>
      </c>
      <c r="J67" s="60"/>
      <c r="K67" s="53">
        <v>8493</v>
      </c>
      <c r="L67" s="53">
        <v>2225</v>
      </c>
      <c r="M67" s="66">
        <f>L67/K67</f>
        <v>0.261980454491935</v>
      </c>
      <c r="N67" s="60">
        <f>K67-1300</f>
        <v>7193</v>
      </c>
      <c r="O67" s="66">
        <f>P67/N67</f>
        <v>0.287779785902961</v>
      </c>
      <c r="P67" s="60">
        <v>2070</v>
      </c>
    </row>
    <row r="68" s="40" customFormat="1" spans="1:16">
      <c r="A68" s="51">
        <v>68</v>
      </c>
      <c r="B68" s="33">
        <v>311</v>
      </c>
      <c r="C68" s="33">
        <f>VLOOKUP(B68,Sheet1!A:C,2,0)</f>
        <v>2483</v>
      </c>
      <c r="D68" s="52" t="s">
        <v>76</v>
      </c>
      <c r="E68" s="52" t="str">
        <f>VLOOKUP(C68,[1]Sheet1!$C:$G,5,0)</f>
        <v>B2</v>
      </c>
      <c r="F68" s="53">
        <v>80</v>
      </c>
      <c r="G68" s="55"/>
      <c r="H68" s="33" t="s">
        <v>23</v>
      </c>
      <c r="I68" s="60" t="s">
        <v>18</v>
      </c>
      <c r="J68" s="60"/>
      <c r="K68" s="53">
        <v>8718</v>
      </c>
      <c r="L68" s="53">
        <v>2207</v>
      </c>
      <c r="M68" s="66">
        <f>L68/K68</f>
        <v>0.253154393209452</v>
      </c>
      <c r="N68" s="60">
        <f>K68-1300</f>
        <v>7418</v>
      </c>
      <c r="O68" s="66">
        <f>P68/N68</f>
        <v>0.276354812617956</v>
      </c>
      <c r="P68" s="60">
        <v>2050</v>
      </c>
    </row>
    <row r="69" s="40" customFormat="1" spans="1:16">
      <c r="A69" s="51">
        <v>69</v>
      </c>
      <c r="B69" s="33">
        <v>513</v>
      </c>
      <c r="C69" s="33">
        <f>VLOOKUP(B69,Sheet1!A:C,2,0)</f>
        <v>2479</v>
      </c>
      <c r="D69" s="52" t="s">
        <v>77</v>
      </c>
      <c r="E69" s="52" t="str">
        <f>VLOOKUP(C69,[1]Sheet1!$C:$G,5,0)</f>
        <v>B2</v>
      </c>
      <c r="F69" s="53">
        <v>80</v>
      </c>
      <c r="G69" s="55"/>
      <c r="H69" s="33" t="s">
        <v>23</v>
      </c>
      <c r="I69" s="60" t="s">
        <v>18</v>
      </c>
      <c r="J69" s="60"/>
      <c r="K69" s="53">
        <v>8105</v>
      </c>
      <c r="L69" s="53">
        <v>2171</v>
      </c>
      <c r="M69" s="66">
        <f>L69/K69</f>
        <v>0.267859346082665</v>
      </c>
      <c r="N69" s="60">
        <f>K69-1300</f>
        <v>6805</v>
      </c>
      <c r="O69" s="66">
        <f>P69/N69</f>
        <v>0.301249081557678</v>
      </c>
      <c r="P69" s="60">
        <v>2050</v>
      </c>
    </row>
    <row r="70" s="40" customFormat="1" spans="1:16">
      <c r="A70" s="51">
        <v>70</v>
      </c>
      <c r="B70" s="33">
        <v>738</v>
      </c>
      <c r="C70" s="33">
        <f>VLOOKUP(B70,Sheet1!A:C,2,0)</f>
        <v>2893</v>
      </c>
      <c r="D70" s="52" t="s">
        <v>78</v>
      </c>
      <c r="E70" s="52" t="str">
        <f>VLOOKUP(C70,[1]Sheet1!$C:$G,5,0)</f>
        <v>B2</v>
      </c>
      <c r="F70" s="53">
        <v>80</v>
      </c>
      <c r="G70" s="56"/>
      <c r="H70" s="33" t="s">
        <v>51</v>
      </c>
      <c r="I70" s="60" t="s">
        <v>18</v>
      </c>
      <c r="J70" s="60"/>
      <c r="K70" s="53">
        <v>8692</v>
      </c>
      <c r="L70" s="53">
        <v>2031</v>
      </c>
      <c r="M70" s="66">
        <f>L70/K70</f>
        <v>0.233663138518178</v>
      </c>
      <c r="N70" s="60">
        <f>K70-1300</f>
        <v>7392</v>
      </c>
      <c r="O70" s="66">
        <f>P70/N70</f>
        <v>0.252435064935065</v>
      </c>
      <c r="P70" s="60">
        <v>1866</v>
      </c>
    </row>
    <row r="71" s="40" customFormat="1" spans="1:16">
      <c r="A71" s="51">
        <v>71</v>
      </c>
      <c r="B71" s="33"/>
      <c r="C71" s="33"/>
      <c r="D71" s="52"/>
      <c r="E71" s="52"/>
      <c r="F71" s="53"/>
      <c r="G71" s="53"/>
      <c r="H71" s="33"/>
      <c r="I71" s="60"/>
      <c r="J71" s="60"/>
      <c r="K71" s="53"/>
      <c r="L71" s="53"/>
      <c r="M71" s="66"/>
      <c r="N71" s="60"/>
      <c r="O71" s="66"/>
      <c r="P71" s="60"/>
    </row>
    <row r="72" s="40" customFormat="1" spans="1:16">
      <c r="A72" s="51">
        <v>72</v>
      </c>
      <c r="B72" s="33">
        <v>138202</v>
      </c>
      <c r="C72" s="33">
        <f>VLOOKUP(B72,Sheet1!A:C,2,0)</f>
        <v>138202</v>
      </c>
      <c r="D72" s="52" t="s">
        <v>79</v>
      </c>
      <c r="E72" s="52" t="str">
        <f>VLOOKUP(C72,[1]Sheet1!$C:$G,5,0)</f>
        <v>C1</v>
      </c>
      <c r="F72" s="53">
        <v>40</v>
      </c>
      <c r="G72" s="54">
        <v>16</v>
      </c>
      <c r="H72" s="33" t="s">
        <v>21</v>
      </c>
      <c r="I72" s="60" t="s">
        <v>18</v>
      </c>
      <c r="J72" s="60"/>
      <c r="K72" s="53">
        <v>8000</v>
      </c>
      <c r="L72" s="53">
        <v>2468</v>
      </c>
      <c r="M72" s="66">
        <f>L72/K72</f>
        <v>0.3085</v>
      </c>
      <c r="N72" s="60">
        <f>K72-1300</f>
        <v>6700</v>
      </c>
      <c r="O72" s="66">
        <f>P72/N72</f>
        <v>0.343731343283582</v>
      </c>
      <c r="P72" s="60">
        <v>2303</v>
      </c>
    </row>
    <row r="73" s="40" customFormat="1" spans="1:16">
      <c r="A73" s="51">
        <v>73</v>
      </c>
      <c r="B73" s="67">
        <v>297863</v>
      </c>
      <c r="C73" s="33">
        <f>VLOOKUP(B73,Sheet1!A:C,2,0)</f>
        <v>297863</v>
      </c>
      <c r="D73" s="52" t="s">
        <v>80</v>
      </c>
      <c r="E73" s="52" t="str">
        <f>VLOOKUP(C73,[1]Sheet1!$C:$G,5,0)</f>
        <v>C1</v>
      </c>
      <c r="F73" s="53">
        <v>40</v>
      </c>
      <c r="G73" s="55"/>
      <c r="H73" s="33" t="s">
        <v>35</v>
      </c>
      <c r="I73" s="60" t="s">
        <v>18</v>
      </c>
      <c r="J73" s="60"/>
      <c r="K73" s="53">
        <v>7910</v>
      </c>
      <c r="L73" s="53">
        <v>2285</v>
      </c>
      <c r="M73" s="66">
        <f>L73/K73</f>
        <v>0.288874841972187</v>
      </c>
      <c r="N73" s="60">
        <f>K73-1300</f>
        <v>6610</v>
      </c>
      <c r="O73" s="66">
        <f>P73/N73</f>
        <v>0.320726172465961</v>
      </c>
      <c r="P73" s="60">
        <v>2120</v>
      </c>
    </row>
    <row r="74" s="40" customFormat="1" spans="1:16">
      <c r="A74" s="51">
        <v>74</v>
      </c>
      <c r="B74" s="33">
        <v>113833</v>
      </c>
      <c r="C74" s="33">
        <f>VLOOKUP(B74,Sheet1!A:C,2,0)</f>
        <v>113833</v>
      </c>
      <c r="D74" s="52" t="s">
        <v>81</v>
      </c>
      <c r="E74" s="52" t="str">
        <f>VLOOKUP(C74,[1]Sheet1!$C:$G,5,0)</f>
        <v>C1</v>
      </c>
      <c r="F74" s="53">
        <v>40</v>
      </c>
      <c r="G74" s="55"/>
      <c r="H74" s="33" t="s">
        <v>21</v>
      </c>
      <c r="I74" s="60" t="s">
        <v>18</v>
      </c>
      <c r="J74" s="60"/>
      <c r="K74" s="53">
        <v>7459</v>
      </c>
      <c r="L74" s="53">
        <v>2224</v>
      </c>
      <c r="M74" s="66">
        <f>L74/K74</f>
        <v>0.298163292666577</v>
      </c>
      <c r="N74" s="60">
        <f>K74-1300</f>
        <v>6159</v>
      </c>
      <c r="O74" s="66">
        <f>P74/N74</f>
        <v>0.334307517454132</v>
      </c>
      <c r="P74" s="60">
        <v>2059</v>
      </c>
    </row>
    <row r="75" s="40" customFormat="1" spans="1:16">
      <c r="A75" s="51">
        <v>75</v>
      </c>
      <c r="B75" s="33">
        <v>517</v>
      </c>
      <c r="C75" s="33">
        <f>VLOOKUP(B75,Sheet1!A:C,2,0)</f>
        <v>2826</v>
      </c>
      <c r="D75" s="52" t="s">
        <v>82</v>
      </c>
      <c r="E75" s="52" t="str">
        <f>VLOOKUP(C75,[1]Sheet1!$C:$G,5,0)</f>
        <v>C1</v>
      </c>
      <c r="F75" s="53">
        <v>40</v>
      </c>
      <c r="G75" s="56"/>
      <c r="H75" s="33" t="s">
        <v>23</v>
      </c>
      <c r="I75" s="60" t="s">
        <v>18</v>
      </c>
      <c r="J75" s="60"/>
      <c r="K75" s="53">
        <v>7938</v>
      </c>
      <c r="L75" s="53">
        <v>2193</v>
      </c>
      <c r="M75" s="66">
        <f>L75/K75</f>
        <v>0.276266061980348</v>
      </c>
      <c r="N75" s="60">
        <f>K75-1300</f>
        <v>6638</v>
      </c>
      <c r="O75" s="66">
        <f>P75/N75</f>
        <v>0.305513708948478</v>
      </c>
      <c r="P75" s="60">
        <v>2028</v>
      </c>
    </row>
    <row r="76" s="40" customFormat="1" spans="1:16">
      <c r="A76" s="51">
        <v>76</v>
      </c>
      <c r="B76" s="33"/>
      <c r="C76" s="33"/>
      <c r="D76" s="52"/>
      <c r="E76" s="52"/>
      <c r="F76" s="53"/>
      <c r="G76" s="53"/>
      <c r="H76" s="33"/>
      <c r="I76" s="60"/>
      <c r="J76" s="60"/>
      <c r="K76" s="53"/>
      <c r="L76" s="53"/>
      <c r="M76" s="66"/>
      <c r="N76" s="60"/>
      <c r="O76" s="66"/>
      <c r="P76" s="60"/>
    </row>
    <row r="77" s="40" customFormat="1" ht="15" customHeight="1" spans="1:16">
      <c r="A77" s="51">
        <v>78</v>
      </c>
      <c r="B77" s="33">
        <v>108277</v>
      </c>
      <c r="C77" s="33">
        <f>VLOOKUP(B77,Sheet1!A:C,2,0)</f>
        <v>108277</v>
      </c>
      <c r="D77" s="52" t="s">
        <v>83</v>
      </c>
      <c r="E77" s="52" t="str">
        <f>VLOOKUP(C77,[1]Sheet1!$C:$G,5,0)</f>
        <v>C1</v>
      </c>
      <c r="F77" s="53">
        <v>40</v>
      </c>
      <c r="G77" s="68">
        <v>17</v>
      </c>
      <c r="H77" s="33" t="s">
        <v>23</v>
      </c>
      <c r="I77" s="60" t="s">
        <v>18</v>
      </c>
      <c r="J77" s="60"/>
      <c r="K77" s="53">
        <v>7757</v>
      </c>
      <c r="L77" s="53">
        <v>2118</v>
      </c>
      <c r="M77" s="66">
        <f>L77/K77</f>
        <v>0.273043702462292</v>
      </c>
      <c r="N77" s="60">
        <f>K77-1300</f>
        <v>6457</v>
      </c>
      <c r="O77" s="66">
        <f>P77/N77</f>
        <v>0.302462443859377</v>
      </c>
      <c r="P77" s="60">
        <v>1953</v>
      </c>
    </row>
    <row r="78" s="40" customFormat="1" ht="15" customHeight="1" spans="1:16">
      <c r="A78" s="51">
        <v>79</v>
      </c>
      <c r="B78" s="33">
        <v>119263</v>
      </c>
      <c r="C78" s="33">
        <f>VLOOKUP(B78,Sheet1!A:C,2,0)</f>
        <v>119263</v>
      </c>
      <c r="D78" s="52" t="s">
        <v>84</v>
      </c>
      <c r="E78" s="52" t="str">
        <f>VLOOKUP(C78,[1]Sheet1!$C:$G,5,0)</f>
        <v>C1</v>
      </c>
      <c r="F78" s="53">
        <v>40</v>
      </c>
      <c r="G78" s="68"/>
      <c r="H78" s="33" t="s">
        <v>21</v>
      </c>
      <c r="I78" s="60" t="s">
        <v>18</v>
      </c>
      <c r="J78" s="60"/>
      <c r="K78" s="53">
        <v>7593</v>
      </c>
      <c r="L78" s="53">
        <v>2108</v>
      </c>
      <c r="M78" s="66">
        <f>L78/K78</f>
        <v>0.277624127485842</v>
      </c>
      <c r="N78" s="60">
        <f>K78-1300</f>
        <v>6293</v>
      </c>
      <c r="O78" s="66">
        <f>P78/N78</f>
        <v>0.308755760368664</v>
      </c>
      <c r="P78" s="60">
        <v>1943</v>
      </c>
    </row>
    <row r="79" s="40" customFormat="1" spans="1:16">
      <c r="A79" s="51">
        <v>80</v>
      </c>
      <c r="B79" s="33">
        <v>515</v>
      </c>
      <c r="C79" s="33">
        <f>VLOOKUP(B79,Sheet1!A:C,2,0)</f>
        <v>2808</v>
      </c>
      <c r="D79" s="52" t="s">
        <v>85</v>
      </c>
      <c r="E79" s="52" t="str">
        <f>VLOOKUP(C79,[1]Sheet1!$C:$G,5,0)</f>
        <v>C1</v>
      </c>
      <c r="F79" s="53">
        <v>40</v>
      </c>
      <c r="G79" s="68"/>
      <c r="H79" s="33" t="s">
        <v>35</v>
      </c>
      <c r="I79" s="60" t="s">
        <v>18</v>
      </c>
      <c r="J79" s="60"/>
      <c r="K79" s="53">
        <v>8171</v>
      </c>
      <c r="L79" s="53">
        <v>2100</v>
      </c>
      <c r="M79" s="66">
        <f>L79/K79</f>
        <v>0.257006486354179</v>
      </c>
      <c r="N79" s="60">
        <f>K79-1300</f>
        <v>6871</v>
      </c>
      <c r="O79" s="66">
        <f>P79/N79</f>
        <v>0.281618396157765</v>
      </c>
      <c r="P79" s="60">
        <v>1935</v>
      </c>
    </row>
    <row r="80" s="40" customFormat="1" spans="1:16">
      <c r="A80" s="51">
        <v>81</v>
      </c>
      <c r="B80" s="33"/>
      <c r="C80" s="33"/>
      <c r="D80" s="52"/>
      <c r="E80" s="52"/>
      <c r="F80" s="53"/>
      <c r="G80" s="53"/>
      <c r="H80" s="33"/>
      <c r="I80" s="60"/>
      <c r="J80" s="60"/>
      <c r="K80" s="53"/>
      <c r="L80" s="53"/>
      <c r="M80" s="66"/>
      <c r="N80" s="60"/>
      <c r="O80" s="66"/>
      <c r="P80" s="60"/>
    </row>
    <row r="81" s="40" customFormat="1" spans="1:16">
      <c r="A81" s="51">
        <v>82</v>
      </c>
      <c r="B81" s="69">
        <v>114069</v>
      </c>
      <c r="C81" s="33">
        <f>VLOOKUP(B81,Sheet1!A:C,2,0)</f>
        <v>2304</v>
      </c>
      <c r="D81" s="70" t="s">
        <v>86</v>
      </c>
      <c r="E81" s="52" t="str">
        <f>VLOOKUP(C81,[1]Sheet1!$C:$G,5,0)</f>
        <v>C1</v>
      </c>
      <c r="F81" s="53">
        <v>40</v>
      </c>
      <c r="G81" s="54">
        <v>18</v>
      </c>
      <c r="H81" s="33" t="s">
        <v>21</v>
      </c>
      <c r="I81" s="60" t="s">
        <v>18</v>
      </c>
      <c r="J81" s="60"/>
      <c r="K81" s="53">
        <v>7500</v>
      </c>
      <c r="L81" s="53">
        <v>2100</v>
      </c>
      <c r="M81" s="66">
        <f>L81/K81</f>
        <v>0.28</v>
      </c>
      <c r="N81" s="60">
        <f>K81-1300</f>
        <v>6200</v>
      </c>
      <c r="O81" s="66">
        <f>P81/N81</f>
        <v>0.312096774193548</v>
      </c>
      <c r="P81" s="60">
        <v>1935</v>
      </c>
    </row>
    <row r="82" s="40" customFormat="1" ht="18" customHeight="1" spans="1:16">
      <c r="A82" s="51">
        <v>83</v>
      </c>
      <c r="B82" s="33">
        <v>572</v>
      </c>
      <c r="C82" s="33">
        <f>VLOOKUP(B82,Sheet1!A:C,2,0)</f>
        <v>2778</v>
      </c>
      <c r="D82" s="52" t="s">
        <v>87</v>
      </c>
      <c r="E82" s="52" t="str">
        <f>VLOOKUP(C82,[1]Sheet1!$C:$G,5,0)</f>
        <v>C1</v>
      </c>
      <c r="F82" s="53">
        <v>40</v>
      </c>
      <c r="G82" s="55"/>
      <c r="H82" s="33" t="s">
        <v>23</v>
      </c>
      <c r="I82" s="60" t="s">
        <v>18</v>
      </c>
      <c r="J82" s="60"/>
      <c r="K82" s="53">
        <v>7468</v>
      </c>
      <c r="L82" s="53">
        <v>2068</v>
      </c>
      <c r="M82" s="66">
        <f>L82/K82</f>
        <v>0.276914836636315</v>
      </c>
      <c r="N82" s="60">
        <f>K82-1300</f>
        <v>6168</v>
      </c>
      <c r="O82" s="66">
        <f>P82/N82</f>
        <v>0.308527885862516</v>
      </c>
      <c r="P82" s="60">
        <v>1903</v>
      </c>
    </row>
    <row r="83" s="40" customFormat="1" ht="15" customHeight="1" spans="1:16">
      <c r="A83" s="51">
        <v>84</v>
      </c>
      <c r="B83" s="33">
        <v>717</v>
      </c>
      <c r="C83" s="33">
        <f>VLOOKUP(B83,Sheet1!A:C,2,0)</f>
        <v>2854</v>
      </c>
      <c r="D83" s="52" t="s">
        <v>88</v>
      </c>
      <c r="E83" s="52" t="str">
        <f>VLOOKUP(C83,[1]Sheet1!$C:$G,5,0)</f>
        <v>C1</v>
      </c>
      <c r="F83" s="53">
        <v>40</v>
      </c>
      <c r="G83" s="55"/>
      <c r="H83" s="33" t="s">
        <v>51</v>
      </c>
      <c r="I83" s="60" t="s">
        <v>18</v>
      </c>
      <c r="J83" s="60"/>
      <c r="K83" s="53">
        <v>7865</v>
      </c>
      <c r="L83" s="53">
        <v>2016</v>
      </c>
      <c r="M83" s="66">
        <f>L83/K83</f>
        <v>0.256325492689129</v>
      </c>
      <c r="N83" s="60">
        <f>K83-1300</f>
        <v>6565</v>
      </c>
      <c r="O83" s="66">
        <f>P83/N83</f>
        <v>0.281949733434882</v>
      </c>
      <c r="P83" s="60">
        <v>1851</v>
      </c>
    </row>
    <row r="84" s="40" customFormat="1" ht="18" customHeight="1" spans="1:16">
      <c r="A84" s="51">
        <v>85</v>
      </c>
      <c r="B84" s="33">
        <v>113299</v>
      </c>
      <c r="C84" s="33">
        <f>VLOOKUP(B84,Sheet1!A:C,2,0)</f>
        <v>113299</v>
      </c>
      <c r="D84" s="52" t="s">
        <v>89</v>
      </c>
      <c r="E84" s="52" t="str">
        <f>VLOOKUP(C84,[1]Sheet1!$C:$G,5,0)</f>
        <v>C1</v>
      </c>
      <c r="F84" s="53">
        <v>40</v>
      </c>
      <c r="G84" s="56"/>
      <c r="H84" s="33" t="s">
        <v>17</v>
      </c>
      <c r="I84" s="60" t="s">
        <v>18</v>
      </c>
      <c r="J84" s="60"/>
      <c r="K84" s="53">
        <v>7016</v>
      </c>
      <c r="L84" s="53">
        <v>2011</v>
      </c>
      <c r="M84" s="66">
        <f>L84/K84</f>
        <v>0.286630558722919</v>
      </c>
      <c r="N84" s="60">
        <f>K84-1300</f>
        <v>5716</v>
      </c>
      <c r="O84" s="66">
        <f>P84/N84</f>
        <v>0.32295311406578</v>
      </c>
      <c r="P84" s="60">
        <v>1846</v>
      </c>
    </row>
    <row r="85" s="40" customFormat="1" ht="18" customHeight="1" spans="1:16">
      <c r="A85" s="51">
        <v>86</v>
      </c>
      <c r="B85" s="33"/>
      <c r="C85" s="33"/>
      <c r="D85" s="52"/>
      <c r="E85" s="52"/>
      <c r="F85" s="53"/>
      <c r="G85" s="53"/>
      <c r="H85" s="33"/>
      <c r="I85" s="60"/>
      <c r="J85" s="60"/>
      <c r="K85" s="53"/>
      <c r="L85" s="53"/>
      <c r="M85" s="66"/>
      <c r="N85" s="60"/>
      <c r="O85" s="66"/>
      <c r="P85" s="60"/>
    </row>
    <row r="86" s="40" customFormat="1" ht="24" customHeight="1" spans="1:16">
      <c r="A86" s="51">
        <v>87</v>
      </c>
      <c r="B86" s="33">
        <v>122906</v>
      </c>
      <c r="C86" s="33">
        <f>VLOOKUP(B86,Sheet1!A:C,2,0)</f>
        <v>122906</v>
      </c>
      <c r="D86" s="52" t="s">
        <v>90</v>
      </c>
      <c r="E86" s="52" t="str">
        <f>VLOOKUP(C86,[1]Sheet1!$C:$G,5,0)</f>
        <v>C1</v>
      </c>
      <c r="F86" s="53">
        <v>40</v>
      </c>
      <c r="G86" s="54">
        <v>19</v>
      </c>
      <c r="H86" s="33" t="s">
        <v>35</v>
      </c>
      <c r="I86" s="60" t="s">
        <v>18</v>
      </c>
      <c r="J86" s="60"/>
      <c r="K86" s="53">
        <v>7113</v>
      </c>
      <c r="L86" s="53">
        <v>2008</v>
      </c>
      <c r="M86" s="66">
        <f>L86/K86</f>
        <v>0.282300014058766</v>
      </c>
      <c r="N86" s="60">
        <f>K86-1300</f>
        <v>5813</v>
      </c>
      <c r="O86" s="66">
        <f>P86/N86</f>
        <v>0.317047995871323</v>
      </c>
      <c r="P86" s="60">
        <v>1843</v>
      </c>
    </row>
    <row r="87" s="40" customFormat="1" ht="21" customHeight="1" spans="1:16">
      <c r="A87" s="51">
        <v>88</v>
      </c>
      <c r="B87" s="33">
        <v>101453</v>
      </c>
      <c r="C87" s="33">
        <f>VLOOKUP(B87,Sheet1!A:C,2,0)</f>
        <v>101453</v>
      </c>
      <c r="D87" s="52" t="s">
        <v>91</v>
      </c>
      <c r="E87" s="52" t="str">
        <f>VLOOKUP(C87,[1]Sheet1!$C:$G,5,0)</f>
        <v>C1</v>
      </c>
      <c r="F87" s="53">
        <v>40</v>
      </c>
      <c r="G87" s="55"/>
      <c r="H87" s="33" t="s">
        <v>21</v>
      </c>
      <c r="I87" s="60" t="s">
        <v>18</v>
      </c>
      <c r="J87" s="60"/>
      <c r="K87" s="53">
        <v>7712</v>
      </c>
      <c r="L87" s="53">
        <v>2001</v>
      </c>
      <c r="M87" s="66">
        <f>L87/K87</f>
        <v>0.259465767634855</v>
      </c>
      <c r="N87" s="60">
        <f>K87-1300</f>
        <v>6412</v>
      </c>
      <c r="O87" s="66">
        <f>P87/N87</f>
        <v>0.286338116032439</v>
      </c>
      <c r="P87" s="60">
        <v>1836</v>
      </c>
    </row>
    <row r="88" s="40" customFormat="1" ht="21" customHeight="1" spans="1:16">
      <c r="A88" s="51">
        <v>89</v>
      </c>
      <c r="B88" s="33">
        <v>747</v>
      </c>
      <c r="C88" s="33">
        <f>VLOOKUP(B88,Sheet1!A:C,2,0)</f>
        <v>2804</v>
      </c>
      <c r="D88" s="52" t="s">
        <v>92</v>
      </c>
      <c r="E88" s="52" t="str">
        <f>VLOOKUP(C88,[1]Sheet1!$C:$G,5,0)</f>
        <v>C1</v>
      </c>
      <c r="F88" s="53">
        <v>40</v>
      </c>
      <c r="G88" s="55"/>
      <c r="H88" s="33" t="s">
        <v>23</v>
      </c>
      <c r="I88" s="60" t="s">
        <v>18</v>
      </c>
      <c r="J88" s="60"/>
      <c r="K88" s="53">
        <v>7976</v>
      </c>
      <c r="L88" s="53">
        <v>1981</v>
      </c>
      <c r="M88" s="66">
        <f>L88/K88</f>
        <v>0.248370110330993</v>
      </c>
      <c r="N88" s="60">
        <f>K88-1300</f>
        <v>6676</v>
      </c>
      <c r="O88" s="66">
        <f>P88/N88</f>
        <v>0.272019173157579</v>
      </c>
      <c r="P88" s="60">
        <v>1816</v>
      </c>
    </row>
    <row r="89" s="40" customFormat="1" ht="21" customHeight="1" spans="1:16">
      <c r="A89" s="51">
        <v>90</v>
      </c>
      <c r="B89" s="33">
        <v>709</v>
      </c>
      <c r="C89" s="33">
        <f>VLOOKUP(B89,Sheet1!A:C,2,0)</f>
        <v>2497</v>
      </c>
      <c r="D89" s="52" t="s">
        <v>93</v>
      </c>
      <c r="E89" s="52" t="str">
        <f>VLOOKUP(C89,[1]Sheet1!$C:$G,5,0)</f>
        <v>C1</v>
      </c>
      <c r="F89" s="53">
        <v>40</v>
      </c>
      <c r="G89" s="56"/>
      <c r="H89" s="33" t="s">
        <v>35</v>
      </c>
      <c r="I89" s="60" t="s">
        <v>18</v>
      </c>
      <c r="J89" s="60"/>
      <c r="K89" s="53">
        <v>7557</v>
      </c>
      <c r="L89" s="53">
        <v>1955</v>
      </c>
      <c r="M89" s="66">
        <f>L89/K89</f>
        <v>0.258700542543337</v>
      </c>
      <c r="N89" s="60">
        <f>K89-1300</f>
        <v>6257</v>
      </c>
      <c r="O89" s="66">
        <f>P89/N89</f>
        <v>0.286079590858239</v>
      </c>
      <c r="P89" s="60">
        <v>1790</v>
      </c>
    </row>
    <row r="90" s="40" customFormat="1" ht="21" customHeight="1" spans="1:16">
      <c r="A90" s="51">
        <v>91</v>
      </c>
      <c r="B90" s="33"/>
      <c r="C90" s="33"/>
      <c r="D90" s="52"/>
      <c r="E90" s="52"/>
      <c r="F90" s="53"/>
      <c r="G90" s="53"/>
      <c r="H90" s="33"/>
      <c r="I90" s="60"/>
      <c r="J90" s="60"/>
      <c r="K90" s="53"/>
      <c r="L90" s="53"/>
      <c r="M90" s="66"/>
      <c r="N90" s="60"/>
      <c r="O90" s="66"/>
      <c r="P90" s="60"/>
    </row>
    <row r="91" s="40" customFormat="1" ht="15" customHeight="1" spans="1:16">
      <c r="A91" s="51">
        <v>92</v>
      </c>
      <c r="B91" s="33">
        <v>387</v>
      </c>
      <c r="C91" s="33">
        <f>VLOOKUP(B91,Sheet1!A:C,2,0)</f>
        <v>2751</v>
      </c>
      <c r="D91" s="52" t="s">
        <v>94</v>
      </c>
      <c r="E91" s="52" t="str">
        <f>VLOOKUP(C91,[1]Sheet1!$C:$G,5,0)</f>
        <v>C1</v>
      </c>
      <c r="F91" s="53">
        <v>40</v>
      </c>
      <c r="G91" s="54">
        <v>20</v>
      </c>
      <c r="H91" s="33" t="s">
        <v>21</v>
      </c>
      <c r="I91" s="60" t="s">
        <v>18</v>
      </c>
      <c r="J91" s="60"/>
      <c r="K91" s="53">
        <v>7635</v>
      </c>
      <c r="L91" s="53">
        <v>1943</v>
      </c>
      <c r="M91" s="66">
        <f>L91/K91</f>
        <v>0.254485920104781</v>
      </c>
      <c r="N91" s="60">
        <f>K91-1300</f>
        <v>6335</v>
      </c>
      <c r="O91" s="66">
        <f>P91/N91</f>
        <v>0.280662983425414</v>
      </c>
      <c r="P91" s="60">
        <v>1778</v>
      </c>
    </row>
    <row r="92" s="40" customFormat="1" ht="15" customHeight="1" spans="1:16">
      <c r="A92" s="51">
        <v>93</v>
      </c>
      <c r="B92" s="33">
        <v>743</v>
      </c>
      <c r="C92" s="33">
        <f>VLOOKUP(B92,Sheet1!A:C,2,0)</f>
        <v>2717</v>
      </c>
      <c r="D92" s="52" t="s">
        <v>95</v>
      </c>
      <c r="E92" s="52" t="str">
        <f>VLOOKUP(C92,[1]Sheet1!$C:$G,5,0)</f>
        <v>C1</v>
      </c>
      <c r="F92" s="53">
        <v>40</v>
      </c>
      <c r="G92" s="55"/>
      <c r="H92" s="33" t="s">
        <v>21</v>
      </c>
      <c r="I92" s="60" t="s">
        <v>18</v>
      </c>
      <c r="J92" s="60"/>
      <c r="K92" s="53">
        <v>6997</v>
      </c>
      <c r="L92" s="53">
        <v>1940</v>
      </c>
      <c r="M92" s="66">
        <f>L92/K92</f>
        <v>0.277261683578677</v>
      </c>
      <c r="N92" s="60">
        <f>K92-1300</f>
        <v>5697</v>
      </c>
      <c r="O92" s="66">
        <f>P92/N92</f>
        <v>0.311567491662278</v>
      </c>
      <c r="P92" s="60">
        <v>1775</v>
      </c>
    </row>
    <row r="93" s="40" customFormat="1" ht="15" customHeight="1" spans="1:16">
      <c r="A93" s="51">
        <v>94</v>
      </c>
      <c r="B93" s="33">
        <v>737</v>
      </c>
      <c r="C93" s="33">
        <f>VLOOKUP(B93,Sheet1!A:C,2,0)</f>
        <v>2722</v>
      </c>
      <c r="D93" s="52" t="s">
        <v>96</v>
      </c>
      <c r="E93" s="52" t="str">
        <f>VLOOKUP(C93,[1]Sheet1!$C:$G,5,0)</f>
        <v>C1</v>
      </c>
      <c r="F93" s="53">
        <v>40</v>
      </c>
      <c r="G93" s="55"/>
      <c r="H93" s="33" t="s">
        <v>21</v>
      </c>
      <c r="I93" s="60" t="s">
        <v>18</v>
      </c>
      <c r="J93" s="60"/>
      <c r="K93" s="53">
        <v>7393</v>
      </c>
      <c r="L93" s="53">
        <v>1926</v>
      </c>
      <c r="M93" s="66">
        <f>L93/K93</f>
        <v>0.260516704991208</v>
      </c>
      <c r="N93" s="60">
        <f>K93-1300</f>
        <v>6093</v>
      </c>
      <c r="O93" s="66">
        <f>P93/N93</f>
        <v>0.289020187099951</v>
      </c>
      <c r="P93" s="60">
        <v>1761</v>
      </c>
    </row>
    <row r="94" s="40" customFormat="1" ht="18" customHeight="1" spans="1:16">
      <c r="A94" s="51">
        <v>95</v>
      </c>
      <c r="B94" s="33">
        <v>329</v>
      </c>
      <c r="C94" s="33">
        <f>VLOOKUP(B94,Sheet1!A:C,2,0)</f>
        <v>2907</v>
      </c>
      <c r="D94" s="52" t="s">
        <v>97</v>
      </c>
      <c r="E94" s="52" t="str">
        <f>VLOOKUP(C94,[1]Sheet1!$C:$G,5,0)</f>
        <v>C1</v>
      </c>
      <c r="F94" s="53">
        <v>40</v>
      </c>
      <c r="G94" s="56"/>
      <c r="H94" s="33" t="s">
        <v>21</v>
      </c>
      <c r="I94" s="60" t="s">
        <v>18</v>
      </c>
      <c r="J94" s="60"/>
      <c r="K94" s="53">
        <v>7064</v>
      </c>
      <c r="L94" s="53">
        <v>1890</v>
      </c>
      <c r="M94" s="66">
        <f>L94/K94</f>
        <v>0.267553793884485</v>
      </c>
      <c r="N94" s="60">
        <f>K94-1300</f>
        <v>5764</v>
      </c>
      <c r="O94" s="66">
        <f>P94/N94</f>
        <v>0.299271339347675</v>
      </c>
      <c r="P94" s="60">
        <v>1725</v>
      </c>
    </row>
    <row r="95" s="40" customFormat="1" ht="18" customHeight="1" spans="1:16">
      <c r="A95" s="51">
        <v>96</v>
      </c>
      <c r="B95" s="33"/>
      <c r="C95" s="33"/>
      <c r="D95" s="52"/>
      <c r="E95" s="52"/>
      <c r="F95" s="53"/>
      <c r="G95" s="53"/>
      <c r="H95" s="33"/>
      <c r="I95" s="60"/>
      <c r="J95" s="60"/>
      <c r="K95" s="53"/>
      <c r="L95" s="53"/>
      <c r="M95" s="66"/>
      <c r="N95" s="60"/>
      <c r="O95" s="66"/>
      <c r="P95" s="60"/>
    </row>
    <row r="96" s="40" customFormat="1" ht="15" customHeight="1" spans="1:16">
      <c r="A96" s="51">
        <v>97</v>
      </c>
      <c r="B96" s="33">
        <v>308</v>
      </c>
      <c r="C96" s="33">
        <f>VLOOKUP(B96,Sheet1!A:C,2,0)</f>
        <v>2813</v>
      </c>
      <c r="D96" s="52" t="s">
        <v>98</v>
      </c>
      <c r="E96" s="52" t="str">
        <f>VLOOKUP(C96,[1]Sheet1!$C:$G,5,0)</f>
        <v>C1</v>
      </c>
      <c r="F96" s="53">
        <v>40</v>
      </c>
      <c r="G96" s="54">
        <v>21</v>
      </c>
      <c r="H96" s="33" t="s">
        <v>17</v>
      </c>
      <c r="I96" s="60" t="s">
        <v>18</v>
      </c>
      <c r="J96" s="60"/>
      <c r="K96" s="53">
        <v>6919</v>
      </c>
      <c r="L96" s="53">
        <v>1881</v>
      </c>
      <c r="M96" s="66">
        <f>L96/K96</f>
        <v>0.271860095389507</v>
      </c>
      <c r="N96" s="60">
        <f>K96-1300</f>
        <v>5619</v>
      </c>
      <c r="O96" s="66">
        <f>P96/N96</f>
        <v>0.305392418579818</v>
      </c>
      <c r="P96" s="60">
        <v>1716</v>
      </c>
    </row>
    <row r="97" s="40" customFormat="1" ht="15" customHeight="1" spans="1:16">
      <c r="A97" s="51">
        <v>98</v>
      </c>
      <c r="B97" s="33">
        <v>570</v>
      </c>
      <c r="C97" s="33">
        <f>VLOOKUP(B97,Sheet1!A:C,2,0)</f>
        <v>2414</v>
      </c>
      <c r="D97" s="52" t="s">
        <v>99</v>
      </c>
      <c r="E97" s="52" t="str">
        <f>VLOOKUP(C97,[1]Sheet1!$C:$G,5,0)</f>
        <v>C1</v>
      </c>
      <c r="F97" s="53">
        <v>40</v>
      </c>
      <c r="G97" s="55"/>
      <c r="H97" s="33" t="s">
        <v>21</v>
      </c>
      <c r="I97" s="60" t="s">
        <v>18</v>
      </c>
      <c r="J97" s="60"/>
      <c r="K97" s="53">
        <v>7017</v>
      </c>
      <c r="L97" s="53">
        <v>1862</v>
      </c>
      <c r="M97" s="66">
        <f>L97/K97</f>
        <v>0.265355565056292</v>
      </c>
      <c r="N97" s="60">
        <f>K97-1300</f>
        <v>5717</v>
      </c>
      <c r="O97" s="66">
        <f>P97/N97</f>
        <v>0.296834003848172</v>
      </c>
      <c r="P97" s="60">
        <v>1697</v>
      </c>
    </row>
    <row r="98" s="40" customFormat="1" ht="15" customHeight="1" spans="1:16">
      <c r="A98" s="51">
        <v>99</v>
      </c>
      <c r="B98" s="33">
        <v>102935</v>
      </c>
      <c r="C98" s="33">
        <f>VLOOKUP(B98,Sheet1!A:C,2,0)</f>
        <v>102935</v>
      </c>
      <c r="D98" s="52" t="s">
        <v>100</v>
      </c>
      <c r="E98" s="52" t="str">
        <f>VLOOKUP(C98,[1]Sheet1!$C:$G,5,0)</f>
        <v>C1</v>
      </c>
      <c r="F98" s="53">
        <v>40</v>
      </c>
      <c r="G98" s="55"/>
      <c r="H98" s="33" t="s">
        <v>17</v>
      </c>
      <c r="I98" s="60" t="s">
        <v>18</v>
      </c>
      <c r="J98" s="60"/>
      <c r="K98" s="53">
        <v>6514</v>
      </c>
      <c r="L98" s="53">
        <v>1835</v>
      </c>
      <c r="M98" s="66">
        <f>L98/K98</f>
        <v>0.281700951796131</v>
      </c>
      <c r="N98" s="60">
        <f>K98-1300</f>
        <v>5214</v>
      </c>
      <c r="O98" s="66">
        <f>P98/N98</f>
        <v>0.320291522823168</v>
      </c>
      <c r="P98" s="60">
        <v>1670</v>
      </c>
    </row>
    <row r="99" s="40" customFormat="1" ht="15" customHeight="1" spans="1:16">
      <c r="A99" s="51">
        <v>100</v>
      </c>
      <c r="B99" s="33">
        <v>114848</v>
      </c>
      <c r="C99" s="33">
        <f>VLOOKUP(B99,Sheet1!A:C,2,0)</f>
        <v>2153</v>
      </c>
      <c r="D99" s="52" t="s">
        <v>101</v>
      </c>
      <c r="E99" s="52" t="str">
        <f>VLOOKUP(C99,[1]Sheet1!$C:$G,5,0)</f>
        <v>C1</v>
      </c>
      <c r="F99" s="53">
        <v>40</v>
      </c>
      <c r="G99" s="56"/>
      <c r="H99" s="33" t="s">
        <v>21</v>
      </c>
      <c r="I99" s="60" t="s">
        <v>18</v>
      </c>
      <c r="J99" s="60"/>
      <c r="K99" s="53">
        <v>6623</v>
      </c>
      <c r="L99" s="53">
        <v>1833</v>
      </c>
      <c r="M99" s="66">
        <f>L99/K99</f>
        <v>0.276762796315869</v>
      </c>
      <c r="N99" s="60">
        <f>K99-1300</f>
        <v>5323</v>
      </c>
      <c r="O99" s="66">
        <f>P99/N99</f>
        <v>0.313357129438287</v>
      </c>
      <c r="P99" s="60">
        <v>1668</v>
      </c>
    </row>
    <row r="100" s="40" customFormat="1" ht="15" customHeight="1" spans="1:16">
      <c r="A100" s="51">
        <v>101</v>
      </c>
      <c r="B100" s="33"/>
      <c r="C100" s="33"/>
      <c r="D100" s="52"/>
      <c r="E100" s="52"/>
      <c r="F100" s="53"/>
      <c r="G100" s="53"/>
      <c r="H100" s="33"/>
      <c r="I100" s="60"/>
      <c r="J100" s="60"/>
      <c r="K100" s="53"/>
      <c r="L100" s="53"/>
      <c r="M100" s="66"/>
      <c r="N100" s="60"/>
      <c r="O100" s="66"/>
      <c r="P100" s="60"/>
    </row>
    <row r="101" s="40" customFormat="1" ht="15" customHeight="1" spans="1:16">
      <c r="A101" s="51">
        <v>102</v>
      </c>
      <c r="B101" s="33">
        <v>721</v>
      </c>
      <c r="C101" s="33">
        <f>VLOOKUP(B101,Sheet1!A:C,2,0)</f>
        <v>2865</v>
      </c>
      <c r="D101" s="52" t="s">
        <v>102</v>
      </c>
      <c r="E101" s="52" t="str">
        <f>VLOOKUP(C101,[1]Sheet1!$C:$G,5,0)</f>
        <v>C1</v>
      </c>
      <c r="F101" s="53">
        <v>40</v>
      </c>
      <c r="G101" s="54">
        <v>22</v>
      </c>
      <c r="H101" s="33" t="s">
        <v>51</v>
      </c>
      <c r="I101" s="60" t="s">
        <v>18</v>
      </c>
      <c r="J101" s="60"/>
      <c r="K101" s="53">
        <v>6460</v>
      </c>
      <c r="L101" s="53">
        <v>1808</v>
      </c>
      <c r="M101" s="66">
        <f>L101/K101</f>
        <v>0.279876160990712</v>
      </c>
      <c r="N101" s="60">
        <f>K101-1300</f>
        <v>5160</v>
      </c>
      <c r="O101" s="66">
        <f>P101/N101</f>
        <v>0.318410852713178</v>
      </c>
      <c r="P101" s="60">
        <v>1643</v>
      </c>
    </row>
    <row r="102" s="40" customFormat="1" ht="15" customHeight="1" spans="1:16">
      <c r="A102" s="51">
        <v>103</v>
      </c>
      <c r="B102" s="33">
        <v>367</v>
      </c>
      <c r="C102" s="33">
        <f>VLOOKUP(B102,Sheet1!A:C,2,0)</f>
        <v>2910</v>
      </c>
      <c r="D102" s="52" t="s">
        <v>103</v>
      </c>
      <c r="E102" s="52" t="str">
        <f>VLOOKUP(C102,[1]Sheet1!$C:$G,5,0)</f>
        <v>C1</v>
      </c>
      <c r="F102" s="53">
        <v>40</v>
      </c>
      <c r="G102" s="55"/>
      <c r="H102" s="33" t="s">
        <v>61</v>
      </c>
      <c r="I102" s="60" t="s">
        <v>18</v>
      </c>
      <c r="J102" s="60"/>
      <c r="K102" s="53">
        <v>6869</v>
      </c>
      <c r="L102" s="53">
        <v>1806</v>
      </c>
      <c r="M102" s="66">
        <f>L102/K102</f>
        <v>0.262920366865628</v>
      </c>
      <c r="N102" s="60">
        <f>K102-1300</f>
        <v>5569</v>
      </c>
      <c r="O102" s="66">
        <f>P102/N102</f>
        <v>0.294666906087269</v>
      </c>
      <c r="P102" s="60">
        <v>1641</v>
      </c>
    </row>
    <row r="103" s="40" customFormat="1" ht="15" customHeight="1" spans="1:16">
      <c r="A103" s="51">
        <v>104</v>
      </c>
      <c r="B103" s="33">
        <v>706</v>
      </c>
      <c r="C103" s="33">
        <f>VLOOKUP(B103,Sheet1!A:C,2,0)</f>
        <v>2886</v>
      </c>
      <c r="D103" s="52" t="s">
        <v>104</v>
      </c>
      <c r="E103" s="52" t="str">
        <f>VLOOKUP(C103,[1]Sheet1!$C:$G,5,0)</f>
        <v>C1</v>
      </c>
      <c r="F103" s="53">
        <v>40</v>
      </c>
      <c r="G103" s="55"/>
      <c r="H103" s="33" t="s">
        <v>51</v>
      </c>
      <c r="I103" s="60" t="s">
        <v>18</v>
      </c>
      <c r="J103" s="60"/>
      <c r="K103" s="53">
        <v>6700</v>
      </c>
      <c r="L103" s="53">
        <v>1788</v>
      </c>
      <c r="M103" s="66">
        <f>L103/K103</f>
        <v>0.266865671641791</v>
      </c>
      <c r="N103" s="60">
        <f>K103-1300</f>
        <v>5400</v>
      </c>
      <c r="O103" s="66">
        <f>P103/N103</f>
        <v>0.300555555555556</v>
      </c>
      <c r="P103" s="60">
        <v>1623</v>
      </c>
    </row>
    <row r="104" s="40" customFormat="1" ht="15" customHeight="1" spans="1:16">
      <c r="A104" s="51">
        <v>105</v>
      </c>
      <c r="B104" s="33">
        <v>704</v>
      </c>
      <c r="C104" s="33">
        <f>VLOOKUP(B104,Sheet1!A:C,2,0)</f>
        <v>2901</v>
      </c>
      <c r="D104" s="52" t="s">
        <v>105</v>
      </c>
      <c r="E104" s="52" t="str">
        <f>VLOOKUP(C104,[1]Sheet1!$C:$G,5,0)</f>
        <v>C1</v>
      </c>
      <c r="F104" s="53">
        <v>40</v>
      </c>
      <c r="G104" s="56"/>
      <c r="H104" s="33" t="s">
        <v>51</v>
      </c>
      <c r="I104" s="60" t="s">
        <v>18</v>
      </c>
      <c r="J104" s="60"/>
      <c r="K104" s="53">
        <v>6590</v>
      </c>
      <c r="L104" s="53">
        <v>1784</v>
      </c>
      <c r="M104" s="66">
        <f>L104/K104</f>
        <v>0.270713201820941</v>
      </c>
      <c r="N104" s="60">
        <f>K104-1300</f>
        <v>5290</v>
      </c>
      <c r="O104" s="66">
        <f>P104/N104</f>
        <v>0.306049149338374</v>
      </c>
      <c r="P104" s="60">
        <v>1619</v>
      </c>
    </row>
    <row r="105" s="40" customFormat="1" ht="15" customHeight="1" spans="1:16">
      <c r="A105" s="51">
        <v>106</v>
      </c>
      <c r="B105" s="33"/>
      <c r="C105" s="33"/>
      <c r="D105" s="52"/>
      <c r="E105" s="52"/>
      <c r="F105" s="53"/>
      <c r="G105" s="53"/>
      <c r="H105" s="33"/>
      <c r="I105" s="60"/>
      <c r="J105" s="60"/>
      <c r="K105" s="53"/>
      <c r="L105" s="53"/>
      <c r="M105" s="66"/>
      <c r="N105" s="60"/>
      <c r="O105" s="66"/>
      <c r="P105" s="60"/>
    </row>
    <row r="106" s="40" customFormat="1" ht="15" customHeight="1" spans="1:16">
      <c r="A106" s="51">
        <v>107</v>
      </c>
      <c r="B106" s="33">
        <v>113025</v>
      </c>
      <c r="C106" s="33">
        <f>VLOOKUP(B106,Sheet1!A:C,2,0)</f>
        <v>113025</v>
      </c>
      <c r="D106" s="52" t="s">
        <v>106</v>
      </c>
      <c r="E106" s="52" t="str">
        <f>VLOOKUP(C106,[1]Sheet1!$C:$G,5,0)</f>
        <v>C1</v>
      </c>
      <c r="F106" s="53">
        <v>40</v>
      </c>
      <c r="G106" s="54">
        <v>23</v>
      </c>
      <c r="H106" s="33" t="s">
        <v>21</v>
      </c>
      <c r="I106" s="60" t="s">
        <v>18</v>
      </c>
      <c r="J106" s="60"/>
      <c r="K106" s="53">
        <v>6639</v>
      </c>
      <c r="L106" s="53">
        <v>1775</v>
      </c>
      <c r="M106" s="66">
        <f>L106/K106</f>
        <v>0.267359542099714</v>
      </c>
      <c r="N106" s="60">
        <f>K106-1300</f>
        <v>5339</v>
      </c>
      <c r="O106" s="66">
        <f>P106/N106</f>
        <v>0.301554598239371</v>
      </c>
      <c r="P106" s="60">
        <v>1610</v>
      </c>
    </row>
    <row r="107" s="40" customFormat="1" ht="15" customHeight="1" spans="1:16">
      <c r="A107" s="51">
        <v>108</v>
      </c>
      <c r="B107" s="33">
        <v>107728</v>
      </c>
      <c r="C107" s="33">
        <f>VLOOKUP(B107,Sheet1!A:C,2,0)</f>
        <v>107728</v>
      </c>
      <c r="D107" s="52" t="s">
        <v>107</v>
      </c>
      <c r="E107" s="52" t="str">
        <f>VLOOKUP(C107,[1]Sheet1!$C:$G,5,0)</f>
        <v>C1</v>
      </c>
      <c r="F107" s="53">
        <v>40</v>
      </c>
      <c r="G107" s="55"/>
      <c r="H107" s="33" t="s">
        <v>51</v>
      </c>
      <c r="I107" s="60" t="s">
        <v>18</v>
      </c>
      <c r="J107" s="60"/>
      <c r="K107" s="53">
        <v>6834</v>
      </c>
      <c r="L107" s="53">
        <v>1765</v>
      </c>
      <c r="M107" s="66">
        <f>L107/K107</f>
        <v>0.258267486098917</v>
      </c>
      <c r="N107" s="60">
        <f>K107-1300</f>
        <v>5534</v>
      </c>
      <c r="O107" s="66">
        <f>P107/N107</f>
        <v>0.289121792555114</v>
      </c>
      <c r="P107" s="60">
        <v>1600</v>
      </c>
    </row>
    <row r="108" s="40" customFormat="1" ht="15" customHeight="1" spans="1:16">
      <c r="A108" s="51">
        <v>109</v>
      </c>
      <c r="B108" s="33">
        <v>723</v>
      </c>
      <c r="C108" s="33">
        <f>VLOOKUP(B108,Sheet1!A:C,2,0)</f>
        <v>2771</v>
      </c>
      <c r="D108" s="52" t="s">
        <v>108</v>
      </c>
      <c r="E108" s="52" t="str">
        <f>VLOOKUP(C108,[1]Sheet1!$C:$G,5,0)</f>
        <v>C1</v>
      </c>
      <c r="F108" s="53">
        <v>40</v>
      </c>
      <c r="G108" s="55"/>
      <c r="H108" s="33" t="s">
        <v>21</v>
      </c>
      <c r="I108" s="60" t="s">
        <v>18</v>
      </c>
      <c r="J108" s="60"/>
      <c r="K108" s="53">
        <v>6564</v>
      </c>
      <c r="L108" s="53">
        <v>1761</v>
      </c>
      <c r="M108" s="66">
        <f>L108/K108</f>
        <v>0.268281535648995</v>
      </c>
      <c r="N108" s="60">
        <f>K108-1300</f>
        <v>5264</v>
      </c>
      <c r="O108" s="66">
        <f>P108/N108</f>
        <v>0.303191489361702</v>
      </c>
      <c r="P108" s="60">
        <v>1596</v>
      </c>
    </row>
    <row r="109" s="40" customFormat="1" ht="15" customHeight="1" spans="1:16">
      <c r="A109" s="51">
        <v>110</v>
      </c>
      <c r="B109" s="33">
        <v>745</v>
      </c>
      <c r="C109" s="33">
        <f>VLOOKUP(B109,Sheet1!A:C,2,0)</f>
        <v>2422</v>
      </c>
      <c r="D109" s="52" t="s">
        <v>109</v>
      </c>
      <c r="E109" s="52" t="str">
        <f>VLOOKUP(C109,[1]Sheet1!$C:$G,5,0)</f>
        <v>C1</v>
      </c>
      <c r="F109" s="53">
        <v>40</v>
      </c>
      <c r="G109" s="56"/>
      <c r="H109" s="33" t="s">
        <v>23</v>
      </c>
      <c r="I109" s="60" t="s">
        <v>18</v>
      </c>
      <c r="J109" s="60"/>
      <c r="K109" s="53">
        <v>6811</v>
      </c>
      <c r="L109" s="53">
        <v>1754</v>
      </c>
      <c r="M109" s="66">
        <f>L109/K109</f>
        <v>0.257524592570841</v>
      </c>
      <c r="N109" s="60">
        <f>K109-1300</f>
        <v>5511</v>
      </c>
      <c r="O109" s="66">
        <f>P109/N109</f>
        <v>0.288332426056977</v>
      </c>
      <c r="P109" s="60">
        <v>1589</v>
      </c>
    </row>
    <row r="110" s="40" customFormat="1" ht="15" customHeight="1" spans="1:16">
      <c r="A110" s="51">
        <v>111</v>
      </c>
      <c r="B110" s="33"/>
      <c r="C110" s="33"/>
      <c r="D110" s="52"/>
      <c r="E110" s="52"/>
      <c r="F110" s="53"/>
      <c r="G110" s="53"/>
      <c r="H110" s="33"/>
      <c r="I110" s="60"/>
      <c r="J110" s="60"/>
      <c r="K110" s="53"/>
      <c r="L110" s="53"/>
      <c r="M110" s="66"/>
      <c r="N110" s="60"/>
      <c r="O110" s="66"/>
      <c r="P110" s="60"/>
    </row>
    <row r="111" s="40" customFormat="1" ht="15" customHeight="1" spans="1:16">
      <c r="A111" s="51">
        <v>112</v>
      </c>
      <c r="B111" s="33">
        <v>113008</v>
      </c>
      <c r="C111" s="33">
        <f>VLOOKUP(B111,Sheet1!A:C,2,0)</f>
        <v>113008</v>
      </c>
      <c r="D111" s="52" t="s">
        <v>110</v>
      </c>
      <c r="E111" s="52" t="str">
        <f>VLOOKUP(C111,[1]Sheet1!$C:$G,5,0)</f>
        <v>C1</v>
      </c>
      <c r="F111" s="53">
        <v>40</v>
      </c>
      <c r="G111" s="54">
        <v>24</v>
      </c>
      <c r="H111" s="33" t="s">
        <v>23</v>
      </c>
      <c r="I111" s="60" t="s">
        <v>18</v>
      </c>
      <c r="J111" s="60"/>
      <c r="K111" s="53">
        <v>6805</v>
      </c>
      <c r="L111" s="53">
        <v>1750</v>
      </c>
      <c r="M111" s="66">
        <f>L111/K111</f>
        <v>0.257163850110213</v>
      </c>
      <c r="N111" s="60">
        <f>K111-1300</f>
        <v>5505</v>
      </c>
      <c r="O111" s="66">
        <f>P111/N111</f>
        <v>0.287920072661217</v>
      </c>
      <c r="P111" s="60">
        <v>1585</v>
      </c>
    </row>
    <row r="112" s="40" customFormat="1" ht="15" customHeight="1" spans="1:16">
      <c r="A112" s="51">
        <v>113</v>
      </c>
      <c r="B112" s="33">
        <v>106865</v>
      </c>
      <c r="C112" s="33">
        <f>VLOOKUP(B112,Sheet1!A:C,2,0)</f>
        <v>106865</v>
      </c>
      <c r="D112" s="52" t="s">
        <v>111</v>
      </c>
      <c r="E112" s="52" t="str">
        <f>VLOOKUP(C112,[1]Sheet1!$C:$G,5,0)</f>
        <v>C1</v>
      </c>
      <c r="F112" s="53">
        <v>40</v>
      </c>
      <c r="G112" s="55"/>
      <c r="H112" s="33" t="s">
        <v>17</v>
      </c>
      <c r="I112" s="60" t="s">
        <v>18</v>
      </c>
      <c r="J112" s="60"/>
      <c r="K112" s="53">
        <v>6500</v>
      </c>
      <c r="L112" s="53">
        <v>1750</v>
      </c>
      <c r="M112" s="66">
        <f>L112/K112</f>
        <v>0.269230769230769</v>
      </c>
      <c r="N112" s="60">
        <f>K112-1300</f>
        <v>5200</v>
      </c>
      <c r="O112" s="66">
        <f>P112/N112</f>
        <v>0.304807692307692</v>
      </c>
      <c r="P112" s="60">
        <v>1585</v>
      </c>
    </row>
    <row r="113" s="40" customFormat="1" ht="15" customHeight="1" spans="1:16">
      <c r="A113" s="51">
        <v>114</v>
      </c>
      <c r="B113" s="33">
        <v>539</v>
      </c>
      <c r="C113" s="33">
        <f>VLOOKUP(B113,Sheet1!A:C,2,0)</f>
        <v>2852</v>
      </c>
      <c r="D113" s="52" t="s">
        <v>112</v>
      </c>
      <c r="E113" s="52" t="str">
        <f>VLOOKUP(C113,[1]Sheet1!$C:$G,5,0)</f>
        <v>C1</v>
      </c>
      <c r="F113" s="53">
        <v>40</v>
      </c>
      <c r="G113" s="55"/>
      <c r="H113" s="33" t="s">
        <v>51</v>
      </c>
      <c r="I113" s="60" t="s">
        <v>18</v>
      </c>
      <c r="J113" s="60"/>
      <c r="K113" s="53">
        <v>6700</v>
      </c>
      <c r="L113" s="53">
        <v>1708</v>
      </c>
      <c r="M113" s="66">
        <f>L113/K113</f>
        <v>0.254925373134328</v>
      </c>
      <c r="N113" s="60">
        <f>K113-1300</f>
        <v>5400</v>
      </c>
      <c r="O113" s="66">
        <f>P113/N113</f>
        <v>0.285740740740741</v>
      </c>
      <c r="P113" s="60">
        <v>1543</v>
      </c>
    </row>
    <row r="114" s="40" customFormat="1" ht="15" customHeight="1" spans="1:16">
      <c r="A114" s="51">
        <v>115</v>
      </c>
      <c r="B114" s="33">
        <v>716</v>
      </c>
      <c r="C114" s="33">
        <f>VLOOKUP(B114,Sheet1!A:C,2,0)</f>
        <v>2873</v>
      </c>
      <c r="D114" s="52" t="s">
        <v>113</v>
      </c>
      <c r="E114" s="52" t="str">
        <f>VLOOKUP(C114,[1]Sheet1!$C:$G,5,0)</f>
        <v>C1</v>
      </c>
      <c r="F114" s="53">
        <v>40</v>
      </c>
      <c r="G114" s="56"/>
      <c r="H114" s="33" t="s">
        <v>51</v>
      </c>
      <c r="I114" s="60" t="s">
        <v>18</v>
      </c>
      <c r="J114" s="60"/>
      <c r="K114" s="53">
        <v>6557</v>
      </c>
      <c r="L114" s="53">
        <v>1702</v>
      </c>
      <c r="M114" s="66">
        <f>L114/K114</f>
        <v>0.259569925270703</v>
      </c>
      <c r="N114" s="60">
        <f>K114-1300</f>
        <v>5257</v>
      </c>
      <c r="O114" s="66">
        <f>P114/N114</f>
        <v>0.292372075328134</v>
      </c>
      <c r="P114" s="60">
        <v>1537</v>
      </c>
    </row>
    <row r="115" s="40" customFormat="1" ht="15" customHeight="1" spans="1:16">
      <c r="A115" s="51">
        <v>116</v>
      </c>
      <c r="B115" s="33"/>
      <c r="C115" s="33"/>
      <c r="D115" s="52"/>
      <c r="E115" s="52"/>
      <c r="F115" s="53"/>
      <c r="G115" s="53"/>
      <c r="H115" s="33"/>
      <c r="I115" s="60"/>
      <c r="J115" s="60"/>
      <c r="K115" s="53"/>
      <c r="L115" s="53"/>
      <c r="M115" s="66"/>
      <c r="N115" s="60"/>
      <c r="O115" s="66"/>
      <c r="P115" s="60"/>
    </row>
    <row r="116" s="40" customFormat="1" ht="15" customHeight="1" spans="1:16">
      <c r="A116" s="51">
        <v>117</v>
      </c>
      <c r="B116" s="33">
        <v>118951</v>
      </c>
      <c r="C116" s="33">
        <f>VLOOKUP(B116,Sheet1!A:C,2,0)</f>
        <v>118951</v>
      </c>
      <c r="D116" s="52" t="s">
        <v>114</v>
      </c>
      <c r="E116" s="52" t="str">
        <f>VLOOKUP(C116,[1]Sheet1!$C:$G,5,0)</f>
        <v>C1</v>
      </c>
      <c r="F116" s="53">
        <v>40</v>
      </c>
      <c r="G116" s="54">
        <v>25</v>
      </c>
      <c r="H116" s="33" t="s">
        <v>21</v>
      </c>
      <c r="I116" s="60" t="s">
        <v>18</v>
      </c>
      <c r="J116" s="60"/>
      <c r="K116" s="53">
        <v>6259</v>
      </c>
      <c r="L116" s="53">
        <v>1686</v>
      </c>
      <c r="M116" s="66">
        <f>L116/K116</f>
        <v>0.269372104169995</v>
      </c>
      <c r="N116" s="60">
        <f>K116-1300</f>
        <v>4959</v>
      </c>
      <c r="O116" s="66">
        <f>P116/N116</f>
        <v>0.306715063520871</v>
      </c>
      <c r="P116" s="60">
        <v>1521</v>
      </c>
    </row>
    <row r="117" s="40" customFormat="1" ht="15" customHeight="1" spans="1:16">
      <c r="A117" s="51">
        <v>118</v>
      </c>
      <c r="B117" s="33">
        <v>710</v>
      </c>
      <c r="C117" s="33">
        <f>VLOOKUP(B117,Sheet1!A:C,2,0)</f>
        <v>2888</v>
      </c>
      <c r="D117" s="52" t="s">
        <v>115</v>
      </c>
      <c r="E117" s="52" t="str">
        <f>VLOOKUP(C117,[1]Sheet1!$C:$G,5,0)</f>
        <v>C1</v>
      </c>
      <c r="F117" s="53">
        <v>40</v>
      </c>
      <c r="G117" s="55"/>
      <c r="H117" s="33" t="s">
        <v>51</v>
      </c>
      <c r="I117" s="60" t="s">
        <v>18</v>
      </c>
      <c r="J117" s="60"/>
      <c r="K117" s="53">
        <v>6324</v>
      </c>
      <c r="L117" s="53">
        <v>1673</v>
      </c>
      <c r="M117" s="66">
        <f>L117/K117</f>
        <v>0.264547754585705</v>
      </c>
      <c r="N117" s="60">
        <f>K117-1300</f>
        <v>5024</v>
      </c>
      <c r="O117" s="66">
        <f>P117/N117</f>
        <v>0.30015923566879</v>
      </c>
      <c r="P117" s="60">
        <v>1508</v>
      </c>
    </row>
    <row r="118" s="40" customFormat="1" ht="15" customHeight="1" spans="1:16">
      <c r="A118" s="51">
        <v>119</v>
      </c>
      <c r="B118" s="33">
        <v>117310</v>
      </c>
      <c r="C118" s="33">
        <f>VLOOKUP(B118,Sheet1!A:C,2,0)</f>
        <v>117310</v>
      </c>
      <c r="D118" s="52" t="s">
        <v>116</v>
      </c>
      <c r="E118" s="52" t="str">
        <f>VLOOKUP(C118,[1]Sheet1!$C:$G,5,0)</f>
        <v>C1</v>
      </c>
      <c r="F118" s="53">
        <v>40</v>
      </c>
      <c r="G118" s="55"/>
      <c r="H118" s="33" t="s">
        <v>17</v>
      </c>
      <c r="I118" s="60" t="s">
        <v>18</v>
      </c>
      <c r="J118" s="60"/>
      <c r="K118" s="53">
        <v>6460</v>
      </c>
      <c r="L118" s="53">
        <v>1655</v>
      </c>
      <c r="M118" s="66">
        <f>L118/K118</f>
        <v>0.256191950464396</v>
      </c>
      <c r="N118" s="60">
        <f>K118-1300</f>
        <v>5160</v>
      </c>
      <c r="O118" s="66">
        <f>P118/N118</f>
        <v>0.288759689922481</v>
      </c>
      <c r="P118" s="60">
        <v>1490</v>
      </c>
    </row>
    <row r="119" s="40" customFormat="1" spans="1:16">
      <c r="A119" s="51">
        <v>120</v>
      </c>
      <c r="B119" s="33">
        <v>103199</v>
      </c>
      <c r="C119" s="33">
        <f>VLOOKUP(B119,Sheet1!A:C,2,0)</f>
        <v>103199</v>
      </c>
      <c r="D119" s="52" t="s">
        <v>117</v>
      </c>
      <c r="E119" s="52" t="str">
        <f>VLOOKUP(C119,[1]Sheet1!$C:$G,5,0)</f>
        <v>C1</v>
      </c>
      <c r="F119" s="53">
        <v>40</v>
      </c>
      <c r="G119" s="56"/>
      <c r="H119" s="33" t="s">
        <v>35</v>
      </c>
      <c r="I119" s="60" t="s">
        <v>18</v>
      </c>
      <c r="J119" s="60"/>
      <c r="K119" s="53">
        <v>6403</v>
      </c>
      <c r="L119" s="53">
        <v>1653</v>
      </c>
      <c r="M119" s="66">
        <f>L119/K119</f>
        <v>0.258160237388724</v>
      </c>
      <c r="N119" s="60">
        <f>K119-1300</f>
        <v>5103</v>
      </c>
      <c r="O119" s="66">
        <f>P119/N119</f>
        <v>0.291593180482069</v>
      </c>
      <c r="P119" s="60">
        <v>1488</v>
      </c>
    </row>
    <row r="120" s="40" customFormat="1" spans="1:16">
      <c r="A120" s="51">
        <v>121</v>
      </c>
      <c r="B120" s="33"/>
      <c r="C120" s="33"/>
      <c r="D120" s="52"/>
      <c r="E120" s="52"/>
      <c r="F120" s="53"/>
      <c r="G120" s="53"/>
      <c r="H120" s="33"/>
      <c r="I120" s="60"/>
      <c r="J120" s="60"/>
      <c r="K120" s="53"/>
      <c r="L120" s="53"/>
      <c r="M120" s="66"/>
      <c r="N120" s="60"/>
      <c r="O120" s="66"/>
      <c r="P120" s="60"/>
    </row>
    <row r="121" s="40" customFormat="1" ht="15" customHeight="1" spans="1:16">
      <c r="A121" s="51">
        <v>122</v>
      </c>
      <c r="B121" s="33">
        <v>105751</v>
      </c>
      <c r="C121" s="33">
        <f>VLOOKUP(B121,Sheet1!A:C,2,0)</f>
        <v>105751</v>
      </c>
      <c r="D121" s="52" t="s">
        <v>118</v>
      </c>
      <c r="E121" s="52" t="str">
        <f>VLOOKUP(C121,[1]Sheet1!$C:$G,5,0)</f>
        <v>C1</v>
      </c>
      <c r="F121" s="53">
        <v>40</v>
      </c>
      <c r="G121" s="54">
        <v>26</v>
      </c>
      <c r="H121" s="33" t="s">
        <v>21</v>
      </c>
      <c r="I121" s="60" t="s">
        <v>18</v>
      </c>
      <c r="J121" s="60"/>
      <c r="K121" s="53">
        <v>6200</v>
      </c>
      <c r="L121" s="53">
        <v>1650</v>
      </c>
      <c r="M121" s="66">
        <f>L121/K121</f>
        <v>0.266129032258065</v>
      </c>
      <c r="N121" s="60">
        <f>K121-1300</f>
        <v>4900</v>
      </c>
      <c r="O121" s="66">
        <f>P121/N121</f>
        <v>0.303061224489796</v>
      </c>
      <c r="P121" s="60">
        <v>1485</v>
      </c>
    </row>
    <row r="122" s="40" customFormat="1" ht="15" customHeight="1" spans="1:16">
      <c r="A122" s="51">
        <v>123</v>
      </c>
      <c r="B122" s="33">
        <v>104533</v>
      </c>
      <c r="C122" s="33">
        <f>VLOOKUP(B122,Sheet1!A:C,2,0)</f>
        <v>104533</v>
      </c>
      <c r="D122" s="52" t="s">
        <v>119</v>
      </c>
      <c r="E122" s="52" t="str">
        <f>VLOOKUP(C122,[1]Sheet1!$C:$G,5,0)</f>
        <v>C1</v>
      </c>
      <c r="F122" s="53">
        <v>40</v>
      </c>
      <c r="G122" s="55"/>
      <c r="H122" s="33" t="s">
        <v>51</v>
      </c>
      <c r="I122" s="60" t="s">
        <v>18</v>
      </c>
      <c r="J122" s="60"/>
      <c r="K122" s="53">
        <v>6315</v>
      </c>
      <c r="L122" s="53">
        <v>1630</v>
      </c>
      <c r="M122" s="66">
        <f>L122/K122</f>
        <v>0.258115597783056</v>
      </c>
      <c r="N122" s="60">
        <f>K122-1300</f>
        <v>5015</v>
      </c>
      <c r="O122" s="66">
        <f>P122/N122</f>
        <v>0.292123629112662</v>
      </c>
      <c r="P122" s="60">
        <v>1465</v>
      </c>
    </row>
    <row r="123" s="40" customFormat="1" ht="15" customHeight="1" spans="1:16">
      <c r="A123" s="51">
        <v>124</v>
      </c>
      <c r="B123" s="33">
        <v>106485</v>
      </c>
      <c r="C123" s="33">
        <f>VLOOKUP(B123,Sheet1!A:C,2,0)</f>
        <v>106485</v>
      </c>
      <c r="D123" s="52" t="s">
        <v>120</v>
      </c>
      <c r="E123" s="52" t="str">
        <f>VLOOKUP(C123,[1]Sheet1!$C:$G,5,0)</f>
        <v>C1</v>
      </c>
      <c r="F123" s="53">
        <v>40</v>
      </c>
      <c r="G123" s="55"/>
      <c r="H123" s="33" t="s">
        <v>17</v>
      </c>
      <c r="I123" s="60" t="s">
        <v>18</v>
      </c>
      <c r="J123" s="60"/>
      <c r="K123" s="53">
        <v>6600</v>
      </c>
      <c r="L123" s="53">
        <v>1628</v>
      </c>
      <c r="M123" s="66">
        <f>L123/K123</f>
        <v>0.246666666666667</v>
      </c>
      <c r="N123" s="60">
        <f>K123-1300</f>
        <v>5300</v>
      </c>
      <c r="O123" s="66">
        <f>P123/N123</f>
        <v>0.276037735849057</v>
      </c>
      <c r="P123" s="60">
        <v>1463</v>
      </c>
    </row>
    <row r="124" s="40" customFormat="1" ht="15" customHeight="1" spans="1:16">
      <c r="A124" s="51">
        <v>125</v>
      </c>
      <c r="B124" s="33">
        <v>754</v>
      </c>
      <c r="C124" s="33">
        <f>VLOOKUP(B124,Sheet1!A:C,2,0)</f>
        <v>2916</v>
      </c>
      <c r="D124" s="52" t="s">
        <v>121</v>
      </c>
      <c r="E124" s="52" t="str">
        <f>VLOOKUP(C124,[1]Sheet1!$C:$G,5,0)</f>
        <v>C1</v>
      </c>
      <c r="F124" s="53">
        <v>40</v>
      </c>
      <c r="G124" s="53"/>
      <c r="H124" s="33" t="s">
        <v>61</v>
      </c>
      <c r="I124" s="60" t="s">
        <v>18</v>
      </c>
      <c r="J124" s="60"/>
      <c r="K124" s="53">
        <v>6518</v>
      </c>
      <c r="L124" s="53">
        <v>1620</v>
      </c>
      <c r="M124" s="66">
        <f>L124/K124</f>
        <v>0.248542497698681</v>
      </c>
      <c r="N124" s="60">
        <f>K124-1300</f>
        <v>5218</v>
      </c>
      <c r="O124" s="66">
        <f>P124/N124</f>
        <v>0.278842468378689</v>
      </c>
      <c r="P124" s="60">
        <v>1455</v>
      </c>
    </row>
    <row r="125" s="40" customFormat="1" ht="15" customHeight="1" spans="1:16">
      <c r="A125" s="51">
        <v>126</v>
      </c>
      <c r="B125" s="33"/>
      <c r="C125" s="33"/>
      <c r="D125" s="52"/>
      <c r="E125" s="52"/>
      <c r="F125" s="53"/>
      <c r="G125" s="53"/>
      <c r="H125" s="33"/>
      <c r="I125" s="60"/>
      <c r="J125" s="60"/>
      <c r="K125" s="53"/>
      <c r="L125" s="53"/>
      <c r="M125" s="66"/>
      <c r="N125" s="60"/>
      <c r="O125" s="66"/>
      <c r="P125" s="60"/>
    </row>
    <row r="126" s="40" customFormat="1" ht="15" customHeight="1" spans="1:16">
      <c r="A126" s="51">
        <v>127</v>
      </c>
      <c r="B126" s="33">
        <v>118151</v>
      </c>
      <c r="C126" s="33">
        <f>VLOOKUP(B126,Sheet1!A:C,2,0)</f>
        <v>118151</v>
      </c>
      <c r="D126" s="52" t="s">
        <v>122</v>
      </c>
      <c r="E126" s="52" t="str">
        <f>VLOOKUP(C126,[1]Sheet1!$C:$G,5,0)</f>
        <v>C1</v>
      </c>
      <c r="F126" s="53">
        <v>40</v>
      </c>
      <c r="G126" s="54">
        <v>27</v>
      </c>
      <c r="H126" s="33" t="s">
        <v>23</v>
      </c>
      <c r="I126" s="60" t="s">
        <v>18</v>
      </c>
      <c r="J126" s="60"/>
      <c r="K126" s="53">
        <v>6471</v>
      </c>
      <c r="L126" s="53">
        <v>1615</v>
      </c>
      <c r="M126" s="66">
        <f>L126/K126</f>
        <v>0.249575027043734</v>
      </c>
      <c r="N126" s="60">
        <f>K126-1300</f>
        <v>5171</v>
      </c>
      <c r="O126" s="66">
        <f>P126/N126</f>
        <v>0.280409978727519</v>
      </c>
      <c r="P126" s="60">
        <v>1450</v>
      </c>
    </row>
    <row r="127" s="40" customFormat="1" ht="15" customHeight="1" spans="1:16">
      <c r="A127" s="51">
        <v>128</v>
      </c>
      <c r="B127" s="33">
        <v>748</v>
      </c>
      <c r="C127" s="33">
        <f>VLOOKUP(B127,Sheet1!A:C,2,0)</f>
        <v>2874</v>
      </c>
      <c r="D127" s="52" t="s">
        <v>123</v>
      </c>
      <c r="E127" s="52" t="str">
        <f>VLOOKUP(C127,[1]Sheet1!$C:$G,5,0)</f>
        <v>C1</v>
      </c>
      <c r="F127" s="53">
        <v>40</v>
      </c>
      <c r="G127" s="55"/>
      <c r="H127" s="33" t="s">
        <v>51</v>
      </c>
      <c r="I127" s="60" t="s">
        <v>18</v>
      </c>
      <c r="J127" s="60"/>
      <c r="K127" s="53">
        <v>6317</v>
      </c>
      <c r="L127" s="53">
        <v>1590</v>
      </c>
      <c r="M127" s="66">
        <f>L127/K127</f>
        <v>0.25170175716321</v>
      </c>
      <c r="N127" s="60">
        <f>K127-1300</f>
        <v>5017</v>
      </c>
      <c r="O127" s="66">
        <f>P127/N127</f>
        <v>0.284034283436317</v>
      </c>
      <c r="P127" s="60">
        <v>1425</v>
      </c>
    </row>
    <row r="128" s="40" customFormat="1" ht="15" customHeight="1" spans="1:16">
      <c r="A128" s="51">
        <v>129</v>
      </c>
      <c r="B128" s="33">
        <v>122198</v>
      </c>
      <c r="C128" s="33">
        <f>VLOOKUP(B128,Sheet1!A:C,2,0)</f>
        <v>122198</v>
      </c>
      <c r="D128" s="52" t="s">
        <v>124</v>
      </c>
      <c r="E128" s="52" t="str">
        <f>VLOOKUP(C128,[1]Sheet1!$C:$G,5,0)</f>
        <v>C1</v>
      </c>
      <c r="F128" s="53">
        <v>40</v>
      </c>
      <c r="G128" s="55"/>
      <c r="H128" s="33" t="s">
        <v>35</v>
      </c>
      <c r="I128" s="60" t="s">
        <v>18</v>
      </c>
      <c r="J128" s="60"/>
      <c r="K128" s="53">
        <v>6333</v>
      </c>
      <c r="L128" s="53">
        <v>1568</v>
      </c>
      <c r="M128" s="66">
        <f>L128/K128</f>
        <v>0.247591978525186</v>
      </c>
      <c r="N128" s="60">
        <f>K128-1300</f>
        <v>5033</v>
      </c>
      <c r="O128" s="66">
        <f>P128/N128</f>
        <v>0.278760182793562</v>
      </c>
      <c r="P128" s="60">
        <v>1403</v>
      </c>
    </row>
    <row r="129" s="40" customFormat="1" ht="15" customHeight="1" spans="1:16">
      <c r="A129" s="51">
        <v>130</v>
      </c>
      <c r="B129" s="33">
        <v>112415</v>
      </c>
      <c r="C129" s="33">
        <f>VLOOKUP(B129,Sheet1!A:C,2,0)</f>
        <v>112415</v>
      </c>
      <c r="D129" s="52" t="s">
        <v>125</v>
      </c>
      <c r="E129" s="52" t="str">
        <f>VLOOKUP(C129,[1]Sheet1!$C:$G,5,0)</f>
        <v>C1</v>
      </c>
      <c r="F129" s="53">
        <v>40</v>
      </c>
      <c r="G129" s="56"/>
      <c r="H129" s="33" t="s">
        <v>23</v>
      </c>
      <c r="I129" s="60" t="s">
        <v>18</v>
      </c>
      <c r="J129" s="60"/>
      <c r="K129" s="53">
        <v>6201</v>
      </c>
      <c r="L129" s="53">
        <v>1522</v>
      </c>
      <c r="M129" s="66">
        <f>L129/K129</f>
        <v>0.245444283180132</v>
      </c>
      <c r="N129" s="60">
        <f>K129-1300</f>
        <v>4901</v>
      </c>
      <c r="O129" s="66">
        <f>P129/N129</f>
        <v>0.276882268924709</v>
      </c>
      <c r="P129" s="60">
        <v>1357</v>
      </c>
    </row>
    <row r="130" s="40" customFormat="1" ht="15" customHeight="1" spans="1:16">
      <c r="A130" s="51">
        <v>131</v>
      </c>
      <c r="B130" s="33"/>
      <c r="C130" s="33"/>
      <c r="D130" s="52"/>
      <c r="E130" s="52"/>
      <c r="F130" s="53"/>
      <c r="G130" s="53"/>
      <c r="H130" s="33"/>
      <c r="I130" s="60"/>
      <c r="J130" s="60"/>
      <c r="K130" s="53"/>
      <c r="L130" s="53"/>
      <c r="M130" s="66"/>
      <c r="N130" s="60"/>
      <c r="O130" s="66"/>
      <c r="P130" s="60"/>
    </row>
    <row r="131" s="40" customFormat="1" ht="15" customHeight="1" spans="1:16">
      <c r="A131" s="51">
        <v>132</v>
      </c>
      <c r="B131" s="33">
        <v>594</v>
      </c>
      <c r="C131" s="33">
        <f>VLOOKUP(B131,Sheet1!A:C,2,0)</f>
        <v>2851</v>
      </c>
      <c r="D131" s="52" t="s">
        <v>126</v>
      </c>
      <c r="E131" s="52" t="str">
        <f>VLOOKUP(C131,[1]Sheet1!$C:$G,5,0)</f>
        <v>C1</v>
      </c>
      <c r="F131" s="53">
        <v>40</v>
      </c>
      <c r="G131" s="54">
        <v>28</v>
      </c>
      <c r="H131" s="33" t="s">
        <v>51</v>
      </c>
      <c r="I131" s="60" t="s">
        <v>18</v>
      </c>
      <c r="J131" s="60"/>
      <c r="K131" s="53">
        <v>6210</v>
      </c>
      <c r="L131" s="53">
        <v>1485</v>
      </c>
      <c r="M131" s="66">
        <f>L131/K131</f>
        <v>0.239130434782609</v>
      </c>
      <c r="N131" s="60">
        <f>K131-1300</f>
        <v>4910</v>
      </c>
      <c r="O131" s="66">
        <f>P131/N131</f>
        <v>0.268839103869654</v>
      </c>
      <c r="P131" s="60">
        <v>1320</v>
      </c>
    </row>
    <row r="132" s="40" customFormat="1" ht="15" customHeight="1" spans="1:16">
      <c r="A132" s="51">
        <v>133</v>
      </c>
      <c r="B132" s="33">
        <v>106569</v>
      </c>
      <c r="C132" s="33">
        <f>VLOOKUP(B132,Sheet1!A:C,2,0)</f>
        <v>106569</v>
      </c>
      <c r="D132" s="52" t="s">
        <v>127</v>
      </c>
      <c r="E132" s="52" t="str">
        <f>VLOOKUP(C132,[1]Sheet1!$C:$G,5,0)</f>
        <v>C1</v>
      </c>
      <c r="F132" s="53">
        <v>40</v>
      </c>
      <c r="G132" s="55"/>
      <c r="H132" s="33" t="s">
        <v>23</v>
      </c>
      <c r="I132" s="60" t="s">
        <v>18</v>
      </c>
      <c r="J132" s="60"/>
      <c r="K132" s="53">
        <v>6257</v>
      </c>
      <c r="L132" s="53">
        <v>1450</v>
      </c>
      <c r="M132" s="66">
        <f>L132/K132</f>
        <v>0.231740450695221</v>
      </c>
      <c r="N132" s="60">
        <f>K132-1300</f>
        <v>4957</v>
      </c>
      <c r="O132" s="66">
        <f>P132/N132</f>
        <v>0.259229372604398</v>
      </c>
      <c r="P132" s="60">
        <v>1285</v>
      </c>
    </row>
    <row r="133" s="40" customFormat="1" ht="15" customHeight="1" spans="1:16">
      <c r="A133" s="51">
        <v>134</v>
      </c>
      <c r="B133" s="33">
        <v>104430</v>
      </c>
      <c r="C133" s="33">
        <f>VLOOKUP(B133,Sheet1!A:C,2,0)</f>
        <v>104430</v>
      </c>
      <c r="D133" s="52" t="s">
        <v>128</v>
      </c>
      <c r="E133" s="52" t="str">
        <f>VLOOKUP(C133,[1]Sheet1!$C:$G,5,0)</f>
        <v>C2</v>
      </c>
      <c r="F133" s="53">
        <v>40</v>
      </c>
      <c r="G133" s="55"/>
      <c r="H133" s="33" t="s">
        <v>21</v>
      </c>
      <c r="I133" s="60" t="s">
        <v>18</v>
      </c>
      <c r="J133" s="60"/>
      <c r="K133" s="53">
        <v>5681</v>
      </c>
      <c r="L133" s="53">
        <v>1700</v>
      </c>
      <c r="M133" s="66">
        <f>L133/K133</f>
        <v>0.299243091005105</v>
      </c>
      <c r="N133" s="60">
        <f>K133-1300</f>
        <v>4381</v>
      </c>
      <c r="O133" s="66">
        <f>P133/N133</f>
        <v>0.350376626341018</v>
      </c>
      <c r="P133" s="60">
        <v>1535</v>
      </c>
    </row>
    <row r="134" s="40" customFormat="1" ht="15" customHeight="1" spans="1:16">
      <c r="A134" s="51">
        <v>135</v>
      </c>
      <c r="B134" s="33">
        <v>102479</v>
      </c>
      <c r="C134" s="33">
        <f>VLOOKUP(B134,Sheet1!A:C,2,0)</f>
        <v>102479</v>
      </c>
      <c r="D134" s="52" t="s">
        <v>129</v>
      </c>
      <c r="E134" s="52" t="str">
        <f>VLOOKUP(C134,[1]Sheet1!$C:$G,5,0)</f>
        <v>C2</v>
      </c>
      <c r="F134" s="53">
        <v>40</v>
      </c>
      <c r="G134" s="56"/>
      <c r="H134" s="33" t="s">
        <v>35</v>
      </c>
      <c r="I134" s="60" t="s">
        <v>18</v>
      </c>
      <c r="J134" s="60"/>
      <c r="K134" s="53">
        <v>6232</v>
      </c>
      <c r="L134" s="53">
        <v>1650</v>
      </c>
      <c r="M134" s="66">
        <f>L134/K134</f>
        <v>0.264762516046213</v>
      </c>
      <c r="N134" s="60">
        <f>K134-1300</f>
        <v>4932</v>
      </c>
      <c r="O134" s="66">
        <f>P134/N134</f>
        <v>0.301094890510949</v>
      </c>
      <c r="P134" s="60">
        <v>1485</v>
      </c>
    </row>
    <row r="135" s="40" customFormat="1" ht="15" customHeight="1" spans="1:16">
      <c r="A135" s="51">
        <v>136</v>
      </c>
      <c r="B135" s="33"/>
      <c r="C135" s="33"/>
      <c r="D135" s="52"/>
      <c r="E135" s="52"/>
      <c r="F135" s="53"/>
      <c r="G135" s="53"/>
      <c r="H135" s="33"/>
      <c r="I135" s="60"/>
      <c r="J135" s="60"/>
      <c r="K135" s="53"/>
      <c r="L135" s="53"/>
      <c r="M135" s="66"/>
      <c r="N135" s="60"/>
      <c r="O135" s="66"/>
      <c r="P135" s="60"/>
    </row>
    <row r="136" s="40" customFormat="1" ht="15" customHeight="1" spans="1:16">
      <c r="A136" s="51">
        <v>137</v>
      </c>
      <c r="B136" s="33">
        <v>119262</v>
      </c>
      <c r="C136" s="33">
        <f>VLOOKUP(B136,Sheet1!A:C,2,0)</f>
        <v>119262</v>
      </c>
      <c r="D136" s="52" t="s">
        <v>130</v>
      </c>
      <c r="E136" s="52" t="str">
        <f>VLOOKUP(C136,[1]Sheet1!$C:$G,5,0)</f>
        <v>C2</v>
      </c>
      <c r="F136" s="53">
        <v>40</v>
      </c>
      <c r="G136" s="54">
        <v>29</v>
      </c>
      <c r="H136" s="33" t="s">
        <v>35</v>
      </c>
      <c r="I136" s="60" t="s">
        <v>18</v>
      </c>
      <c r="J136" s="60"/>
      <c r="K136" s="53">
        <v>6049</v>
      </c>
      <c r="L136" s="53">
        <v>1613</v>
      </c>
      <c r="M136" s="66">
        <f>L136/K136</f>
        <v>0.26665564556125</v>
      </c>
      <c r="N136" s="60">
        <f>K136-1300</f>
        <v>4749</v>
      </c>
      <c r="O136" s="66">
        <f>P136/N136</f>
        <v>0.304906296062329</v>
      </c>
      <c r="P136" s="60">
        <v>1448</v>
      </c>
    </row>
    <row r="137" s="40" customFormat="1" ht="15" customHeight="1" spans="1:16">
      <c r="A137" s="51">
        <v>138</v>
      </c>
      <c r="B137" s="33">
        <v>727</v>
      </c>
      <c r="C137" s="33">
        <f>VLOOKUP(B137,Sheet1!A:C,2,0)</f>
        <v>2409</v>
      </c>
      <c r="D137" s="52" t="s">
        <v>131</v>
      </c>
      <c r="E137" s="52" t="str">
        <f>VLOOKUP(C137,[1]Sheet1!$C:$G,5,0)</f>
        <v>C2</v>
      </c>
      <c r="F137" s="53">
        <v>40</v>
      </c>
      <c r="G137" s="55"/>
      <c r="H137" s="33" t="s">
        <v>23</v>
      </c>
      <c r="I137" s="60" t="s">
        <v>18</v>
      </c>
      <c r="J137" s="60"/>
      <c r="K137" s="53">
        <v>5745</v>
      </c>
      <c r="L137" s="53">
        <v>1588</v>
      </c>
      <c r="M137" s="66">
        <f>L137/K137</f>
        <v>0.276414273281114</v>
      </c>
      <c r="N137" s="60">
        <f>K137-1300</f>
        <v>4445</v>
      </c>
      <c r="O137" s="66">
        <f>P137/N137</f>
        <v>0.320134983127109</v>
      </c>
      <c r="P137" s="60">
        <v>1423</v>
      </c>
    </row>
    <row r="138" s="40" customFormat="1" ht="15" customHeight="1" spans="1:16">
      <c r="A138" s="51">
        <v>139</v>
      </c>
      <c r="B138" s="33">
        <v>713</v>
      </c>
      <c r="C138" s="33">
        <f>VLOOKUP(B138,Sheet1!A:C,2,0)</f>
        <v>2883</v>
      </c>
      <c r="D138" s="52" t="s">
        <v>132</v>
      </c>
      <c r="E138" s="52" t="str">
        <f>VLOOKUP(C138,[1]Sheet1!$C:$G,5,0)</f>
        <v>C2</v>
      </c>
      <c r="F138" s="53">
        <v>40</v>
      </c>
      <c r="G138" s="55"/>
      <c r="H138" s="33" t="s">
        <v>51</v>
      </c>
      <c r="I138" s="60" t="s">
        <v>18</v>
      </c>
      <c r="J138" s="60"/>
      <c r="K138" s="53">
        <v>6045</v>
      </c>
      <c r="L138" s="53">
        <v>1582</v>
      </c>
      <c r="M138" s="66">
        <f>L138/K138</f>
        <v>0.261703887510339</v>
      </c>
      <c r="N138" s="60">
        <f>K138-1300</f>
        <v>4745</v>
      </c>
      <c r="O138" s="66">
        <f>P138/N138</f>
        <v>0.298630136986301</v>
      </c>
      <c r="P138" s="60">
        <v>1417</v>
      </c>
    </row>
    <row r="139" s="40" customFormat="1" ht="15" customHeight="1" spans="1:16">
      <c r="A139" s="51">
        <v>140</v>
      </c>
      <c r="B139" s="33">
        <v>573</v>
      </c>
      <c r="C139" s="33">
        <f>VLOOKUP(B139,Sheet1!A:C,2,0)</f>
        <v>2715</v>
      </c>
      <c r="D139" s="52" t="s">
        <v>133</v>
      </c>
      <c r="E139" s="52" t="str">
        <f>VLOOKUP(C139,[1]Sheet1!$C:$G,5,0)</f>
        <v>C2</v>
      </c>
      <c r="F139" s="53">
        <v>40</v>
      </c>
      <c r="G139" s="56"/>
      <c r="H139" s="33" t="s">
        <v>28</v>
      </c>
      <c r="I139" s="60" t="s">
        <v>18</v>
      </c>
      <c r="J139" s="60"/>
      <c r="K139" s="53">
        <v>5968</v>
      </c>
      <c r="L139" s="53">
        <v>1501</v>
      </c>
      <c r="M139" s="66">
        <f>L139/K139</f>
        <v>0.251508042895442</v>
      </c>
      <c r="N139" s="60">
        <f>K139-1300</f>
        <v>4668</v>
      </c>
      <c r="O139" s="66">
        <f>P139/N139</f>
        <v>0.286203941730934</v>
      </c>
      <c r="P139" s="60">
        <v>1336</v>
      </c>
    </row>
    <row r="140" s="40" customFormat="1" ht="15" customHeight="1" spans="1:16">
      <c r="A140" s="51">
        <v>141</v>
      </c>
      <c r="B140" s="33"/>
      <c r="C140" s="33"/>
      <c r="D140" s="52"/>
      <c r="E140" s="52"/>
      <c r="F140" s="53"/>
      <c r="G140" s="53"/>
      <c r="H140" s="33"/>
      <c r="I140" s="60"/>
      <c r="J140" s="60"/>
      <c r="K140" s="53"/>
      <c r="L140" s="53"/>
      <c r="M140" s="66"/>
      <c r="N140" s="60"/>
      <c r="O140" s="66"/>
      <c r="P140" s="60"/>
    </row>
    <row r="141" s="40" customFormat="1" ht="15" customHeight="1" spans="1:16">
      <c r="A141" s="51">
        <v>142</v>
      </c>
      <c r="B141" s="33">
        <v>119622</v>
      </c>
      <c r="C141" s="33">
        <f>VLOOKUP(B141,Sheet1!A:C,2,0)</f>
        <v>119622</v>
      </c>
      <c r="D141" s="52" t="s">
        <v>134</v>
      </c>
      <c r="E141" s="52" t="str">
        <f>VLOOKUP(C141,[1]Sheet1!$C:$G,5,0)</f>
        <v>C2</v>
      </c>
      <c r="F141" s="53">
        <v>40</v>
      </c>
      <c r="G141" s="54">
        <v>30</v>
      </c>
      <c r="H141" s="33" t="s">
        <v>17</v>
      </c>
      <c r="I141" s="60" t="s">
        <v>18</v>
      </c>
      <c r="J141" s="60"/>
      <c r="K141" s="53">
        <v>5680</v>
      </c>
      <c r="L141" s="53">
        <v>1498</v>
      </c>
      <c r="M141" s="66">
        <f>L141/K141</f>
        <v>0.263732394366197</v>
      </c>
      <c r="N141" s="60">
        <f>K141-1300</f>
        <v>4380</v>
      </c>
      <c r="O141" s="66">
        <f>P141/N141</f>
        <v>0.304337899543379</v>
      </c>
      <c r="P141" s="60">
        <v>1333</v>
      </c>
    </row>
    <row r="142" s="40" customFormat="1" ht="15" customHeight="1" spans="1:16">
      <c r="A142" s="51">
        <v>143</v>
      </c>
      <c r="B142" s="33">
        <v>355</v>
      </c>
      <c r="C142" s="33">
        <f>VLOOKUP(B142,Sheet1!A:C,2,0)</f>
        <v>2816</v>
      </c>
      <c r="D142" s="52" t="s">
        <v>135</v>
      </c>
      <c r="E142" s="52" t="str">
        <f>VLOOKUP(C142,[1]Sheet1!$C:$G,5,0)</f>
        <v>C2</v>
      </c>
      <c r="F142" s="53">
        <v>40</v>
      </c>
      <c r="G142" s="55"/>
      <c r="H142" s="33" t="s">
        <v>35</v>
      </c>
      <c r="I142" s="60" t="s">
        <v>18</v>
      </c>
      <c r="J142" s="60"/>
      <c r="K142" s="53">
        <v>5611</v>
      </c>
      <c r="L142" s="53">
        <v>1492</v>
      </c>
      <c r="M142" s="66">
        <f>L142/K142</f>
        <v>0.265906255569417</v>
      </c>
      <c r="N142" s="60">
        <f>K142-1300</f>
        <v>4311</v>
      </c>
      <c r="O142" s="66">
        <f>P142/N142</f>
        <v>0.307817211783809</v>
      </c>
      <c r="P142" s="60">
        <v>1327</v>
      </c>
    </row>
    <row r="143" s="40" customFormat="1" ht="15" customHeight="1" spans="1:16">
      <c r="A143" s="51">
        <v>144</v>
      </c>
      <c r="B143" s="33">
        <v>102564</v>
      </c>
      <c r="C143" s="33">
        <f>VLOOKUP(B143,Sheet1!A:C,2,0)</f>
        <v>102564</v>
      </c>
      <c r="D143" s="52" t="s">
        <v>136</v>
      </c>
      <c r="E143" s="52" t="str">
        <f>VLOOKUP(C143,[1]Sheet1!$C:$G,5,0)</f>
        <v>C2</v>
      </c>
      <c r="F143" s="53">
        <v>40</v>
      </c>
      <c r="G143" s="55"/>
      <c r="H143" s="33" t="s">
        <v>51</v>
      </c>
      <c r="I143" s="60" t="s">
        <v>18</v>
      </c>
      <c r="J143" s="60"/>
      <c r="K143" s="53">
        <v>5688</v>
      </c>
      <c r="L143" s="53">
        <v>1464</v>
      </c>
      <c r="M143" s="66">
        <f>L143/K143</f>
        <v>0.257383966244726</v>
      </c>
      <c r="N143" s="60">
        <f>K143-1300</f>
        <v>4388</v>
      </c>
      <c r="O143" s="66">
        <f>P143/N143</f>
        <v>0.296034639927074</v>
      </c>
      <c r="P143" s="60">
        <v>1299</v>
      </c>
    </row>
    <row r="144" s="40" customFormat="1" ht="15" customHeight="1" spans="1:16">
      <c r="A144" s="51">
        <v>145</v>
      </c>
      <c r="B144" s="33">
        <v>732</v>
      </c>
      <c r="C144" s="33">
        <f>VLOOKUP(B144,Sheet1!A:C,2,0)</f>
        <v>2837</v>
      </c>
      <c r="D144" s="52" t="s">
        <v>137</v>
      </c>
      <c r="E144" s="52" t="str">
        <f>VLOOKUP(C144,[1]Sheet1!$C:$G,5,0)</f>
        <v>C2</v>
      </c>
      <c r="F144" s="53">
        <v>40</v>
      </c>
      <c r="G144" s="56"/>
      <c r="H144" s="33" t="s">
        <v>51</v>
      </c>
      <c r="I144" s="60" t="s">
        <v>18</v>
      </c>
      <c r="J144" s="60"/>
      <c r="K144" s="53">
        <v>5727</v>
      </c>
      <c r="L144" s="53">
        <v>1453</v>
      </c>
      <c r="M144" s="66">
        <f>L144/K144</f>
        <v>0.253710494150515</v>
      </c>
      <c r="N144" s="60">
        <f>K144-1300</f>
        <v>4427</v>
      </c>
      <c r="O144" s="66">
        <f>P144/N144</f>
        <v>0.290941947142534</v>
      </c>
      <c r="P144" s="60">
        <v>1288</v>
      </c>
    </row>
    <row r="145" s="40" customFormat="1" ht="15" customHeight="1" spans="1:16">
      <c r="A145" s="51">
        <v>146</v>
      </c>
      <c r="B145" s="33"/>
      <c r="C145" s="33"/>
      <c r="D145" s="52"/>
      <c r="E145" s="52"/>
      <c r="F145" s="53"/>
      <c r="G145" s="53"/>
      <c r="H145" s="33"/>
      <c r="I145" s="60"/>
      <c r="J145" s="60"/>
      <c r="K145" s="53"/>
      <c r="L145" s="53"/>
      <c r="M145" s="66"/>
      <c r="N145" s="60"/>
      <c r="O145" s="66"/>
      <c r="P145" s="60"/>
    </row>
    <row r="146" s="40" customFormat="1" ht="15" customHeight="1" spans="1:16">
      <c r="A146" s="51">
        <v>147</v>
      </c>
      <c r="B146" s="33">
        <v>740</v>
      </c>
      <c r="C146" s="33">
        <f>VLOOKUP(B146,Sheet1!A:C,2,0)</f>
        <v>2714</v>
      </c>
      <c r="D146" s="52" t="s">
        <v>138</v>
      </c>
      <c r="E146" s="52" t="str">
        <f>VLOOKUP(C146,[1]Sheet1!$C:$G,5,0)</f>
        <v>C2</v>
      </c>
      <c r="F146" s="53">
        <v>40</v>
      </c>
      <c r="G146" s="54">
        <v>31</v>
      </c>
      <c r="H146" s="33" t="s">
        <v>35</v>
      </c>
      <c r="I146" s="60" t="s">
        <v>18</v>
      </c>
      <c r="J146" s="60"/>
      <c r="K146" s="53">
        <v>5500</v>
      </c>
      <c r="L146" s="53">
        <v>1450</v>
      </c>
      <c r="M146" s="66">
        <f>L146/K146</f>
        <v>0.263636363636364</v>
      </c>
      <c r="N146" s="60">
        <f>K146-1300</f>
        <v>4200</v>
      </c>
      <c r="O146" s="66">
        <f>P146/N146</f>
        <v>0.305952380952381</v>
      </c>
      <c r="P146" s="60">
        <v>1285</v>
      </c>
    </row>
    <row r="147" s="40" customFormat="1" ht="15" customHeight="1" spans="1:16">
      <c r="A147" s="51">
        <v>148</v>
      </c>
      <c r="B147" s="33">
        <v>106568</v>
      </c>
      <c r="C147" s="33">
        <f>VLOOKUP(B147,Sheet1!A:C,2,0)</f>
        <v>106568</v>
      </c>
      <c r="D147" s="52" t="s">
        <v>139</v>
      </c>
      <c r="E147" s="52" t="str">
        <f>VLOOKUP(C147,[1]Sheet1!$C:$G,5,0)</f>
        <v>C2</v>
      </c>
      <c r="F147" s="53">
        <v>40</v>
      </c>
      <c r="G147" s="55"/>
      <c r="H147" s="33" t="s">
        <v>21</v>
      </c>
      <c r="I147" s="60" t="s">
        <v>18</v>
      </c>
      <c r="J147" s="60"/>
      <c r="K147" s="53">
        <v>5074</v>
      </c>
      <c r="L147" s="53">
        <v>1450</v>
      </c>
      <c r="M147" s="66">
        <f>L147/K147</f>
        <v>0.285770595191171</v>
      </c>
      <c r="N147" s="60">
        <f>K147-1300</f>
        <v>3774</v>
      </c>
      <c r="O147" s="66">
        <f>P147/N147</f>
        <v>0.340487546369899</v>
      </c>
      <c r="P147" s="60">
        <v>1285</v>
      </c>
    </row>
    <row r="148" s="40" customFormat="1" ht="15" customHeight="1" spans="1:16">
      <c r="A148" s="51">
        <v>149</v>
      </c>
      <c r="B148" s="67">
        <v>113023</v>
      </c>
      <c r="C148" s="33">
        <f>VLOOKUP(B148,Sheet1!A:C,2,0)</f>
        <v>2326</v>
      </c>
      <c r="D148" s="52" t="s">
        <v>140</v>
      </c>
      <c r="E148" s="52" t="str">
        <f>VLOOKUP(C148,[1]Sheet1!$C:$G,5,0)</f>
        <v>C2</v>
      </c>
      <c r="F148" s="53">
        <v>40</v>
      </c>
      <c r="G148" s="55"/>
      <c r="H148" s="33" t="s">
        <v>17</v>
      </c>
      <c r="I148" s="60" t="s">
        <v>18</v>
      </c>
      <c r="J148" s="60"/>
      <c r="K148" s="53">
        <v>5580</v>
      </c>
      <c r="L148" s="53">
        <v>1433</v>
      </c>
      <c r="M148" s="66">
        <f>L148/K148</f>
        <v>0.256810035842294</v>
      </c>
      <c r="N148" s="60">
        <f>K148-1300</f>
        <v>4280</v>
      </c>
      <c r="O148" s="66">
        <f>P148/N148</f>
        <v>0.296261682242991</v>
      </c>
      <c r="P148" s="60">
        <v>1268</v>
      </c>
    </row>
    <row r="149" s="40" customFormat="1" ht="15" customHeight="1" spans="1:16">
      <c r="A149" s="51">
        <v>150</v>
      </c>
      <c r="B149" s="33">
        <v>123007</v>
      </c>
      <c r="C149" s="33">
        <f>VLOOKUP(B149,Sheet1!A:C,2,0)</f>
        <v>123007</v>
      </c>
      <c r="D149" s="52" t="s">
        <v>141</v>
      </c>
      <c r="E149" s="52" t="str">
        <f>VLOOKUP(C149,[1]Sheet1!$C:$G,5,0)</f>
        <v>C2</v>
      </c>
      <c r="F149" s="53">
        <v>40</v>
      </c>
      <c r="G149" s="56"/>
      <c r="H149" s="33" t="s">
        <v>51</v>
      </c>
      <c r="I149" s="60" t="s">
        <v>18</v>
      </c>
      <c r="J149" s="60"/>
      <c r="K149" s="53">
        <v>5712</v>
      </c>
      <c r="L149" s="53">
        <v>1421</v>
      </c>
      <c r="M149" s="66">
        <f>L149/K149</f>
        <v>0.248774509803922</v>
      </c>
      <c r="N149" s="60">
        <f>K149-1300</f>
        <v>4412</v>
      </c>
      <c r="O149" s="66">
        <f>P149/N149</f>
        <v>0.28467815049864</v>
      </c>
      <c r="P149" s="60">
        <v>1256</v>
      </c>
    </row>
    <row r="150" s="40" customFormat="1" ht="15" customHeight="1" spans="1:16">
      <c r="A150" s="51">
        <v>151</v>
      </c>
      <c r="B150" s="33"/>
      <c r="C150" s="33"/>
      <c r="D150" s="52"/>
      <c r="E150" s="52"/>
      <c r="F150" s="53"/>
      <c r="G150" s="53"/>
      <c r="H150" s="33"/>
      <c r="I150" s="60"/>
      <c r="J150" s="60"/>
      <c r="K150" s="53"/>
      <c r="L150" s="53"/>
      <c r="M150" s="66"/>
      <c r="N150" s="60"/>
      <c r="O150" s="66"/>
      <c r="P150" s="60"/>
    </row>
    <row r="151" s="40" customFormat="1" ht="15" customHeight="1" spans="1:16">
      <c r="A151" s="51">
        <v>152</v>
      </c>
      <c r="B151" s="33">
        <v>549</v>
      </c>
      <c r="C151" s="33">
        <f>VLOOKUP(B151,Sheet1!A:C,2,0)</f>
        <v>2853</v>
      </c>
      <c r="D151" s="52" t="s">
        <v>142</v>
      </c>
      <c r="E151" s="52" t="str">
        <f>VLOOKUP(C151,[1]Sheet1!$C:$G,5,0)</f>
        <v>C2</v>
      </c>
      <c r="F151" s="53">
        <v>40</v>
      </c>
      <c r="G151" s="54">
        <v>32</v>
      </c>
      <c r="H151" s="33" t="s">
        <v>51</v>
      </c>
      <c r="I151" s="60" t="s">
        <v>18</v>
      </c>
      <c r="J151" s="60"/>
      <c r="K151" s="53">
        <v>5489</v>
      </c>
      <c r="L151" s="53">
        <v>1420</v>
      </c>
      <c r="M151" s="66">
        <f>L151/K151</f>
        <v>0.258699216615048</v>
      </c>
      <c r="N151" s="60">
        <f>K151-1300</f>
        <v>4189</v>
      </c>
      <c r="O151" s="66">
        <f>P151/N151</f>
        <v>0.299594175220816</v>
      </c>
      <c r="P151" s="60">
        <v>1255</v>
      </c>
    </row>
    <row r="152" s="40" customFormat="1" ht="15" customHeight="1" spans="1:16">
      <c r="A152" s="51">
        <v>153</v>
      </c>
      <c r="B152" s="33">
        <v>104838</v>
      </c>
      <c r="C152" s="33">
        <f>VLOOKUP(B152,Sheet1!A:C,2,0)</f>
        <v>104838</v>
      </c>
      <c r="D152" s="52" t="s">
        <v>143</v>
      </c>
      <c r="E152" s="52" t="str">
        <f>VLOOKUP(C152,[1]Sheet1!$C:$G,5,0)</f>
        <v>C2</v>
      </c>
      <c r="F152" s="53">
        <v>40</v>
      </c>
      <c r="G152" s="53"/>
      <c r="H152" s="33" t="s">
        <v>61</v>
      </c>
      <c r="I152" s="60" t="s">
        <v>18</v>
      </c>
      <c r="J152" s="60"/>
      <c r="K152" s="53">
        <v>5383</v>
      </c>
      <c r="L152" s="53">
        <v>1400</v>
      </c>
      <c r="M152" s="66">
        <f>L152/K152</f>
        <v>0.260078023407022</v>
      </c>
      <c r="N152" s="60">
        <f>K152-1300</f>
        <v>4083</v>
      </c>
      <c r="O152" s="66">
        <f>P152/N152</f>
        <v>0.302473671320108</v>
      </c>
      <c r="P152" s="60">
        <v>1235</v>
      </c>
    </row>
    <row r="153" s="40" customFormat="1" ht="15" customHeight="1" spans="1:16">
      <c r="A153" s="51">
        <v>154</v>
      </c>
      <c r="B153" s="33">
        <v>720</v>
      </c>
      <c r="C153" s="33">
        <f>VLOOKUP(B153,Sheet1!A:C,2,0)</f>
        <v>2844</v>
      </c>
      <c r="D153" s="52" t="s">
        <v>144</v>
      </c>
      <c r="E153" s="52" t="str">
        <f>VLOOKUP(C153,[1]Sheet1!$C:$G,5,0)</f>
        <v>C2</v>
      </c>
      <c r="F153" s="53">
        <v>40</v>
      </c>
      <c r="G153" s="55"/>
      <c r="H153" s="33" t="s">
        <v>51</v>
      </c>
      <c r="I153" s="60" t="s">
        <v>18</v>
      </c>
      <c r="J153" s="60"/>
      <c r="K153" s="53">
        <v>5413</v>
      </c>
      <c r="L153" s="53">
        <v>1400</v>
      </c>
      <c r="M153" s="66">
        <f>L153/K153</f>
        <v>0.258636615555145</v>
      </c>
      <c r="N153" s="60">
        <f>K153-1300</f>
        <v>4113</v>
      </c>
      <c r="O153" s="66">
        <f>P153/N153</f>
        <v>0.300267444687576</v>
      </c>
      <c r="P153" s="60">
        <v>1235</v>
      </c>
    </row>
    <row r="154" s="40" customFormat="1" ht="17" customHeight="1" spans="1:16">
      <c r="A154" s="51">
        <v>155</v>
      </c>
      <c r="B154" s="33">
        <v>118758</v>
      </c>
      <c r="C154" s="33">
        <f>VLOOKUP(B154,Sheet1!A:C,2,0)</f>
        <v>118758</v>
      </c>
      <c r="D154" s="52" t="s">
        <v>145</v>
      </c>
      <c r="E154" s="52" t="str">
        <f>VLOOKUP(C154,[1]Sheet1!$C:$G,5,0)</f>
        <v>C2</v>
      </c>
      <c r="F154" s="53">
        <v>40</v>
      </c>
      <c r="G154" s="56"/>
      <c r="H154" s="33" t="s">
        <v>35</v>
      </c>
      <c r="I154" s="60" t="s">
        <v>18</v>
      </c>
      <c r="J154" s="60"/>
      <c r="K154" s="53">
        <v>5787</v>
      </c>
      <c r="L154" s="53">
        <v>1400</v>
      </c>
      <c r="M154" s="66">
        <f>L154/K154</f>
        <v>0.241921548297909</v>
      </c>
      <c r="N154" s="60">
        <f>K154-1300</f>
        <v>4487</v>
      </c>
      <c r="O154" s="66">
        <f>P154/N154</f>
        <v>0.275239581011812</v>
      </c>
      <c r="P154" s="60">
        <v>1235</v>
      </c>
    </row>
    <row r="155" s="40" customFormat="1" ht="17" customHeight="1" spans="1:16">
      <c r="A155" s="51">
        <v>156</v>
      </c>
      <c r="B155" s="33"/>
      <c r="C155" s="33"/>
      <c r="D155" s="52"/>
      <c r="E155" s="52"/>
      <c r="F155" s="53"/>
      <c r="G155" s="53"/>
      <c r="H155" s="33"/>
      <c r="I155" s="60"/>
      <c r="J155" s="60"/>
      <c r="K155" s="53"/>
      <c r="L155" s="53"/>
      <c r="M155" s="66"/>
      <c r="N155" s="60"/>
      <c r="O155" s="66"/>
      <c r="P155" s="60"/>
    </row>
    <row r="156" s="40" customFormat="1" ht="18" customHeight="1" spans="1:16">
      <c r="A156" s="51">
        <v>157</v>
      </c>
      <c r="B156" s="33">
        <v>104429</v>
      </c>
      <c r="C156" s="33">
        <f>VLOOKUP(B156,Sheet1!A:C,2,0)</f>
        <v>104429</v>
      </c>
      <c r="D156" s="52" t="s">
        <v>146</v>
      </c>
      <c r="E156" s="52" t="str">
        <f>VLOOKUP(C156,[1]Sheet1!$C:$G,5,0)</f>
        <v>C2</v>
      </c>
      <c r="F156" s="53">
        <v>40</v>
      </c>
      <c r="G156" s="54">
        <v>33</v>
      </c>
      <c r="H156" s="33" t="s">
        <v>21</v>
      </c>
      <c r="I156" s="60" t="s">
        <v>18</v>
      </c>
      <c r="J156" s="60"/>
      <c r="K156" s="53">
        <v>5950</v>
      </c>
      <c r="L156" s="53">
        <v>1394</v>
      </c>
      <c r="M156" s="66">
        <f>L156/K156</f>
        <v>0.234285714285714</v>
      </c>
      <c r="N156" s="60">
        <f>K156-1300</f>
        <v>4650</v>
      </c>
      <c r="O156" s="66">
        <f>P156/N156</f>
        <v>0.264301075268817</v>
      </c>
      <c r="P156" s="60">
        <v>1229</v>
      </c>
    </row>
    <row r="157" s="40" customFormat="1" ht="18" customHeight="1" spans="1:16">
      <c r="A157" s="51">
        <v>158</v>
      </c>
      <c r="B157" s="33">
        <v>117637</v>
      </c>
      <c r="C157" s="33">
        <f>VLOOKUP(B157,Sheet1!A:C,2,0)</f>
        <v>117637</v>
      </c>
      <c r="D157" s="52" t="s">
        <v>147</v>
      </c>
      <c r="E157" s="52" t="str">
        <f>VLOOKUP(C157,[1]Sheet1!$C:$G,5,0)</f>
        <v>C2</v>
      </c>
      <c r="F157" s="53">
        <v>40</v>
      </c>
      <c r="G157" s="55"/>
      <c r="H157" s="33" t="s">
        <v>51</v>
      </c>
      <c r="I157" s="60" t="s">
        <v>18</v>
      </c>
      <c r="J157" s="60"/>
      <c r="K157" s="53">
        <v>5965</v>
      </c>
      <c r="L157" s="53">
        <v>1393</v>
      </c>
      <c r="M157" s="66">
        <f>L157/K157</f>
        <v>0.233528918692372</v>
      </c>
      <c r="N157" s="60">
        <f>K157-1300</f>
        <v>4665</v>
      </c>
      <c r="O157" s="66">
        <f>P157/N157</f>
        <v>0.263236870310825</v>
      </c>
      <c r="P157" s="60">
        <v>1228</v>
      </c>
    </row>
    <row r="158" s="40" customFormat="1" ht="18" customHeight="1" spans="1:16">
      <c r="A158" s="51">
        <v>159</v>
      </c>
      <c r="B158" s="33">
        <v>733</v>
      </c>
      <c r="C158" s="33">
        <f>VLOOKUP(B158,Sheet1!A:C,2,0)</f>
        <v>2713</v>
      </c>
      <c r="D158" s="52" t="s">
        <v>148</v>
      </c>
      <c r="E158" s="52" t="str">
        <f>VLOOKUP(C158,[1]Sheet1!$C:$G,5,0)</f>
        <v>C2</v>
      </c>
      <c r="F158" s="53">
        <v>40</v>
      </c>
      <c r="G158" s="55"/>
      <c r="H158" s="33" t="s">
        <v>28</v>
      </c>
      <c r="I158" s="60" t="s">
        <v>18</v>
      </c>
      <c r="J158" s="60"/>
      <c r="K158" s="53">
        <v>5677</v>
      </c>
      <c r="L158" s="53">
        <v>1391</v>
      </c>
      <c r="M158" s="66">
        <f>L158/K158</f>
        <v>0.24502378016558</v>
      </c>
      <c r="N158" s="60">
        <f>K158-1300</f>
        <v>4377</v>
      </c>
      <c r="O158" s="66">
        <f>P158/N158</f>
        <v>0.280100525474069</v>
      </c>
      <c r="P158" s="60">
        <v>1226</v>
      </c>
    </row>
    <row r="159" s="40" customFormat="1" ht="17" customHeight="1" spans="1:16">
      <c r="A159" s="51">
        <v>160</v>
      </c>
      <c r="B159" s="33">
        <v>110378</v>
      </c>
      <c r="C159" s="33">
        <f>VLOOKUP(B159,Sheet1!A:C,2,0)</f>
        <v>110378</v>
      </c>
      <c r="D159" s="52" t="s">
        <v>149</v>
      </c>
      <c r="E159" s="52" t="str">
        <f>VLOOKUP(C159,[1]Sheet1!$C:$G,5,0)</f>
        <v>C2</v>
      </c>
      <c r="F159" s="53">
        <v>40</v>
      </c>
      <c r="G159" s="56"/>
      <c r="H159" s="33" t="s">
        <v>51</v>
      </c>
      <c r="I159" s="60" t="s">
        <v>18</v>
      </c>
      <c r="J159" s="60"/>
      <c r="K159" s="53">
        <v>5922</v>
      </c>
      <c r="L159" s="53">
        <v>1390</v>
      </c>
      <c r="M159" s="66">
        <f>L159/K159</f>
        <v>0.234718000675447</v>
      </c>
      <c r="N159" s="60">
        <f>K159-1300</f>
        <v>4622</v>
      </c>
      <c r="O159" s="66">
        <f>P159/N159</f>
        <v>0.265036780614453</v>
      </c>
      <c r="P159" s="60">
        <v>1225</v>
      </c>
    </row>
    <row r="160" s="40" customFormat="1" ht="17" customHeight="1" spans="1:16">
      <c r="A160" s="51">
        <v>161</v>
      </c>
      <c r="B160" s="33"/>
      <c r="C160" s="33"/>
      <c r="D160" s="52"/>
      <c r="E160" s="52"/>
      <c r="F160" s="53"/>
      <c r="G160" s="53"/>
      <c r="H160" s="33"/>
      <c r="I160" s="60"/>
      <c r="J160" s="60"/>
      <c r="K160" s="53"/>
      <c r="L160" s="53"/>
      <c r="M160" s="66"/>
      <c r="N160" s="60"/>
      <c r="O160" s="66"/>
      <c r="P160" s="60"/>
    </row>
    <row r="161" s="40" customFormat="1" ht="17" customHeight="1" spans="1:16">
      <c r="A161" s="51">
        <v>162</v>
      </c>
      <c r="B161" s="33">
        <v>117923</v>
      </c>
      <c r="C161" s="33">
        <f>VLOOKUP(B161,Sheet1!A:C,2,0)</f>
        <v>117923</v>
      </c>
      <c r="D161" s="52" t="s">
        <v>150</v>
      </c>
      <c r="E161" s="52" t="str">
        <f>VLOOKUP(C161,[1]Sheet1!$C:$G,5,0)</f>
        <v>C2</v>
      </c>
      <c r="F161" s="53">
        <v>40</v>
      </c>
      <c r="G161" s="57">
        <v>34</v>
      </c>
      <c r="H161" s="33" t="s">
        <v>51</v>
      </c>
      <c r="I161" s="60" t="s">
        <v>18</v>
      </c>
      <c r="J161" s="60"/>
      <c r="K161" s="53">
        <v>5296</v>
      </c>
      <c r="L161" s="53">
        <v>1363</v>
      </c>
      <c r="M161" s="66">
        <f>L161/K161</f>
        <v>0.257364048338369</v>
      </c>
      <c r="N161" s="60">
        <f>K161-1300</f>
        <v>3996</v>
      </c>
      <c r="O161" s="66">
        <f>P161/N161</f>
        <v>0.2997997997998</v>
      </c>
      <c r="P161" s="60">
        <v>1198</v>
      </c>
    </row>
    <row r="162" s="40" customFormat="1" ht="15" customHeight="1" spans="1:16">
      <c r="A162" s="51">
        <v>163</v>
      </c>
      <c r="B162" s="67">
        <v>143253</v>
      </c>
      <c r="C162" s="33">
        <f>VLOOKUP(B162,Sheet1!A:C,2,0)</f>
        <v>1950</v>
      </c>
      <c r="D162" s="52" t="s">
        <v>151</v>
      </c>
      <c r="E162" s="52" t="str">
        <f>VLOOKUP(C162,[1]Sheet1!$C:$G,5,0)</f>
        <v>C2</v>
      </c>
      <c r="F162" s="53">
        <v>40</v>
      </c>
      <c r="G162" s="58"/>
      <c r="H162" s="33" t="s">
        <v>21</v>
      </c>
      <c r="I162" s="60" t="s">
        <v>18</v>
      </c>
      <c r="J162" s="60"/>
      <c r="K162" s="53">
        <v>5438</v>
      </c>
      <c r="L162" s="53">
        <v>1350</v>
      </c>
      <c r="M162" s="66">
        <f>L162/K162</f>
        <v>0.248253034203751</v>
      </c>
      <c r="N162" s="60">
        <f>K162-1300</f>
        <v>4138</v>
      </c>
      <c r="O162" s="66">
        <f>P162/N162</f>
        <v>0.286370227162881</v>
      </c>
      <c r="P162" s="60">
        <v>1185</v>
      </c>
    </row>
    <row r="163" s="40" customFormat="1" ht="15" customHeight="1" spans="1:16">
      <c r="A163" s="51">
        <v>165</v>
      </c>
      <c r="B163" s="33">
        <v>115971</v>
      </c>
      <c r="C163" s="33">
        <f>VLOOKUP(B163,Sheet1!A:C,2,0)</f>
        <v>115971</v>
      </c>
      <c r="D163" s="52" t="s">
        <v>152</v>
      </c>
      <c r="E163" s="52" t="str">
        <f>VLOOKUP(C163,[1]Sheet1!$C:$G,5,0)</f>
        <v>C2</v>
      </c>
      <c r="F163" s="53">
        <v>40</v>
      </c>
      <c r="G163" s="59"/>
      <c r="H163" s="33" t="s">
        <v>21</v>
      </c>
      <c r="I163" s="60" t="s">
        <v>18</v>
      </c>
      <c r="J163" s="60"/>
      <c r="K163" s="53">
        <v>5945</v>
      </c>
      <c r="L163" s="53">
        <v>1337</v>
      </c>
      <c r="M163" s="66">
        <f>L163/K163</f>
        <v>0.224894869638352</v>
      </c>
      <c r="N163" s="60">
        <f>K163-1300</f>
        <v>4645</v>
      </c>
      <c r="O163" s="66">
        <f>P163/N163</f>
        <v>0.252314316469322</v>
      </c>
      <c r="P163" s="60">
        <v>1172</v>
      </c>
    </row>
    <row r="164" s="40" customFormat="1" ht="15" customHeight="1" spans="1:16">
      <c r="A164" s="51">
        <v>166</v>
      </c>
      <c r="B164" s="33"/>
      <c r="C164" s="33"/>
      <c r="D164" s="52"/>
      <c r="E164" s="52"/>
      <c r="F164" s="53"/>
      <c r="G164" s="53"/>
      <c r="H164" s="33"/>
      <c r="I164" s="60"/>
      <c r="J164" s="60"/>
      <c r="K164" s="53"/>
      <c r="L164" s="53"/>
      <c r="M164" s="66"/>
      <c r="N164" s="60"/>
      <c r="O164" s="66"/>
      <c r="P164" s="60"/>
    </row>
    <row r="165" s="40" customFormat="1" ht="15" customHeight="1" spans="1:16">
      <c r="A165" s="51">
        <v>167</v>
      </c>
      <c r="B165" s="33">
        <v>56</v>
      </c>
      <c r="C165" s="33">
        <f>VLOOKUP(B165,Sheet1!A:C,2,0)</f>
        <v>2894</v>
      </c>
      <c r="D165" s="52" t="s">
        <v>153</v>
      </c>
      <c r="E165" s="52" t="str">
        <f>VLOOKUP(C165,[1]Sheet1!$C:$G,5,0)</f>
        <v>C2</v>
      </c>
      <c r="F165" s="53">
        <v>40</v>
      </c>
      <c r="G165" s="53">
        <v>35</v>
      </c>
      <c r="H165" s="33" t="s">
        <v>61</v>
      </c>
      <c r="I165" s="60" t="s">
        <v>18</v>
      </c>
      <c r="J165" s="60"/>
      <c r="K165" s="53">
        <v>5500</v>
      </c>
      <c r="L165" s="53">
        <v>1325</v>
      </c>
      <c r="M165" s="66">
        <f>L165/K165</f>
        <v>0.240909090909091</v>
      </c>
      <c r="N165" s="60">
        <f>K165-1300</f>
        <v>4200</v>
      </c>
      <c r="O165" s="66">
        <f>P165/N165</f>
        <v>0.276190476190476</v>
      </c>
      <c r="P165" s="60">
        <v>1160</v>
      </c>
    </row>
    <row r="166" s="40" customFormat="1" ht="15" customHeight="1" spans="1:16">
      <c r="A166" s="51">
        <v>168</v>
      </c>
      <c r="B166" s="33">
        <v>52</v>
      </c>
      <c r="C166" s="33">
        <f>VLOOKUP(B166,Sheet1!A:C,2,0)</f>
        <v>2905</v>
      </c>
      <c r="D166" s="52" t="s">
        <v>154</v>
      </c>
      <c r="E166" s="52" t="str">
        <f>VLOOKUP(C166,[1]Sheet1!$C:$G,5,0)</f>
        <v>C2</v>
      </c>
      <c r="F166" s="53">
        <v>40</v>
      </c>
      <c r="G166" s="53"/>
      <c r="H166" s="33" t="s">
        <v>61</v>
      </c>
      <c r="I166" s="60" t="s">
        <v>18</v>
      </c>
      <c r="J166" s="60"/>
      <c r="K166" s="53">
        <v>5427</v>
      </c>
      <c r="L166" s="53">
        <v>1291</v>
      </c>
      <c r="M166" s="66">
        <f>L166/K166</f>
        <v>0.237884650819974</v>
      </c>
      <c r="N166" s="60">
        <f>K166-1300</f>
        <v>4127</v>
      </c>
      <c r="O166" s="66">
        <f>P166/N166</f>
        <v>0.272837412163799</v>
      </c>
      <c r="P166" s="60">
        <v>1126</v>
      </c>
    </row>
    <row r="167" s="40" customFormat="1" ht="15" customHeight="1" spans="1:16">
      <c r="A167" s="51">
        <v>169</v>
      </c>
      <c r="B167" s="33">
        <v>371</v>
      </c>
      <c r="C167" s="33">
        <f>VLOOKUP(B167,Sheet1!A:C,2,0)</f>
        <v>2839</v>
      </c>
      <c r="D167" s="52" t="s">
        <v>155</v>
      </c>
      <c r="E167" s="52" t="str">
        <f>VLOOKUP(C167,[1]Sheet1!$C:$G,5,0)</f>
        <v>C2</v>
      </c>
      <c r="F167" s="53">
        <v>40</v>
      </c>
      <c r="G167" s="55"/>
      <c r="H167" s="33" t="s">
        <v>28</v>
      </c>
      <c r="I167" s="60" t="s">
        <v>18</v>
      </c>
      <c r="J167" s="60"/>
      <c r="K167" s="53">
        <v>4727</v>
      </c>
      <c r="L167" s="53">
        <v>1250</v>
      </c>
      <c r="M167" s="66">
        <f>L167/K167</f>
        <v>0.264438332980749</v>
      </c>
      <c r="N167" s="60">
        <f>K167-1300</f>
        <v>3427</v>
      </c>
      <c r="O167" s="66">
        <f>P167/N167</f>
        <v>0.316603443244821</v>
      </c>
      <c r="P167" s="60">
        <v>1085</v>
      </c>
    </row>
    <row r="168" s="40" customFormat="1" spans="1:16">
      <c r="A168" s="51">
        <v>170</v>
      </c>
      <c r="B168" s="67">
        <v>298747</v>
      </c>
      <c r="C168" s="33">
        <f>VLOOKUP(B168,Sheet1!A:C,2,0)</f>
        <v>298747</v>
      </c>
      <c r="D168" s="52" t="s">
        <v>156</v>
      </c>
      <c r="E168" s="52" t="str">
        <f>VLOOKUP(C168,[1]Sheet1!$C:$G,5,0)</f>
        <v>C2</v>
      </c>
      <c r="F168" s="53">
        <v>40</v>
      </c>
      <c r="G168" s="56"/>
      <c r="H168" s="33" t="s">
        <v>23</v>
      </c>
      <c r="I168" s="60" t="s">
        <v>18</v>
      </c>
      <c r="J168" s="60"/>
      <c r="K168" s="53">
        <v>4967</v>
      </c>
      <c r="L168" s="53">
        <v>1155</v>
      </c>
      <c r="M168" s="66">
        <f>L168/K168</f>
        <v>0.232534729212805</v>
      </c>
      <c r="N168" s="60">
        <f>K168-1300</f>
        <v>3667</v>
      </c>
      <c r="O168" s="66">
        <f>P168/N168</f>
        <v>0.269975456776657</v>
      </c>
      <c r="P168" s="60">
        <v>990</v>
      </c>
    </row>
    <row r="169" s="40" customFormat="1" spans="1:16">
      <c r="A169" s="51">
        <v>171</v>
      </c>
      <c r="B169" s="67"/>
      <c r="C169" s="33"/>
      <c r="D169" s="52"/>
      <c r="E169" s="52"/>
      <c r="F169" s="53"/>
      <c r="G169" s="53"/>
      <c r="H169" s="33"/>
      <c r="I169" s="60"/>
      <c r="J169" s="60"/>
      <c r="K169" s="53"/>
      <c r="L169" s="53"/>
      <c r="M169" s="66"/>
      <c r="N169" s="60"/>
      <c r="O169" s="66"/>
      <c r="P169" s="60"/>
    </row>
    <row r="170" s="40" customFormat="1" spans="1:16">
      <c r="A170" s="51">
        <v>172</v>
      </c>
      <c r="B170" s="71">
        <v>116773</v>
      </c>
      <c r="C170" s="33">
        <f>VLOOKUP(B170,Sheet1!A:C,2,0)</f>
        <v>2274</v>
      </c>
      <c r="D170" s="71" t="s">
        <v>157</v>
      </c>
      <c r="E170" s="52" t="str">
        <f>VLOOKUP(C170,[1]Sheet1!$C:$G,5,0)</f>
        <v>C2</v>
      </c>
      <c r="F170" s="53">
        <v>40</v>
      </c>
      <c r="G170" s="54">
        <v>36</v>
      </c>
      <c r="H170" s="33" t="s">
        <v>17</v>
      </c>
      <c r="I170" s="60" t="s">
        <v>18</v>
      </c>
      <c r="J170" s="60"/>
      <c r="K170" s="53">
        <v>5029</v>
      </c>
      <c r="L170" s="53">
        <v>1147</v>
      </c>
      <c r="M170" s="66">
        <f>L170/K170</f>
        <v>0.228077152515411</v>
      </c>
      <c r="N170" s="60">
        <f>K170-1300</f>
        <v>3729</v>
      </c>
      <c r="O170" s="66">
        <f>P170/N170</f>
        <v>0.263341378385626</v>
      </c>
      <c r="P170" s="60">
        <v>982</v>
      </c>
    </row>
    <row r="171" s="40" customFormat="1" ht="18" customHeight="1" spans="1:16">
      <c r="A171" s="51">
        <v>173</v>
      </c>
      <c r="B171" s="71">
        <v>302867</v>
      </c>
      <c r="C171" s="33">
        <f>VLOOKUP(B171,Sheet1!A:C,2,0)</f>
        <v>302867</v>
      </c>
      <c r="D171" s="71" t="s">
        <v>158</v>
      </c>
      <c r="E171" s="52" t="str">
        <f>VLOOKUP(C171,[1]Sheet1!$C:$G,5,0)</f>
        <v>C2</v>
      </c>
      <c r="F171" s="53">
        <v>40</v>
      </c>
      <c r="G171" s="55"/>
      <c r="H171" s="33" t="s">
        <v>35</v>
      </c>
      <c r="I171" s="60" t="s">
        <v>18</v>
      </c>
      <c r="J171" s="60"/>
      <c r="K171" s="53">
        <v>4613</v>
      </c>
      <c r="L171" s="53">
        <v>1023</v>
      </c>
      <c r="M171" s="66">
        <f>L171/K171</f>
        <v>0.221764578365489</v>
      </c>
      <c r="N171" s="60">
        <f>K171-1300</f>
        <v>3313</v>
      </c>
      <c r="O171" s="66">
        <f>P171/N171</f>
        <v>0.258979776637489</v>
      </c>
      <c r="P171" s="60">
        <v>858</v>
      </c>
    </row>
    <row r="172" s="41" customFormat="1" ht="15" customHeight="1" spans="1:21">
      <c r="A172" s="51">
        <v>174</v>
      </c>
      <c r="B172" s="33">
        <v>339</v>
      </c>
      <c r="C172" s="33">
        <f>VLOOKUP(B172,Sheet1!A:C,2,0)</f>
        <v>2408</v>
      </c>
      <c r="D172" s="52" t="s">
        <v>159</v>
      </c>
      <c r="E172" s="52" t="str">
        <f>VLOOKUP(C172,[1]Sheet1!$C:$G,5,0)</f>
        <v>C2</v>
      </c>
      <c r="F172" s="53">
        <v>40</v>
      </c>
      <c r="G172" s="56"/>
      <c r="H172" s="33" t="s">
        <v>23</v>
      </c>
      <c r="I172" s="60" t="s">
        <v>18</v>
      </c>
      <c r="J172" s="60"/>
      <c r="K172" s="53">
        <v>4176</v>
      </c>
      <c r="L172" s="53">
        <v>1000</v>
      </c>
      <c r="M172" s="66">
        <f>L172/K172</f>
        <v>0.239463601532567</v>
      </c>
      <c r="N172" s="60">
        <f>K172-1300</f>
        <v>2876</v>
      </c>
      <c r="O172" s="66">
        <f>P172/N172</f>
        <v>0.290333796940195</v>
      </c>
      <c r="P172" s="60">
        <v>835</v>
      </c>
      <c r="Q172" s="40"/>
      <c r="R172" s="40"/>
      <c r="S172" s="40"/>
      <c r="T172" s="40"/>
      <c r="U172" s="40"/>
    </row>
    <row r="173" s="41" customFormat="1" ht="15" customHeight="1" spans="1:21">
      <c r="A173" s="51">
        <v>175</v>
      </c>
      <c r="B173" s="33"/>
      <c r="C173" s="33"/>
      <c r="D173" s="52"/>
      <c r="E173" s="52"/>
      <c r="F173" s="53"/>
      <c r="G173" s="53"/>
      <c r="H173" s="33"/>
      <c r="I173" s="60"/>
      <c r="J173" s="60"/>
      <c r="K173" s="53"/>
      <c r="L173" s="53"/>
      <c r="M173" s="66"/>
      <c r="N173" s="60"/>
      <c r="O173" s="66"/>
      <c r="P173" s="60"/>
      <c r="Q173" s="40"/>
      <c r="R173" s="40"/>
      <c r="S173" s="40"/>
      <c r="T173" s="40"/>
      <c r="U173" s="40"/>
    </row>
    <row r="174" s="41" customFormat="1" ht="15" customHeight="1" spans="1:16">
      <c r="A174" s="51">
        <v>176</v>
      </c>
      <c r="B174" s="72">
        <v>122686</v>
      </c>
      <c r="C174" s="72">
        <f>VLOOKUP(B174,Sheet1!A:C,2,0)</f>
        <v>122686</v>
      </c>
      <c r="D174" s="73" t="s">
        <v>160</v>
      </c>
      <c r="E174" s="73" t="str">
        <f>VLOOKUP(C174,[1]Sheet1!$C:$G,5,0)</f>
        <v>C2</v>
      </c>
      <c r="F174" s="53">
        <v>0</v>
      </c>
      <c r="G174" s="54">
        <v>37</v>
      </c>
      <c r="H174" s="72" t="s">
        <v>51</v>
      </c>
      <c r="I174" s="60" t="s">
        <v>18</v>
      </c>
      <c r="J174" s="76" t="s">
        <v>161</v>
      </c>
      <c r="K174" s="53">
        <v>4321</v>
      </c>
      <c r="L174" s="53">
        <v>1057</v>
      </c>
      <c r="M174" s="66">
        <f>L174/K174</f>
        <v>0.244619301087711</v>
      </c>
      <c r="N174" s="60">
        <f>K174-1300</f>
        <v>3021</v>
      </c>
      <c r="O174" s="66">
        <f>P174/N174</f>
        <v>0.262164846077458</v>
      </c>
      <c r="P174" s="60">
        <v>792</v>
      </c>
    </row>
    <row r="175" s="40" customFormat="1" ht="15" customHeight="1" spans="1:21">
      <c r="A175" s="51">
        <v>177</v>
      </c>
      <c r="B175" s="72">
        <v>752</v>
      </c>
      <c r="C175" s="72">
        <f>VLOOKUP(B175,Sheet1!A:C,2,0)</f>
        <v>2413</v>
      </c>
      <c r="D175" s="73" t="s">
        <v>162</v>
      </c>
      <c r="E175" s="73" t="str">
        <f>VLOOKUP(C175,[1]Sheet1!$C:$G,5,0)</f>
        <v>C2</v>
      </c>
      <c r="F175" s="53">
        <v>0</v>
      </c>
      <c r="G175" s="56"/>
      <c r="H175" s="72" t="s">
        <v>23</v>
      </c>
      <c r="I175" s="60" t="s">
        <v>18</v>
      </c>
      <c r="J175" s="76" t="s">
        <v>161</v>
      </c>
      <c r="K175" s="53">
        <v>4768</v>
      </c>
      <c r="L175" s="53">
        <v>1350</v>
      </c>
      <c r="M175" s="66">
        <f>L175/K175</f>
        <v>0.283137583892617</v>
      </c>
      <c r="N175" s="60">
        <f>K175-1300</f>
        <v>3468</v>
      </c>
      <c r="O175" s="66">
        <f>P175/N175</f>
        <v>0.312860438292964</v>
      </c>
      <c r="P175" s="60">
        <v>1085</v>
      </c>
      <c r="Q175" s="41"/>
      <c r="R175" s="41"/>
      <c r="S175" s="41"/>
      <c r="T175" s="41"/>
      <c r="U175" s="41"/>
    </row>
    <row r="176" s="40" customFormat="1" ht="15" customHeight="1" spans="1:21">
      <c r="A176" s="51"/>
      <c r="B176" s="72"/>
      <c r="C176" s="72"/>
      <c r="D176" s="73"/>
      <c r="E176" s="73"/>
      <c r="F176" s="53"/>
      <c r="G176" s="55"/>
      <c r="H176" s="72"/>
      <c r="I176" s="60"/>
      <c r="J176" s="76"/>
      <c r="K176" s="53"/>
      <c r="L176" s="53"/>
      <c r="M176" s="66"/>
      <c r="N176" s="60"/>
      <c r="O176" s="66"/>
      <c r="P176" s="60"/>
      <c r="Q176" s="41"/>
      <c r="R176" s="41"/>
      <c r="S176" s="41"/>
      <c r="T176" s="41"/>
      <c r="U176" s="41"/>
    </row>
    <row r="177" s="41" customFormat="1" ht="16" customHeight="1" spans="1:16">
      <c r="A177" s="74">
        <v>13</v>
      </c>
      <c r="B177" s="72">
        <v>546</v>
      </c>
      <c r="C177" s="72">
        <f>VLOOKUP(B177,Sheet1!A:C,2,0)</f>
        <v>2741</v>
      </c>
      <c r="D177" s="73" t="s">
        <v>163</v>
      </c>
      <c r="E177" s="73" t="str">
        <f>VLOOKUP(C177,[1]Sheet1!$C:$G,5,0)</f>
        <v>A3</v>
      </c>
      <c r="F177" s="75">
        <v>50</v>
      </c>
      <c r="G177" s="53" t="s">
        <v>164</v>
      </c>
      <c r="H177" s="72" t="s">
        <v>21</v>
      </c>
      <c r="I177" s="76" t="s">
        <v>18</v>
      </c>
      <c r="J177" s="76" t="s">
        <v>165</v>
      </c>
      <c r="K177" s="75">
        <v>11341</v>
      </c>
      <c r="L177" s="75">
        <v>3391</v>
      </c>
      <c r="M177" s="77">
        <f>L177/K177</f>
        <v>0.299003615201481</v>
      </c>
      <c r="N177" s="76">
        <f>K177-1300</f>
        <v>10041</v>
      </c>
      <c r="O177" s="77">
        <f>P177/N177</f>
        <v>0.308734189821731</v>
      </c>
      <c r="P177" s="76">
        <v>3100</v>
      </c>
    </row>
    <row r="178" s="41" customFormat="1" ht="15" customHeight="1" spans="1:16">
      <c r="A178" s="74">
        <v>164</v>
      </c>
      <c r="B178" s="72">
        <v>102567</v>
      </c>
      <c r="C178" s="72">
        <f>VLOOKUP(B178,Sheet1!A:C,2,0)</f>
        <v>102567</v>
      </c>
      <c r="D178" s="73" t="s">
        <v>166</v>
      </c>
      <c r="E178" s="73" t="str">
        <f>VLOOKUP(C178,[1]Sheet1!$C:$G,5,0)</f>
        <v>C2</v>
      </c>
      <c r="F178" s="75">
        <v>20</v>
      </c>
      <c r="G178" s="53"/>
      <c r="H178" s="72" t="s">
        <v>28</v>
      </c>
      <c r="I178" s="76" t="s">
        <v>18</v>
      </c>
      <c r="J178" s="76" t="s">
        <v>165</v>
      </c>
      <c r="K178" s="75">
        <v>5674</v>
      </c>
      <c r="L178" s="75">
        <v>1750</v>
      </c>
      <c r="M178" s="77">
        <f>L178/K178</f>
        <v>0.308424391963342</v>
      </c>
      <c r="N178" s="76">
        <f>K178-1300</f>
        <v>4374</v>
      </c>
      <c r="O178" s="77">
        <f>P178/N178</f>
        <v>0.270919067215364</v>
      </c>
      <c r="P178" s="76">
        <v>1185</v>
      </c>
    </row>
    <row r="179" s="41" customFormat="1" ht="15" customHeight="1" spans="1:16">
      <c r="A179" s="74">
        <v>77</v>
      </c>
      <c r="B179" s="72">
        <v>116482</v>
      </c>
      <c r="C179" s="72">
        <f>VLOOKUP(B179,Sheet1!A:C,2,0)</f>
        <v>116482</v>
      </c>
      <c r="D179" s="73" t="s">
        <v>167</v>
      </c>
      <c r="E179" s="73" t="str">
        <f>VLOOKUP(C179,[1]Sheet1!$C:$G,5,0)</f>
        <v>C1</v>
      </c>
      <c r="F179" s="75">
        <v>20</v>
      </c>
      <c r="G179" s="53"/>
      <c r="H179" s="72" t="s">
        <v>17</v>
      </c>
      <c r="I179" s="76" t="s">
        <v>18</v>
      </c>
      <c r="J179" s="76" t="s">
        <v>165</v>
      </c>
      <c r="K179" s="75">
        <v>8450</v>
      </c>
      <c r="L179" s="75">
        <v>2450</v>
      </c>
      <c r="M179" s="77">
        <f>L179/K179</f>
        <v>0.289940828402367</v>
      </c>
      <c r="N179" s="76">
        <f>K179-1300</f>
        <v>7150</v>
      </c>
      <c r="O179" s="77">
        <f>P179/N179</f>
        <v>0.277622377622378</v>
      </c>
      <c r="P179" s="76">
        <v>1985</v>
      </c>
    </row>
    <row r="180" s="41" customFormat="1" ht="16" customHeight="1" spans="1:16">
      <c r="A180" s="74">
        <v>8</v>
      </c>
      <c r="B180" s="72">
        <v>341</v>
      </c>
      <c r="C180" s="72">
        <f>VLOOKUP(B180,Sheet1!A:C,2,0)</f>
        <v>2881</v>
      </c>
      <c r="D180" s="73" t="s">
        <v>168</v>
      </c>
      <c r="E180" s="73" t="str">
        <f>VLOOKUP(C180,[1]Sheet1!$C:$G,5,0)</f>
        <v>A2</v>
      </c>
      <c r="F180" s="75">
        <v>50</v>
      </c>
      <c r="G180" s="53"/>
      <c r="H180" s="72" t="s">
        <v>51</v>
      </c>
      <c r="I180" s="76" t="s">
        <v>18</v>
      </c>
      <c r="J180" s="76" t="s">
        <v>165</v>
      </c>
      <c r="K180" s="75">
        <v>13207</v>
      </c>
      <c r="L180" s="75">
        <v>4042</v>
      </c>
      <c r="M180" s="77">
        <f>L180/K180</f>
        <v>0.306049822064057</v>
      </c>
      <c r="N180" s="76">
        <f>K180-1300</f>
        <v>11907</v>
      </c>
      <c r="O180" s="77">
        <f>P180/N180</f>
        <v>0.327538422776518</v>
      </c>
      <c r="P180" s="76">
        <v>3900</v>
      </c>
    </row>
    <row r="181" s="41" customFormat="1" ht="19" customHeight="1" spans="1:16">
      <c r="A181" s="74">
        <v>57</v>
      </c>
      <c r="B181" s="72">
        <v>598</v>
      </c>
      <c r="C181" s="72">
        <f>VLOOKUP(B181,Sheet1!A:C,2,0)</f>
        <v>2730</v>
      </c>
      <c r="D181" s="73" t="s">
        <v>169</v>
      </c>
      <c r="E181" s="73" t="str">
        <f>VLOOKUP(C181,[1]Sheet1!$C:$G,5,0)</f>
        <v>B2</v>
      </c>
      <c r="F181" s="75">
        <v>40</v>
      </c>
      <c r="G181" s="75"/>
      <c r="H181" s="72" t="s">
        <v>35</v>
      </c>
      <c r="I181" s="76" t="s">
        <v>18</v>
      </c>
      <c r="J181" s="76" t="s">
        <v>165</v>
      </c>
      <c r="K181" s="75">
        <v>8246</v>
      </c>
      <c r="L181" s="75">
        <v>2433</v>
      </c>
      <c r="M181" s="77">
        <f>L181/K181</f>
        <v>0.29505214649527</v>
      </c>
      <c r="N181" s="76">
        <f>K181-1300</f>
        <v>6946</v>
      </c>
      <c r="O181" s="77">
        <f>P181/N181</f>
        <v>0.32651885977541</v>
      </c>
      <c r="P181" s="76">
        <v>2268</v>
      </c>
    </row>
  </sheetData>
  <autoFilter xmlns:etc="http://www.wps.cn/officeDocument/2017/etCustomData" ref="A2:U181" etc:filterBottomFollowUsedRange="0">
    <sortState ref="A2:U181">
      <sortCondition ref="E2"/>
    </sortState>
    <extLst/>
  </autoFilter>
  <mergeCells count="46">
    <mergeCell ref="A1:D1"/>
    <mergeCell ref="K1:M1"/>
    <mergeCell ref="N1:P1"/>
    <mergeCell ref="E1:E2"/>
    <mergeCell ref="F1:F2"/>
    <mergeCell ref="G1:G2"/>
    <mergeCell ref="G3:G6"/>
    <mergeCell ref="G8:G11"/>
    <mergeCell ref="G13:G15"/>
    <mergeCell ref="G17:G19"/>
    <mergeCell ref="G22:G25"/>
    <mergeCell ref="G27:G30"/>
    <mergeCell ref="G32:G35"/>
    <mergeCell ref="G37:G40"/>
    <mergeCell ref="G42:G45"/>
    <mergeCell ref="G47:G50"/>
    <mergeCell ref="G52:G55"/>
    <mergeCell ref="G57:G59"/>
    <mergeCell ref="G61:G64"/>
    <mergeCell ref="G66:G70"/>
    <mergeCell ref="G72:G75"/>
    <mergeCell ref="G77:G79"/>
    <mergeCell ref="G81:G84"/>
    <mergeCell ref="G86:G89"/>
    <mergeCell ref="G91:G94"/>
    <mergeCell ref="G96:G99"/>
    <mergeCell ref="G101:G104"/>
    <mergeCell ref="G106:G109"/>
    <mergeCell ref="G111:G114"/>
    <mergeCell ref="G116:G119"/>
    <mergeCell ref="G121:G124"/>
    <mergeCell ref="G126:G129"/>
    <mergeCell ref="G131:G134"/>
    <mergeCell ref="G136:G139"/>
    <mergeCell ref="G141:G144"/>
    <mergeCell ref="G146:G149"/>
    <mergeCell ref="G151:G154"/>
    <mergeCell ref="G156:G159"/>
    <mergeCell ref="G161:G163"/>
    <mergeCell ref="G165:G168"/>
    <mergeCell ref="G170:G172"/>
    <mergeCell ref="G174:G175"/>
    <mergeCell ref="G177:G181"/>
    <mergeCell ref="H1:H2"/>
    <mergeCell ref="I1:I2"/>
    <mergeCell ref="J1:J2"/>
  </mergeCells>
  <conditionalFormatting sqref="B117">
    <cfRule type="duplicateValues" dxfId="0" priority="3"/>
  </conditionalFormatting>
  <conditionalFormatting sqref="B118">
    <cfRule type="duplicateValues" dxfId="0" priority="5"/>
  </conditionalFormatting>
  <conditionalFormatting sqref="B136">
    <cfRule type="duplicateValues" dxfId="0" priority="1"/>
  </conditionalFormatting>
  <conditionalFormatting sqref="B162">
    <cfRule type="duplicateValues" dxfId="0" priority="2"/>
  </conditionalFormatting>
  <conditionalFormatting sqref="B109:B110">
    <cfRule type="duplicateValues" dxfId="0" priority="4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O3:O6 N2:N6 E22:E175 E13:E19 E11 E3:E9 M3:M9 M22:O175 M13:O19 M11:O11 N7:O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F5" sqref="F5"/>
    </sheetView>
  </sheetViews>
  <sheetFormatPr defaultColWidth="9" defaultRowHeight="15.75" outlineLevelCol="4"/>
  <cols>
    <col min="1" max="1" width="9" style="27"/>
    <col min="2" max="2" width="12.125" style="27" customWidth="1"/>
    <col min="3" max="3" width="44" style="27" customWidth="1"/>
    <col min="4" max="4" width="27.125" style="27" customWidth="1"/>
    <col min="5" max="6" width="29.375" style="27" customWidth="1"/>
    <col min="7" max="16384" width="9" style="27"/>
  </cols>
  <sheetData>
    <row r="1" spans="1:5">
      <c r="A1" s="34" t="s">
        <v>170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ht="34" customHeight="1" spans="1:5">
      <c r="A3" s="35" t="s">
        <v>9</v>
      </c>
      <c r="B3" s="36" t="s">
        <v>171</v>
      </c>
      <c r="C3" s="37" t="s">
        <v>12</v>
      </c>
      <c r="D3" s="38" t="s">
        <v>172</v>
      </c>
      <c r="E3" s="38" t="s">
        <v>173</v>
      </c>
    </row>
    <row r="4" ht="23" customHeight="1" spans="1:5">
      <c r="A4" s="39">
        <v>1</v>
      </c>
      <c r="B4" s="36">
        <v>303881</v>
      </c>
      <c r="C4" s="37" t="s">
        <v>174</v>
      </c>
      <c r="D4" s="31">
        <v>2166</v>
      </c>
      <c r="E4" s="31">
        <v>767</v>
      </c>
    </row>
    <row r="5" ht="25" customHeight="1" spans="1:5">
      <c r="A5" s="39">
        <v>2</v>
      </c>
      <c r="B5" s="36">
        <v>110896</v>
      </c>
      <c r="C5" s="37" t="s">
        <v>175</v>
      </c>
      <c r="D5" s="31">
        <v>2833</v>
      </c>
      <c r="E5" s="31">
        <v>940</v>
      </c>
    </row>
    <row r="6" ht="26" customHeight="1" spans="1:5">
      <c r="A6" s="39">
        <v>3</v>
      </c>
      <c r="B6" s="36">
        <v>110907</v>
      </c>
      <c r="C6" s="37" t="s">
        <v>176</v>
      </c>
      <c r="D6" s="31">
        <v>1500</v>
      </c>
      <c r="E6" s="31">
        <v>534</v>
      </c>
    </row>
    <row r="7" ht="26" customHeight="1" spans="1:5">
      <c r="A7" s="39">
        <v>4</v>
      </c>
      <c r="B7" s="36">
        <v>110900</v>
      </c>
      <c r="C7" s="37" t="s">
        <v>177</v>
      </c>
      <c r="D7" s="31">
        <v>2400</v>
      </c>
      <c r="E7" s="31">
        <v>834</v>
      </c>
    </row>
    <row r="8" ht="25" customHeight="1" spans="1:5">
      <c r="A8" s="39">
        <v>5</v>
      </c>
      <c r="B8" s="36">
        <v>303882</v>
      </c>
      <c r="C8" s="37" t="s">
        <v>178</v>
      </c>
      <c r="D8" s="31">
        <v>4457</v>
      </c>
      <c r="E8" s="31">
        <v>1535</v>
      </c>
    </row>
    <row r="9" ht="23" customHeight="1" spans="1:5">
      <c r="A9" s="39">
        <v>6</v>
      </c>
      <c r="B9" s="36">
        <v>17948</v>
      </c>
      <c r="C9" s="37" t="s">
        <v>179</v>
      </c>
      <c r="D9" s="31">
        <v>1500</v>
      </c>
      <c r="E9" s="31">
        <v>500</v>
      </c>
    </row>
    <row r="10" ht="27" customHeight="1" spans="1:5">
      <c r="A10" s="39">
        <v>7</v>
      </c>
      <c r="B10" s="36">
        <v>110905</v>
      </c>
      <c r="C10" s="37" t="s">
        <v>180</v>
      </c>
      <c r="D10" s="31">
        <v>2233</v>
      </c>
      <c r="E10" s="31">
        <v>767</v>
      </c>
    </row>
    <row r="11" ht="27" customHeight="1" spans="1:5">
      <c r="A11" s="39">
        <v>8</v>
      </c>
      <c r="B11" s="36">
        <v>110904</v>
      </c>
      <c r="C11" s="37" t="s">
        <v>181</v>
      </c>
      <c r="D11" s="31">
        <v>1500</v>
      </c>
      <c r="E11" s="31">
        <v>517</v>
      </c>
    </row>
    <row r="12" ht="28" customHeight="1" spans="1:5">
      <c r="A12" s="39">
        <v>9</v>
      </c>
      <c r="B12" s="36">
        <v>110906</v>
      </c>
      <c r="C12" s="37" t="s">
        <v>182</v>
      </c>
      <c r="D12" s="31">
        <v>2233</v>
      </c>
      <c r="E12" s="31">
        <v>767</v>
      </c>
    </row>
    <row r="13" ht="31" customHeight="1" spans="1:5">
      <c r="A13" s="39">
        <v>10</v>
      </c>
      <c r="B13" s="36">
        <v>110899</v>
      </c>
      <c r="C13" s="37" t="s">
        <v>183</v>
      </c>
      <c r="D13" s="31">
        <v>1500</v>
      </c>
      <c r="E13" s="31">
        <v>500</v>
      </c>
    </row>
    <row r="14" ht="28" customHeight="1" spans="1:5">
      <c r="A14" s="39">
        <v>11</v>
      </c>
      <c r="B14" s="36">
        <v>126918</v>
      </c>
      <c r="C14" s="37" t="s">
        <v>184</v>
      </c>
      <c r="D14" s="31">
        <v>2893</v>
      </c>
      <c r="E14" s="31">
        <v>1003</v>
      </c>
    </row>
    <row r="15" ht="29" customHeight="1" spans="1:5">
      <c r="A15" s="39">
        <v>12</v>
      </c>
      <c r="B15" s="36">
        <v>126920</v>
      </c>
      <c r="C15" s="37" t="s">
        <v>185</v>
      </c>
      <c r="D15" s="31">
        <v>4393</v>
      </c>
      <c r="E15" s="31">
        <v>1587</v>
      </c>
    </row>
    <row r="16" ht="23" customHeight="1" spans="1:5">
      <c r="A16" s="39">
        <v>13</v>
      </c>
      <c r="B16" s="36">
        <v>126923</v>
      </c>
      <c r="C16" s="37" t="s">
        <v>186</v>
      </c>
      <c r="D16" s="31">
        <v>4143</v>
      </c>
      <c r="E16" s="31">
        <v>1500</v>
      </c>
    </row>
    <row r="17" ht="24" customHeight="1" spans="1:5">
      <c r="A17" s="39">
        <v>14</v>
      </c>
      <c r="B17" s="36">
        <v>126924</v>
      </c>
      <c r="C17" s="37" t="s">
        <v>187</v>
      </c>
      <c r="D17" s="31">
        <v>3296</v>
      </c>
      <c r="E17" s="31">
        <v>1190</v>
      </c>
    </row>
    <row r="18" ht="26" customHeight="1" spans="1:5">
      <c r="A18" s="39">
        <v>15</v>
      </c>
      <c r="B18" s="36">
        <v>126925</v>
      </c>
      <c r="C18" s="37" t="s">
        <v>188</v>
      </c>
      <c r="D18" s="31">
        <v>6210</v>
      </c>
      <c r="E18" s="31">
        <v>2267</v>
      </c>
    </row>
    <row r="19" ht="21" customHeight="1" spans="1:5">
      <c r="A19" s="39">
        <v>16</v>
      </c>
      <c r="B19" s="36">
        <v>126926</v>
      </c>
      <c r="C19" s="37" t="s">
        <v>189</v>
      </c>
      <c r="D19" s="31">
        <v>3610</v>
      </c>
      <c r="E19" s="31">
        <v>1300</v>
      </c>
    </row>
    <row r="20" ht="26" customHeight="1" spans="1:5">
      <c r="A20" s="39">
        <v>17</v>
      </c>
      <c r="B20" s="36">
        <v>110599</v>
      </c>
      <c r="C20" s="37" t="s">
        <v>190</v>
      </c>
      <c r="D20" s="31">
        <v>2167</v>
      </c>
      <c r="E20" s="31">
        <v>867</v>
      </c>
    </row>
    <row r="21" ht="21" customHeight="1" spans="1:5">
      <c r="A21" s="39">
        <v>18</v>
      </c>
      <c r="B21" s="36">
        <v>111119</v>
      </c>
      <c r="C21" s="37" t="s">
        <v>191</v>
      </c>
      <c r="D21" s="31">
        <v>2600</v>
      </c>
      <c r="E21" s="31">
        <v>1030</v>
      </c>
    </row>
    <row r="22" ht="20" customHeight="1" spans="1:5">
      <c r="A22" s="39">
        <v>19</v>
      </c>
      <c r="B22" s="36">
        <v>111121</v>
      </c>
      <c r="C22" s="37" t="s">
        <v>192</v>
      </c>
      <c r="D22" s="31">
        <v>2224</v>
      </c>
      <c r="E22" s="31">
        <v>890</v>
      </c>
    </row>
    <row r="23" ht="27" customHeight="1" spans="1:5">
      <c r="A23" s="39">
        <v>20</v>
      </c>
      <c r="B23" s="36">
        <v>111124</v>
      </c>
      <c r="C23" s="37" t="s">
        <v>193</v>
      </c>
      <c r="D23" s="31">
        <v>2067</v>
      </c>
      <c r="E23" s="31">
        <v>827</v>
      </c>
    </row>
    <row r="24" ht="25" customHeight="1" spans="1:5">
      <c r="A24" s="39">
        <v>21</v>
      </c>
      <c r="B24" s="36">
        <v>111126</v>
      </c>
      <c r="C24" s="37" t="s">
        <v>194</v>
      </c>
      <c r="D24" s="31">
        <v>1913</v>
      </c>
      <c r="E24" s="31">
        <v>764</v>
      </c>
    </row>
    <row r="25" ht="18" customHeight="1" spans="1:5">
      <c r="A25" s="39">
        <v>22</v>
      </c>
      <c r="B25" s="36">
        <v>111158</v>
      </c>
      <c r="C25" s="37" t="s">
        <v>195</v>
      </c>
      <c r="D25" s="31">
        <v>4010</v>
      </c>
      <c r="E25" s="31">
        <v>1700</v>
      </c>
    </row>
    <row r="26" spans="1:5">
      <c r="A26" s="39"/>
      <c r="B26" s="36"/>
      <c r="C26" s="37"/>
      <c r="D26" s="31">
        <f>SUM(D4:D25)</f>
        <v>61848</v>
      </c>
      <c r="E26" s="31">
        <f>SUM(E4:E25)</f>
        <v>22586</v>
      </c>
    </row>
    <row r="27" spans="1:5">
      <c r="A27" s="39"/>
      <c r="B27" s="36"/>
      <c r="C27" s="37"/>
      <c r="D27" s="31"/>
      <c r="E27" s="31"/>
    </row>
    <row r="28" spans="1:5">
      <c r="A28" s="39"/>
      <c r="B28" s="36"/>
      <c r="C28" s="37"/>
      <c r="D28" s="31"/>
      <c r="E28" s="31"/>
    </row>
  </sheetData>
  <autoFilter xmlns:etc="http://www.wps.cn/officeDocument/2017/etCustomData" ref="A3:E27" etc:filterBottomFollowUsedRange="0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J18" sqref="J18"/>
    </sheetView>
  </sheetViews>
  <sheetFormatPr defaultColWidth="9" defaultRowHeight="15.75" outlineLevelCol="1"/>
  <sheetData>
    <row r="1" spans="1:2">
      <c r="A1" t="s">
        <v>10</v>
      </c>
      <c r="B1" t="s">
        <v>11</v>
      </c>
    </row>
    <row r="2" spans="1:2">
      <c r="A2">
        <v>52</v>
      </c>
      <c r="B2">
        <v>2905</v>
      </c>
    </row>
    <row r="3" spans="1:2">
      <c r="A3">
        <v>54</v>
      </c>
      <c r="B3">
        <v>2914</v>
      </c>
    </row>
    <row r="4" spans="1:2">
      <c r="A4">
        <v>56</v>
      </c>
      <c r="B4">
        <v>2894</v>
      </c>
    </row>
    <row r="5" spans="1:2">
      <c r="A5">
        <v>307</v>
      </c>
      <c r="B5">
        <v>2595</v>
      </c>
    </row>
    <row r="6" spans="1:2">
      <c r="A6">
        <v>308</v>
      </c>
      <c r="B6">
        <v>2813</v>
      </c>
    </row>
    <row r="7" spans="1:2">
      <c r="A7">
        <v>311</v>
      </c>
      <c r="B7">
        <v>2483</v>
      </c>
    </row>
    <row r="8" spans="1:2">
      <c r="A8">
        <v>329</v>
      </c>
      <c r="B8">
        <v>2907</v>
      </c>
    </row>
    <row r="9" spans="1:2">
      <c r="A9">
        <v>337</v>
      </c>
      <c r="B9">
        <v>2834</v>
      </c>
    </row>
    <row r="10" spans="1:2">
      <c r="A10">
        <v>339</v>
      </c>
      <c r="B10">
        <v>2408</v>
      </c>
    </row>
    <row r="11" spans="1:2">
      <c r="A11">
        <v>341</v>
      </c>
      <c r="B11">
        <v>2881</v>
      </c>
    </row>
    <row r="12" spans="1:2">
      <c r="A12">
        <v>343</v>
      </c>
      <c r="B12">
        <v>2559</v>
      </c>
    </row>
    <row r="13" spans="1:2">
      <c r="A13">
        <v>345</v>
      </c>
      <c r="B13">
        <v>2375</v>
      </c>
    </row>
    <row r="14" spans="1:2">
      <c r="A14">
        <v>351</v>
      </c>
      <c r="B14">
        <v>2908</v>
      </c>
    </row>
    <row r="15" spans="1:2">
      <c r="A15">
        <v>355</v>
      </c>
      <c r="B15">
        <v>2816</v>
      </c>
    </row>
    <row r="16" spans="1:2">
      <c r="A16">
        <v>357</v>
      </c>
      <c r="B16">
        <v>2471</v>
      </c>
    </row>
    <row r="17" spans="1:2">
      <c r="A17">
        <v>359</v>
      </c>
      <c r="B17">
        <v>2443</v>
      </c>
    </row>
    <row r="18" spans="1:2">
      <c r="A18">
        <v>365</v>
      </c>
      <c r="B18">
        <v>2527</v>
      </c>
    </row>
    <row r="19" spans="1:2">
      <c r="A19">
        <v>367</v>
      </c>
      <c r="B19">
        <v>2910</v>
      </c>
    </row>
    <row r="20" spans="1:2">
      <c r="A20">
        <v>371</v>
      </c>
      <c r="B20">
        <v>2839</v>
      </c>
    </row>
    <row r="21" spans="1:2">
      <c r="A21">
        <v>373</v>
      </c>
      <c r="B21">
        <v>2817</v>
      </c>
    </row>
    <row r="22" spans="1:2">
      <c r="A22">
        <v>377</v>
      </c>
      <c r="B22">
        <v>2729</v>
      </c>
    </row>
    <row r="23" spans="1:2">
      <c r="A23">
        <v>379</v>
      </c>
      <c r="B23">
        <v>2451</v>
      </c>
    </row>
    <row r="24" spans="1:2">
      <c r="A24">
        <v>385</v>
      </c>
      <c r="B24">
        <v>2877</v>
      </c>
    </row>
    <row r="25" spans="1:2">
      <c r="A25">
        <v>387</v>
      </c>
      <c r="B25">
        <v>2751</v>
      </c>
    </row>
    <row r="26" spans="1:2">
      <c r="A26">
        <v>391</v>
      </c>
      <c r="B26">
        <v>2802</v>
      </c>
    </row>
    <row r="27" spans="1:2">
      <c r="A27">
        <v>399</v>
      </c>
      <c r="B27">
        <v>2738</v>
      </c>
    </row>
    <row r="28" spans="1:2">
      <c r="A28">
        <v>511</v>
      </c>
      <c r="B28">
        <v>2797</v>
      </c>
    </row>
    <row r="29" spans="1:2">
      <c r="A29">
        <v>513</v>
      </c>
      <c r="B29">
        <v>2479</v>
      </c>
    </row>
    <row r="30" spans="1:2">
      <c r="A30">
        <v>514</v>
      </c>
      <c r="B30">
        <v>2876</v>
      </c>
    </row>
    <row r="31" spans="1:2">
      <c r="A31">
        <v>515</v>
      </c>
      <c r="B31">
        <v>2808</v>
      </c>
    </row>
    <row r="32" spans="1:2">
      <c r="A32">
        <v>517</v>
      </c>
      <c r="B32">
        <v>2826</v>
      </c>
    </row>
    <row r="33" spans="1:2">
      <c r="A33">
        <v>539</v>
      </c>
      <c r="B33">
        <v>2852</v>
      </c>
    </row>
    <row r="34" spans="1:2">
      <c r="A34">
        <v>546</v>
      </c>
      <c r="B34">
        <v>2741</v>
      </c>
    </row>
    <row r="35" spans="1:2">
      <c r="A35">
        <v>549</v>
      </c>
      <c r="B35">
        <v>2853</v>
      </c>
    </row>
    <row r="36" spans="1:2">
      <c r="A36">
        <v>570</v>
      </c>
      <c r="B36">
        <v>2414</v>
      </c>
    </row>
    <row r="37" spans="1:2">
      <c r="A37">
        <v>571</v>
      </c>
      <c r="B37">
        <v>2113</v>
      </c>
    </row>
    <row r="38" spans="1:2">
      <c r="A38">
        <v>572</v>
      </c>
      <c r="B38">
        <v>2778</v>
      </c>
    </row>
    <row r="39" spans="1:2">
      <c r="A39">
        <v>573</v>
      </c>
      <c r="B39">
        <v>2715</v>
      </c>
    </row>
    <row r="40" spans="1:2">
      <c r="A40">
        <v>578</v>
      </c>
      <c r="B40">
        <v>2819</v>
      </c>
    </row>
    <row r="41" spans="1:2">
      <c r="A41">
        <v>581</v>
      </c>
      <c r="B41">
        <v>2520</v>
      </c>
    </row>
    <row r="42" spans="1:2">
      <c r="A42">
        <v>582</v>
      </c>
      <c r="B42">
        <v>2573</v>
      </c>
    </row>
    <row r="43" spans="1:2">
      <c r="A43">
        <v>585</v>
      </c>
      <c r="B43">
        <v>2512</v>
      </c>
    </row>
    <row r="44" spans="1:2">
      <c r="A44">
        <v>587</v>
      </c>
      <c r="B44">
        <v>2904</v>
      </c>
    </row>
    <row r="45" spans="1:2">
      <c r="A45">
        <v>594</v>
      </c>
      <c r="B45">
        <v>2851</v>
      </c>
    </row>
    <row r="46" spans="1:2">
      <c r="A46">
        <v>598</v>
      </c>
      <c r="B46">
        <v>2730</v>
      </c>
    </row>
    <row r="47" spans="1:2">
      <c r="A47">
        <v>704</v>
      </c>
      <c r="B47">
        <v>2901</v>
      </c>
    </row>
    <row r="48" spans="1:2">
      <c r="A48">
        <v>706</v>
      </c>
      <c r="B48">
        <v>2886</v>
      </c>
    </row>
    <row r="49" spans="1:2">
      <c r="A49">
        <v>707</v>
      </c>
      <c r="B49">
        <v>2755</v>
      </c>
    </row>
    <row r="50" spans="1:2">
      <c r="A50">
        <v>709</v>
      </c>
      <c r="B50">
        <v>2497</v>
      </c>
    </row>
    <row r="51" spans="1:2">
      <c r="A51">
        <v>710</v>
      </c>
      <c r="B51">
        <v>2888</v>
      </c>
    </row>
    <row r="52" spans="1:2">
      <c r="A52">
        <v>712</v>
      </c>
      <c r="B52">
        <v>2757</v>
      </c>
    </row>
    <row r="53" spans="1:2">
      <c r="A53">
        <v>713</v>
      </c>
      <c r="B53">
        <v>2883</v>
      </c>
    </row>
    <row r="54" spans="1:2">
      <c r="A54">
        <v>716</v>
      </c>
      <c r="B54">
        <v>2873</v>
      </c>
    </row>
    <row r="55" spans="1:2">
      <c r="A55">
        <v>717</v>
      </c>
      <c r="B55">
        <v>2854</v>
      </c>
    </row>
    <row r="56" spans="1:2">
      <c r="A56">
        <v>720</v>
      </c>
      <c r="B56">
        <v>2844</v>
      </c>
    </row>
    <row r="57" spans="1:2">
      <c r="A57">
        <v>721</v>
      </c>
      <c r="B57">
        <v>2865</v>
      </c>
    </row>
    <row r="58" spans="1:2">
      <c r="A58">
        <v>723</v>
      </c>
      <c r="B58">
        <v>2771</v>
      </c>
    </row>
    <row r="59" spans="1:2">
      <c r="A59">
        <v>724</v>
      </c>
      <c r="B59">
        <v>2735</v>
      </c>
    </row>
    <row r="60" spans="1:2">
      <c r="A60">
        <v>726</v>
      </c>
      <c r="B60">
        <v>2466</v>
      </c>
    </row>
    <row r="61" spans="1:2">
      <c r="A61">
        <v>727</v>
      </c>
      <c r="B61">
        <v>2409</v>
      </c>
    </row>
    <row r="62" spans="1:2">
      <c r="A62">
        <v>730</v>
      </c>
      <c r="B62">
        <v>2526</v>
      </c>
    </row>
    <row r="63" spans="1:2">
      <c r="A63">
        <v>732</v>
      </c>
      <c r="B63">
        <v>2837</v>
      </c>
    </row>
    <row r="64" spans="1:2">
      <c r="A64">
        <v>733</v>
      </c>
      <c r="B64">
        <v>2713</v>
      </c>
    </row>
    <row r="65" spans="1:2">
      <c r="A65">
        <v>737</v>
      </c>
      <c r="B65">
        <v>2722</v>
      </c>
    </row>
    <row r="66" spans="1:2">
      <c r="A66">
        <v>738</v>
      </c>
      <c r="B66">
        <v>2893</v>
      </c>
    </row>
    <row r="67" spans="1:2">
      <c r="A67">
        <v>740</v>
      </c>
      <c r="B67">
        <v>2714</v>
      </c>
    </row>
    <row r="68" spans="1:2">
      <c r="A68">
        <v>742</v>
      </c>
      <c r="B68">
        <v>2791</v>
      </c>
    </row>
    <row r="69" spans="1:2">
      <c r="A69">
        <v>743</v>
      </c>
      <c r="B69">
        <v>2717</v>
      </c>
    </row>
    <row r="70" spans="1:2">
      <c r="A70">
        <v>744</v>
      </c>
      <c r="B70">
        <v>2820</v>
      </c>
    </row>
    <row r="71" spans="1:2">
      <c r="A71">
        <v>745</v>
      </c>
      <c r="B71">
        <v>2422</v>
      </c>
    </row>
    <row r="72" spans="1:2">
      <c r="A72">
        <v>746</v>
      </c>
      <c r="B72">
        <v>2875</v>
      </c>
    </row>
    <row r="73" spans="1:2">
      <c r="A73">
        <v>747</v>
      </c>
      <c r="B73">
        <v>2804</v>
      </c>
    </row>
    <row r="74" spans="1:2">
      <c r="A74">
        <v>748</v>
      </c>
      <c r="B74">
        <v>2874</v>
      </c>
    </row>
    <row r="75" spans="1:2">
      <c r="A75">
        <v>752</v>
      </c>
      <c r="B75">
        <v>2413</v>
      </c>
    </row>
    <row r="76" spans="1:2">
      <c r="A76">
        <v>754</v>
      </c>
      <c r="B76">
        <v>2916</v>
      </c>
    </row>
    <row r="77" spans="1:2">
      <c r="A77">
        <v>2134</v>
      </c>
      <c r="B77">
        <v>2134</v>
      </c>
    </row>
    <row r="78" spans="1:2">
      <c r="A78">
        <v>101453</v>
      </c>
      <c r="B78">
        <v>101453</v>
      </c>
    </row>
    <row r="79" spans="1:2">
      <c r="A79">
        <v>102479</v>
      </c>
      <c r="B79">
        <v>102479</v>
      </c>
    </row>
    <row r="80" spans="1:2">
      <c r="A80">
        <v>102564</v>
      </c>
      <c r="B80">
        <v>102564</v>
      </c>
    </row>
    <row r="81" spans="1:2">
      <c r="A81">
        <v>102565</v>
      </c>
      <c r="B81">
        <v>102565</v>
      </c>
    </row>
    <row r="82" spans="1:2">
      <c r="A82">
        <v>102567</v>
      </c>
      <c r="B82">
        <v>102567</v>
      </c>
    </row>
    <row r="83" spans="1:2">
      <c r="A83">
        <v>102934</v>
      </c>
      <c r="B83">
        <v>102934</v>
      </c>
    </row>
    <row r="84" spans="1:2">
      <c r="A84">
        <v>102935</v>
      </c>
      <c r="B84">
        <v>102935</v>
      </c>
    </row>
    <row r="85" spans="1:2">
      <c r="A85">
        <v>103198</v>
      </c>
      <c r="B85">
        <v>103198</v>
      </c>
    </row>
    <row r="86" spans="1:2">
      <c r="A86">
        <v>103199</v>
      </c>
      <c r="B86">
        <v>103199</v>
      </c>
    </row>
    <row r="87" spans="1:2">
      <c r="A87">
        <v>103639</v>
      </c>
      <c r="B87">
        <v>103639</v>
      </c>
    </row>
    <row r="88" spans="1:2">
      <c r="A88">
        <v>104428</v>
      </c>
      <c r="B88">
        <v>104428</v>
      </c>
    </row>
    <row r="89" spans="1:2">
      <c r="A89">
        <v>104429</v>
      </c>
      <c r="B89">
        <v>104429</v>
      </c>
    </row>
    <row r="90" spans="1:2">
      <c r="A90">
        <v>104430</v>
      </c>
      <c r="B90">
        <v>104430</v>
      </c>
    </row>
    <row r="91" spans="1:2">
      <c r="A91">
        <v>104533</v>
      </c>
      <c r="B91">
        <v>104533</v>
      </c>
    </row>
    <row r="92" spans="1:2">
      <c r="A92">
        <v>104838</v>
      </c>
      <c r="B92">
        <v>104838</v>
      </c>
    </row>
    <row r="93" spans="1:2">
      <c r="A93">
        <v>105267</v>
      </c>
      <c r="B93">
        <v>105267</v>
      </c>
    </row>
    <row r="94" spans="1:2">
      <c r="A94">
        <v>105751</v>
      </c>
      <c r="B94">
        <v>105751</v>
      </c>
    </row>
    <row r="95" spans="1:2">
      <c r="A95">
        <v>105910</v>
      </c>
      <c r="B95">
        <v>105910</v>
      </c>
    </row>
    <row r="96" spans="1:2">
      <c r="A96">
        <v>106066</v>
      </c>
      <c r="B96">
        <v>106066</v>
      </c>
    </row>
    <row r="97" spans="1:2">
      <c r="A97">
        <v>106399</v>
      </c>
      <c r="B97">
        <v>106399</v>
      </c>
    </row>
    <row r="98" spans="1:2">
      <c r="A98">
        <v>106485</v>
      </c>
      <c r="B98">
        <v>106485</v>
      </c>
    </row>
    <row r="99" spans="1:2">
      <c r="A99">
        <v>106568</v>
      </c>
      <c r="B99">
        <v>106568</v>
      </c>
    </row>
    <row r="100" spans="1:2">
      <c r="A100">
        <v>106569</v>
      </c>
      <c r="B100">
        <v>106569</v>
      </c>
    </row>
    <row r="101" spans="1:2">
      <c r="A101">
        <v>106865</v>
      </c>
      <c r="B101">
        <v>106865</v>
      </c>
    </row>
    <row r="102" spans="1:2">
      <c r="A102">
        <v>107658</v>
      </c>
      <c r="B102">
        <v>107658</v>
      </c>
    </row>
    <row r="103" spans="1:2">
      <c r="A103">
        <v>107728</v>
      </c>
      <c r="B103">
        <v>107728</v>
      </c>
    </row>
    <row r="104" spans="1:2">
      <c r="A104">
        <v>108277</v>
      </c>
      <c r="B104">
        <v>108277</v>
      </c>
    </row>
    <row r="105" spans="1:2">
      <c r="A105">
        <v>108656</v>
      </c>
      <c r="B105">
        <v>108656</v>
      </c>
    </row>
    <row r="106" spans="1:2">
      <c r="A106">
        <v>110378</v>
      </c>
      <c r="B106">
        <v>110378</v>
      </c>
    </row>
    <row r="107" spans="1:2">
      <c r="A107">
        <v>111219</v>
      </c>
      <c r="B107">
        <v>111219</v>
      </c>
    </row>
    <row r="108" spans="1:2">
      <c r="A108">
        <v>111400</v>
      </c>
      <c r="B108">
        <v>111400</v>
      </c>
    </row>
    <row r="109" spans="1:2">
      <c r="A109">
        <v>112415</v>
      </c>
      <c r="B109">
        <v>112415</v>
      </c>
    </row>
    <row r="110" spans="1:2">
      <c r="A110">
        <v>113008</v>
      </c>
      <c r="B110">
        <v>113008</v>
      </c>
    </row>
    <row r="111" spans="1:2">
      <c r="A111">
        <v>113023</v>
      </c>
      <c r="B111">
        <v>2326</v>
      </c>
    </row>
    <row r="112" spans="1:2">
      <c r="A112">
        <v>113025</v>
      </c>
      <c r="B112">
        <v>113025</v>
      </c>
    </row>
    <row r="113" spans="1:2">
      <c r="A113">
        <v>113298</v>
      </c>
      <c r="B113">
        <v>113298</v>
      </c>
    </row>
    <row r="114" spans="1:2">
      <c r="A114">
        <v>113299</v>
      </c>
      <c r="B114">
        <v>113299</v>
      </c>
    </row>
    <row r="115" spans="1:2">
      <c r="A115">
        <v>113833</v>
      </c>
      <c r="B115">
        <v>113833</v>
      </c>
    </row>
    <row r="116" spans="1:2">
      <c r="A116">
        <v>114069</v>
      </c>
      <c r="B116">
        <v>2304</v>
      </c>
    </row>
    <row r="117" spans="1:2">
      <c r="A117">
        <v>114286</v>
      </c>
      <c r="B117">
        <v>114286</v>
      </c>
    </row>
    <row r="118" spans="1:2">
      <c r="A118">
        <v>114622</v>
      </c>
      <c r="B118">
        <v>114622</v>
      </c>
    </row>
    <row r="119" spans="1:2">
      <c r="A119">
        <v>114685</v>
      </c>
      <c r="B119">
        <v>114685</v>
      </c>
    </row>
    <row r="120" spans="1:2">
      <c r="A120">
        <v>114844</v>
      </c>
      <c r="B120">
        <v>114844</v>
      </c>
    </row>
    <row r="121" spans="1:2">
      <c r="A121">
        <v>114848</v>
      </c>
      <c r="B121">
        <v>2153</v>
      </c>
    </row>
    <row r="122" spans="1:2">
      <c r="A122">
        <v>115971</v>
      </c>
      <c r="B122">
        <v>115971</v>
      </c>
    </row>
    <row r="123" spans="1:2">
      <c r="A123">
        <v>116482</v>
      </c>
      <c r="B123">
        <v>116482</v>
      </c>
    </row>
    <row r="124" spans="1:2">
      <c r="A124">
        <v>116773</v>
      </c>
      <c r="B124">
        <v>2274</v>
      </c>
    </row>
    <row r="125" spans="1:2">
      <c r="A125">
        <v>116919</v>
      </c>
      <c r="B125">
        <v>116919</v>
      </c>
    </row>
    <row r="126" spans="1:2">
      <c r="A126">
        <v>117184</v>
      </c>
      <c r="B126">
        <v>117184</v>
      </c>
    </row>
    <row r="127" spans="1:2">
      <c r="A127">
        <v>117310</v>
      </c>
      <c r="B127">
        <v>117310</v>
      </c>
    </row>
    <row r="128" spans="1:2">
      <c r="A128">
        <v>117491</v>
      </c>
      <c r="B128">
        <v>117491</v>
      </c>
    </row>
    <row r="129" spans="1:2">
      <c r="A129">
        <v>117637</v>
      </c>
      <c r="B129">
        <v>117637</v>
      </c>
    </row>
    <row r="130" spans="1:2">
      <c r="A130">
        <v>117923</v>
      </c>
      <c r="B130">
        <v>117923</v>
      </c>
    </row>
    <row r="131" spans="1:2">
      <c r="A131">
        <v>118074</v>
      </c>
      <c r="B131">
        <v>118074</v>
      </c>
    </row>
    <row r="132" spans="1:2">
      <c r="A132">
        <v>118151</v>
      </c>
      <c r="B132">
        <v>118151</v>
      </c>
    </row>
    <row r="133" spans="1:2">
      <c r="A133">
        <v>118758</v>
      </c>
      <c r="B133">
        <v>118758</v>
      </c>
    </row>
    <row r="134" spans="1:2">
      <c r="A134">
        <v>118951</v>
      </c>
      <c r="B134">
        <v>118951</v>
      </c>
    </row>
    <row r="135" spans="1:2">
      <c r="A135">
        <v>119262</v>
      </c>
      <c r="B135">
        <v>119262</v>
      </c>
    </row>
    <row r="136" spans="1:2">
      <c r="A136">
        <v>119263</v>
      </c>
      <c r="B136">
        <v>119263</v>
      </c>
    </row>
    <row r="137" spans="1:2">
      <c r="A137">
        <v>119622</v>
      </c>
      <c r="B137">
        <v>119622</v>
      </c>
    </row>
    <row r="138" spans="1:2">
      <c r="A138">
        <v>120844</v>
      </c>
      <c r="B138">
        <v>120844</v>
      </c>
    </row>
    <row r="139" spans="1:2">
      <c r="A139">
        <v>122198</v>
      </c>
      <c r="B139">
        <v>122198</v>
      </c>
    </row>
    <row r="140" spans="1:2">
      <c r="A140">
        <v>122686</v>
      </c>
      <c r="B140">
        <v>122686</v>
      </c>
    </row>
    <row r="141" spans="1:2">
      <c r="A141">
        <v>122906</v>
      </c>
      <c r="B141">
        <v>122906</v>
      </c>
    </row>
    <row r="142" spans="1:2">
      <c r="A142">
        <v>123007</v>
      </c>
      <c r="B142">
        <v>123007</v>
      </c>
    </row>
    <row r="143" spans="1:2">
      <c r="A143">
        <v>128640</v>
      </c>
      <c r="B143">
        <v>128640</v>
      </c>
    </row>
    <row r="144" spans="1:2">
      <c r="A144">
        <v>138202</v>
      </c>
      <c r="B144">
        <v>138202</v>
      </c>
    </row>
    <row r="145" spans="1:2">
      <c r="A145">
        <v>143253</v>
      </c>
      <c r="B145">
        <v>1950</v>
      </c>
    </row>
    <row r="146" spans="1:2">
      <c r="A146">
        <v>297863</v>
      </c>
      <c r="B146">
        <v>297863</v>
      </c>
    </row>
    <row r="147" spans="1:2">
      <c r="A147">
        <v>298747</v>
      </c>
      <c r="B147">
        <v>298747</v>
      </c>
    </row>
    <row r="148" spans="1:2">
      <c r="A148">
        <v>301263</v>
      </c>
      <c r="B148">
        <v>301263</v>
      </c>
    </row>
    <row r="149" spans="1:2">
      <c r="A149">
        <v>302867</v>
      </c>
      <c r="B149">
        <v>302867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J12" sqref="J12"/>
    </sheetView>
  </sheetViews>
  <sheetFormatPr defaultColWidth="9" defaultRowHeight="15.75" outlineLevelCol="6"/>
  <cols>
    <col min="1" max="1" width="9" style="27"/>
    <col min="2" max="2" width="11.125" style="27" customWidth="1"/>
    <col min="3" max="3" width="14.625" style="27" customWidth="1"/>
    <col min="4" max="6" width="14.125" style="27" customWidth="1"/>
    <col min="7" max="7" width="9.875" style="27" customWidth="1"/>
    <col min="8" max="16384" width="9" style="27"/>
  </cols>
  <sheetData>
    <row r="1" ht="24" customHeight="1" spans="1:7">
      <c r="A1" s="28" t="s">
        <v>196</v>
      </c>
      <c r="B1" s="29"/>
      <c r="C1" s="29"/>
      <c r="D1" s="29"/>
      <c r="E1" s="29"/>
      <c r="F1" s="29"/>
      <c r="G1" s="30"/>
    </row>
    <row r="2" spans="1:7">
      <c r="A2" s="31" t="s">
        <v>9</v>
      </c>
      <c r="B2" s="31" t="s">
        <v>197</v>
      </c>
      <c r="C2" s="31" t="s">
        <v>198</v>
      </c>
      <c r="D2" s="31" t="s">
        <v>199</v>
      </c>
      <c r="E2" s="31" t="s">
        <v>200</v>
      </c>
      <c r="F2" s="31" t="s">
        <v>201</v>
      </c>
      <c r="G2" s="31" t="s">
        <v>6</v>
      </c>
    </row>
    <row r="3" ht="20" customHeight="1" spans="1:7">
      <c r="A3" s="32">
        <v>1</v>
      </c>
      <c r="B3" s="33" t="s">
        <v>51</v>
      </c>
      <c r="C3" s="32" t="s">
        <v>202</v>
      </c>
      <c r="D3" s="32">
        <v>4680</v>
      </c>
      <c r="E3" s="32">
        <v>100</v>
      </c>
      <c r="F3" s="32">
        <f>D3+E3</f>
        <v>4780</v>
      </c>
      <c r="G3" s="32"/>
    </row>
    <row r="4" ht="20" customHeight="1" spans="1:7">
      <c r="A4" s="32">
        <v>2</v>
      </c>
      <c r="B4" s="33" t="s">
        <v>61</v>
      </c>
      <c r="C4" s="32" t="s">
        <v>203</v>
      </c>
      <c r="D4" s="32">
        <v>1440</v>
      </c>
      <c r="E4" s="32">
        <v>0</v>
      </c>
      <c r="F4" s="32">
        <f t="shared" ref="F4:F9" si="0">D4+E4</f>
        <v>1440</v>
      </c>
      <c r="G4" s="32"/>
    </row>
    <row r="5" ht="20" customHeight="1" spans="1:7">
      <c r="A5" s="32">
        <v>3</v>
      </c>
      <c r="B5" s="33" t="s">
        <v>35</v>
      </c>
      <c r="C5" s="32" t="s">
        <v>204</v>
      </c>
      <c r="D5" s="32">
        <v>6320</v>
      </c>
      <c r="E5" s="32">
        <v>100</v>
      </c>
      <c r="F5" s="32">
        <f t="shared" si="0"/>
        <v>6420</v>
      </c>
      <c r="G5" s="32"/>
    </row>
    <row r="6" ht="20" customHeight="1" spans="1:7">
      <c r="A6" s="32">
        <v>4</v>
      </c>
      <c r="B6" s="33" t="s">
        <v>21</v>
      </c>
      <c r="C6" s="32" t="s">
        <v>205</v>
      </c>
      <c r="D6" s="32">
        <v>6200</v>
      </c>
      <c r="E6" s="32">
        <v>100</v>
      </c>
      <c r="F6" s="32">
        <f t="shared" si="0"/>
        <v>6300</v>
      </c>
      <c r="G6" s="32"/>
    </row>
    <row r="7" ht="20" customHeight="1" spans="1:7">
      <c r="A7" s="32">
        <v>5</v>
      </c>
      <c r="B7" s="33" t="s">
        <v>17</v>
      </c>
      <c r="C7" s="32" t="s">
        <v>206</v>
      </c>
      <c r="D7" s="32">
        <v>4400</v>
      </c>
      <c r="E7" s="32">
        <v>50</v>
      </c>
      <c r="F7" s="32">
        <f t="shared" si="0"/>
        <v>4450</v>
      </c>
      <c r="G7" s="32"/>
    </row>
    <row r="8" ht="20" customHeight="1" spans="1:7">
      <c r="A8" s="32">
        <v>6</v>
      </c>
      <c r="B8" s="33" t="s">
        <v>23</v>
      </c>
      <c r="C8" s="32" t="s">
        <v>207</v>
      </c>
      <c r="D8" s="32">
        <v>7440</v>
      </c>
      <c r="E8" s="32">
        <v>100</v>
      </c>
      <c r="F8" s="32">
        <f t="shared" si="0"/>
        <v>7540</v>
      </c>
      <c r="G8" s="32"/>
    </row>
    <row r="9" ht="20" customHeight="1" spans="1:7">
      <c r="A9" s="31">
        <v>7</v>
      </c>
      <c r="B9" s="33" t="s">
        <v>28</v>
      </c>
      <c r="C9" s="31" t="s">
        <v>208</v>
      </c>
      <c r="D9" s="31">
        <v>1600</v>
      </c>
      <c r="E9" s="31">
        <v>50</v>
      </c>
      <c r="F9" s="32">
        <f t="shared" si="0"/>
        <v>1650</v>
      </c>
      <c r="G9" s="31"/>
    </row>
    <row r="10" spans="1:7">
      <c r="A10" s="31"/>
      <c r="B10" s="31"/>
      <c r="C10" s="31"/>
      <c r="D10" s="31"/>
      <c r="E10" s="31"/>
      <c r="F10" s="31">
        <f>SUM(F3:F9)</f>
        <v>32580</v>
      </c>
      <c r="G10" s="31"/>
    </row>
    <row r="11" spans="1:7">
      <c r="A11" s="31"/>
      <c r="B11" s="31"/>
      <c r="C11" s="31"/>
      <c r="D11" s="31"/>
      <c r="E11" s="31"/>
      <c r="F11" s="31"/>
      <c r="G11" s="31"/>
    </row>
    <row r="12" spans="1:7">
      <c r="A12" s="31"/>
      <c r="B12" s="31"/>
      <c r="C12" s="31"/>
      <c r="D12" s="31"/>
      <c r="E12" s="31"/>
      <c r="F12" s="31"/>
      <c r="G12" s="31"/>
    </row>
    <row r="13" spans="1:7">
      <c r="A13" s="31"/>
      <c r="B13" s="31"/>
      <c r="C13" s="31"/>
      <c r="D13" s="31"/>
      <c r="E13" s="31"/>
      <c r="F13" s="31"/>
      <c r="G13" s="31"/>
    </row>
    <row r="14" spans="1:7">
      <c r="A14" s="31"/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31"/>
      <c r="B16" s="31"/>
      <c r="C16" s="31"/>
      <c r="D16" s="31"/>
      <c r="E16" s="31"/>
      <c r="F16" s="31"/>
      <c r="G16" s="31"/>
    </row>
    <row r="17" spans="1:7">
      <c r="A17" s="31"/>
      <c r="B17" s="31"/>
      <c r="C17" s="31"/>
      <c r="D17" s="31"/>
      <c r="E17" s="31"/>
      <c r="F17" s="31"/>
      <c r="G17" s="31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M4" sqref="M4"/>
    </sheetView>
  </sheetViews>
  <sheetFormatPr defaultColWidth="9" defaultRowHeight="15.75"/>
  <cols>
    <col min="1" max="1" width="4.875" style="18" customWidth="1"/>
    <col min="2" max="2" width="17.875" style="18" customWidth="1"/>
    <col min="3" max="3" width="15.875" style="18" customWidth="1"/>
    <col min="4" max="4" width="16.5" style="18" customWidth="1"/>
    <col min="5" max="5" width="15.875" style="19" customWidth="1"/>
    <col min="6" max="8" width="24.25" style="20" customWidth="1"/>
    <col min="9" max="10" width="24.25" style="19" customWidth="1"/>
    <col min="11" max="16384" width="9" style="18"/>
  </cols>
  <sheetData>
    <row r="1" ht="30" customHeight="1" spans="1:10">
      <c r="A1" s="1" t="s">
        <v>209</v>
      </c>
      <c r="B1" s="2"/>
      <c r="C1" s="2"/>
      <c r="D1" s="2"/>
      <c r="E1" s="3"/>
      <c r="F1" s="2"/>
      <c r="G1" s="2"/>
      <c r="H1" s="2"/>
      <c r="I1" s="3"/>
      <c r="J1" s="21"/>
    </row>
    <row r="2" s="25" customFormat="1" ht="39" customHeight="1" spans="1:10">
      <c r="A2" s="4" t="s">
        <v>9</v>
      </c>
      <c r="B2" s="4" t="s">
        <v>197</v>
      </c>
      <c r="C2" s="4" t="s">
        <v>198</v>
      </c>
      <c r="D2" s="5" t="s">
        <v>210</v>
      </c>
      <c r="E2" s="6" t="s">
        <v>211</v>
      </c>
      <c r="F2" s="5" t="s">
        <v>212</v>
      </c>
      <c r="G2" s="5" t="s">
        <v>213</v>
      </c>
      <c r="H2" s="5" t="s">
        <v>214</v>
      </c>
      <c r="I2" s="6" t="s">
        <v>215</v>
      </c>
      <c r="J2" s="6" t="s">
        <v>216</v>
      </c>
    </row>
    <row r="3" s="25" customFormat="1" ht="33" customHeight="1" spans="1:10">
      <c r="A3" s="7">
        <v>1</v>
      </c>
      <c r="B3" s="8" t="s">
        <v>17</v>
      </c>
      <c r="C3" s="9" t="s">
        <v>206</v>
      </c>
      <c r="D3" s="7">
        <v>47.32</v>
      </c>
      <c r="E3" s="10">
        <v>13.14</v>
      </c>
      <c r="F3" s="7">
        <v>55.41</v>
      </c>
      <c r="G3" s="7">
        <v>13.28</v>
      </c>
      <c r="H3" s="11">
        <f t="shared" ref="H3:H13" si="0">F3/D3</f>
        <v>1.17096365173288</v>
      </c>
      <c r="I3" s="22">
        <f t="shared" ref="I3:I13" si="1">G3/E3</f>
        <v>1.01065449010654</v>
      </c>
      <c r="J3" s="10" t="s">
        <v>217</v>
      </c>
    </row>
    <row r="4" s="25" customFormat="1" ht="33" customHeight="1" spans="1:10">
      <c r="A4" s="7">
        <v>2</v>
      </c>
      <c r="B4" s="8" t="s">
        <v>23</v>
      </c>
      <c r="C4" s="7" t="s">
        <v>207</v>
      </c>
      <c r="D4" s="7">
        <v>57.6</v>
      </c>
      <c r="E4" s="10">
        <v>16.78</v>
      </c>
      <c r="F4" s="7">
        <v>48.72</v>
      </c>
      <c r="G4" s="7">
        <v>15.32</v>
      </c>
      <c r="H4" s="11">
        <f t="shared" si="0"/>
        <v>0.845833333333333</v>
      </c>
      <c r="I4" s="22">
        <f t="shared" si="1"/>
        <v>0.912991656734207</v>
      </c>
      <c r="J4" s="10" t="s">
        <v>218</v>
      </c>
    </row>
    <row r="5" s="25" customFormat="1" ht="33" customHeight="1" spans="1:10">
      <c r="A5" s="7">
        <v>3</v>
      </c>
      <c r="B5" s="8" t="s">
        <v>35</v>
      </c>
      <c r="C5" s="7" t="s">
        <v>204</v>
      </c>
      <c r="D5" s="7">
        <v>47.88</v>
      </c>
      <c r="E5" s="10">
        <v>13.64</v>
      </c>
      <c r="F5" s="4">
        <v>37.89</v>
      </c>
      <c r="G5" s="4">
        <v>12.39</v>
      </c>
      <c r="H5" s="11">
        <f t="shared" si="0"/>
        <v>0.791353383458647</v>
      </c>
      <c r="I5" s="22">
        <f t="shared" si="1"/>
        <v>0.908357771260997</v>
      </c>
      <c r="J5" s="10" t="s">
        <v>219</v>
      </c>
    </row>
    <row r="6" ht="33" customHeight="1" spans="1:10">
      <c r="A6" s="12">
        <v>4</v>
      </c>
      <c r="B6" s="13" t="s">
        <v>28</v>
      </c>
      <c r="C6" s="12" t="s">
        <v>208</v>
      </c>
      <c r="D6" s="12">
        <v>12.82</v>
      </c>
      <c r="E6" s="14">
        <v>3.46</v>
      </c>
      <c r="F6" s="12">
        <v>10.87</v>
      </c>
      <c r="G6" s="12">
        <v>3.13</v>
      </c>
      <c r="H6" s="15">
        <f t="shared" si="0"/>
        <v>0.84789391575663</v>
      </c>
      <c r="I6" s="22">
        <f t="shared" si="1"/>
        <v>0.904624277456647</v>
      </c>
      <c r="J6" s="23"/>
    </row>
    <row r="7" ht="33" customHeight="1" spans="1:10">
      <c r="A7" s="12">
        <v>5</v>
      </c>
      <c r="B7" s="13" t="s">
        <v>61</v>
      </c>
      <c r="C7" s="12" t="s">
        <v>203</v>
      </c>
      <c r="D7" s="12">
        <v>10.32</v>
      </c>
      <c r="E7" s="14">
        <v>2.92</v>
      </c>
      <c r="F7" s="12">
        <v>7.64</v>
      </c>
      <c r="G7" s="12">
        <v>2.64</v>
      </c>
      <c r="H7" s="15">
        <f t="shared" si="0"/>
        <v>0.74031007751938</v>
      </c>
      <c r="I7" s="22">
        <f t="shared" si="1"/>
        <v>0.904109589041096</v>
      </c>
      <c r="J7" s="23"/>
    </row>
    <row r="8" ht="33" customHeight="1" spans="1:10">
      <c r="A8" s="12">
        <v>6</v>
      </c>
      <c r="B8" s="13" t="s">
        <v>21</v>
      </c>
      <c r="C8" s="12" t="s">
        <v>205</v>
      </c>
      <c r="D8" s="12">
        <v>55.56</v>
      </c>
      <c r="E8" s="14">
        <v>15.88</v>
      </c>
      <c r="F8" s="12">
        <v>43.87</v>
      </c>
      <c r="G8" s="12">
        <v>13.88</v>
      </c>
      <c r="H8" s="15">
        <f t="shared" si="0"/>
        <v>0.78959683225342</v>
      </c>
      <c r="I8" s="22">
        <f t="shared" si="1"/>
        <v>0.874055415617129</v>
      </c>
      <c r="J8" s="23"/>
    </row>
    <row r="9" ht="33" customHeight="1" spans="1:10">
      <c r="A9" s="12">
        <v>7</v>
      </c>
      <c r="B9" s="16" t="s">
        <v>220</v>
      </c>
      <c r="C9" s="16" t="s">
        <v>221</v>
      </c>
      <c r="D9" s="12">
        <v>4.46</v>
      </c>
      <c r="E9" s="14">
        <v>1.52</v>
      </c>
      <c r="F9" s="16">
        <v>3.63</v>
      </c>
      <c r="G9" s="16">
        <v>1.32</v>
      </c>
      <c r="H9" s="15">
        <f t="shared" si="0"/>
        <v>0.81390134529148</v>
      </c>
      <c r="I9" s="22">
        <f t="shared" si="1"/>
        <v>0.868421052631579</v>
      </c>
      <c r="J9" s="23"/>
    </row>
    <row r="10" ht="33" customHeight="1" spans="1:10">
      <c r="A10" s="12">
        <v>8</v>
      </c>
      <c r="B10" s="13" t="s">
        <v>51</v>
      </c>
      <c r="C10" s="12" t="s">
        <v>202</v>
      </c>
      <c r="D10" s="12">
        <v>40.3</v>
      </c>
      <c r="E10" s="14">
        <v>11.44</v>
      </c>
      <c r="F10" s="12">
        <v>26.98</v>
      </c>
      <c r="G10" s="12">
        <v>8.34</v>
      </c>
      <c r="H10" s="15">
        <f t="shared" si="0"/>
        <v>0.669478908188586</v>
      </c>
      <c r="I10" s="22">
        <f t="shared" si="1"/>
        <v>0.729020979020979</v>
      </c>
      <c r="J10" s="23"/>
    </row>
    <row r="11" ht="33" customHeight="1" spans="1:10">
      <c r="A11" s="12">
        <v>9</v>
      </c>
      <c r="B11" s="13" t="s">
        <v>222</v>
      </c>
      <c r="C11" s="12" t="s">
        <v>223</v>
      </c>
      <c r="D11" s="12">
        <v>4.9</v>
      </c>
      <c r="E11" s="14">
        <v>1.78</v>
      </c>
      <c r="F11" s="12">
        <v>2.97</v>
      </c>
      <c r="G11" s="12">
        <v>1.02</v>
      </c>
      <c r="H11" s="15">
        <f t="shared" si="0"/>
        <v>0.606122448979592</v>
      </c>
      <c r="I11" s="22">
        <f t="shared" si="1"/>
        <v>0.573033707865168</v>
      </c>
      <c r="J11" s="23"/>
    </row>
    <row r="12" ht="33" customHeight="1" spans="1:10">
      <c r="A12" s="12">
        <v>10</v>
      </c>
      <c r="B12" s="13" t="s">
        <v>224</v>
      </c>
      <c r="C12" s="12" t="s">
        <v>225</v>
      </c>
      <c r="D12" s="12">
        <v>5.96</v>
      </c>
      <c r="E12" s="14">
        <v>2.44</v>
      </c>
      <c r="F12" s="12">
        <v>1.53</v>
      </c>
      <c r="G12" s="12">
        <v>0.55</v>
      </c>
      <c r="H12" s="15">
        <f t="shared" si="0"/>
        <v>0.256711409395973</v>
      </c>
      <c r="I12" s="22">
        <f t="shared" si="1"/>
        <v>0.225409836065574</v>
      </c>
      <c r="J12" s="23"/>
    </row>
    <row r="13" ht="18" spans="4:9">
      <c r="D13" s="20">
        <f>SUM(D3:D12)</f>
        <v>287.12</v>
      </c>
      <c r="E13" s="26">
        <f>SUM(E3:E12)</f>
        <v>83</v>
      </c>
      <c r="F13" s="20">
        <f>SUM(F3:F12)</f>
        <v>239.51</v>
      </c>
      <c r="G13" s="20">
        <f>SUM(G3:G12)</f>
        <v>71.87</v>
      </c>
      <c r="H13" s="15">
        <f t="shared" si="0"/>
        <v>0.834180830314851</v>
      </c>
      <c r="I13" s="22">
        <f t="shared" si="1"/>
        <v>0.865903614457831</v>
      </c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1" sqref="A1:J14"/>
    </sheetView>
  </sheetViews>
  <sheetFormatPr defaultColWidth="9" defaultRowHeight="15.75"/>
  <sheetData>
    <row r="1" ht="20.25" spans="1:10">
      <c r="A1" s="1" t="s">
        <v>209</v>
      </c>
      <c r="B1" s="2"/>
      <c r="C1" s="2"/>
      <c r="D1" s="2"/>
      <c r="E1" s="3"/>
      <c r="F1" s="2"/>
      <c r="G1" s="2"/>
      <c r="H1" s="2"/>
      <c r="I1" s="3"/>
      <c r="J1" s="21"/>
    </row>
    <row r="2" ht="72" spans="1:10">
      <c r="A2" s="4" t="s">
        <v>9</v>
      </c>
      <c r="B2" s="4" t="s">
        <v>197</v>
      </c>
      <c r="C2" s="4" t="s">
        <v>198</v>
      </c>
      <c r="D2" s="5" t="s">
        <v>226</v>
      </c>
      <c r="E2" s="6" t="s">
        <v>227</v>
      </c>
      <c r="F2" s="5" t="s">
        <v>212</v>
      </c>
      <c r="G2" s="5" t="s">
        <v>213</v>
      </c>
      <c r="H2" s="5" t="s">
        <v>214</v>
      </c>
      <c r="I2" s="6" t="s">
        <v>215</v>
      </c>
      <c r="J2" s="6" t="s">
        <v>216</v>
      </c>
    </row>
    <row r="3" ht="18.75" spans="1:10">
      <c r="A3" s="7">
        <v>1</v>
      </c>
      <c r="B3" s="8" t="s">
        <v>17</v>
      </c>
      <c r="C3" s="9" t="s">
        <v>206</v>
      </c>
      <c r="D3" s="7">
        <v>94.64</v>
      </c>
      <c r="E3" s="10">
        <v>26.28</v>
      </c>
      <c r="F3" s="7">
        <v>55.41</v>
      </c>
      <c r="G3" s="7">
        <v>13.28</v>
      </c>
      <c r="H3" s="11">
        <f t="shared" ref="H3:H12" si="0">F3/D3</f>
        <v>0.585481825866441</v>
      </c>
      <c r="I3" s="22">
        <f t="shared" ref="I3:I12" si="1">G3/E3</f>
        <v>0.505327245053272</v>
      </c>
      <c r="J3" s="10" t="s">
        <v>217</v>
      </c>
    </row>
    <row r="4" ht="18.75" spans="1:10">
      <c r="A4" s="7">
        <v>2</v>
      </c>
      <c r="B4" s="8" t="s">
        <v>23</v>
      </c>
      <c r="C4" s="7" t="s">
        <v>207</v>
      </c>
      <c r="D4" s="7">
        <v>115.2</v>
      </c>
      <c r="E4" s="10">
        <v>33.56</v>
      </c>
      <c r="F4" s="7">
        <v>48.72</v>
      </c>
      <c r="G4" s="7">
        <v>15.32</v>
      </c>
      <c r="H4" s="11">
        <f t="shared" si="0"/>
        <v>0.422916666666667</v>
      </c>
      <c r="I4" s="22">
        <f t="shared" si="1"/>
        <v>0.456495828367104</v>
      </c>
      <c r="J4" s="10" t="s">
        <v>218</v>
      </c>
    </row>
    <row r="5" ht="18.75" spans="1:10">
      <c r="A5" s="7">
        <v>3</v>
      </c>
      <c r="B5" s="8" t="s">
        <v>35</v>
      </c>
      <c r="C5" s="7" t="s">
        <v>204</v>
      </c>
      <c r="D5" s="7">
        <v>95.76</v>
      </c>
      <c r="E5" s="10">
        <v>27.28</v>
      </c>
      <c r="F5" s="4">
        <v>37.89</v>
      </c>
      <c r="G5" s="4">
        <v>12.39</v>
      </c>
      <c r="H5" s="11">
        <f t="shared" si="0"/>
        <v>0.395676691729323</v>
      </c>
      <c r="I5" s="22">
        <f t="shared" si="1"/>
        <v>0.454178885630499</v>
      </c>
      <c r="J5" s="10" t="s">
        <v>219</v>
      </c>
    </row>
    <row r="6" ht="23.25" spans="1:10">
      <c r="A6" s="12">
        <v>4</v>
      </c>
      <c r="B6" s="13" t="s">
        <v>28</v>
      </c>
      <c r="C6" s="12" t="s">
        <v>208</v>
      </c>
      <c r="D6" s="12">
        <v>25.64</v>
      </c>
      <c r="E6" s="14">
        <v>6.92</v>
      </c>
      <c r="F6" s="12">
        <v>10.87</v>
      </c>
      <c r="G6" s="12">
        <v>3.13</v>
      </c>
      <c r="H6" s="15">
        <f t="shared" si="0"/>
        <v>0.423946957878315</v>
      </c>
      <c r="I6" s="22">
        <f t="shared" si="1"/>
        <v>0.452312138728324</v>
      </c>
      <c r="J6" s="23"/>
    </row>
    <row r="7" ht="23.25" spans="1:10">
      <c r="A7" s="12">
        <v>5</v>
      </c>
      <c r="B7" s="13" t="s">
        <v>61</v>
      </c>
      <c r="C7" s="12" t="s">
        <v>203</v>
      </c>
      <c r="D7" s="12">
        <v>20.64</v>
      </c>
      <c r="E7" s="14">
        <v>5.84</v>
      </c>
      <c r="F7" s="12">
        <v>7.64</v>
      </c>
      <c r="G7" s="12">
        <v>2.64</v>
      </c>
      <c r="H7" s="15">
        <f t="shared" si="0"/>
        <v>0.37015503875969</v>
      </c>
      <c r="I7" s="22">
        <f t="shared" si="1"/>
        <v>0.452054794520548</v>
      </c>
      <c r="J7" s="23"/>
    </row>
    <row r="8" ht="23.25" spans="1:10">
      <c r="A8" s="12">
        <v>6</v>
      </c>
      <c r="B8" s="13" t="s">
        <v>21</v>
      </c>
      <c r="C8" s="12" t="s">
        <v>205</v>
      </c>
      <c r="D8" s="12">
        <v>111.12</v>
      </c>
      <c r="E8" s="14">
        <v>31.76</v>
      </c>
      <c r="F8" s="12">
        <v>43.87</v>
      </c>
      <c r="G8" s="12">
        <v>13.88</v>
      </c>
      <c r="H8" s="15">
        <f t="shared" si="0"/>
        <v>0.39479841612671</v>
      </c>
      <c r="I8" s="22">
        <f t="shared" si="1"/>
        <v>0.437027707808564</v>
      </c>
      <c r="J8" s="23"/>
    </row>
    <row r="9" ht="23.25" spans="1:10">
      <c r="A9" s="12">
        <v>7</v>
      </c>
      <c r="B9" s="16" t="s">
        <v>220</v>
      </c>
      <c r="C9" s="16" t="s">
        <v>221</v>
      </c>
      <c r="D9" s="12">
        <v>8.92</v>
      </c>
      <c r="E9" s="14">
        <v>3.04</v>
      </c>
      <c r="F9" s="16">
        <v>3.63</v>
      </c>
      <c r="G9" s="16">
        <v>1.32</v>
      </c>
      <c r="H9" s="15">
        <f t="shared" si="0"/>
        <v>0.40695067264574</v>
      </c>
      <c r="I9" s="22">
        <f t="shared" si="1"/>
        <v>0.434210526315789</v>
      </c>
      <c r="J9" s="23"/>
    </row>
    <row r="10" ht="23.25" spans="1:10">
      <c r="A10" s="12">
        <v>8</v>
      </c>
      <c r="B10" s="13" t="s">
        <v>51</v>
      </c>
      <c r="C10" s="12" t="s">
        <v>202</v>
      </c>
      <c r="D10" s="12">
        <v>80.6</v>
      </c>
      <c r="E10" s="14">
        <v>22.88</v>
      </c>
      <c r="F10" s="12">
        <v>26.98</v>
      </c>
      <c r="G10" s="12">
        <v>8.34</v>
      </c>
      <c r="H10" s="15">
        <f t="shared" si="0"/>
        <v>0.334739454094293</v>
      </c>
      <c r="I10" s="22">
        <f t="shared" si="1"/>
        <v>0.36451048951049</v>
      </c>
      <c r="J10" s="23"/>
    </row>
    <row r="11" ht="23.25" spans="1:10">
      <c r="A11" s="12">
        <v>9</v>
      </c>
      <c r="B11" s="13" t="s">
        <v>222</v>
      </c>
      <c r="C11" s="12" t="s">
        <v>223</v>
      </c>
      <c r="D11" s="12">
        <v>9.8</v>
      </c>
      <c r="E11" s="14">
        <v>3.56</v>
      </c>
      <c r="F11" s="12">
        <v>2.97</v>
      </c>
      <c r="G11" s="12">
        <v>1.02</v>
      </c>
      <c r="H11" s="15">
        <f t="shared" si="0"/>
        <v>0.303061224489796</v>
      </c>
      <c r="I11" s="22">
        <f t="shared" si="1"/>
        <v>0.286516853932584</v>
      </c>
      <c r="J11" s="23"/>
    </row>
    <row r="12" ht="23.25" spans="1:10">
      <c r="A12" s="12">
        <v>10</v>
      </c>
      <c r="B12" s="13" t="s">
        <v>224</v>
      </c>
      <c r="C12" s="12" t="s">
        <v>225</v>
      </c>
      <c r="D12" s="12">
        <v>5.96</v>
      </c>
      <c r="E12" s="14">
        <v>2.44</v>
      </c>
      <c r="F12" s="12">
        <v>1.53</v>
      </c>
      <c r="G12" s="12">
        <v>0.55</v>
      </c>
      <c r="H12" s="15">
        <f t="shared" si="0"/>
        <v>0.256711409395973</v>
      </c>
      <c r="I12" s="22">
        <f t="shared" si="1"/>
        <v>0.225409836065574</v>
      </c>
      <c r="J12" s="23"/>
    </row>
    <row r="13" spans="1:10">
      <c r="A13" s="16"/>
      <c r="B13" s="16"/>
      <c r="C13" s="16"/>
      <c r="D13" s="16">
        <f t="shared" ref="D13:G13" si="2">SUM(D3:D12)</f>
        <v>568.28</v>
      </c>
      <c r="E13" s="17">
        <f t="shared" si="2"/>
        <v>163.56</v>
      </c>
      <c r="F13" s="16">
        <f t="shared" si="2"/>
        <v>239.51</v>
      </c>
      <c r="G13" s="16">
        <f t="shared" si="2"/>
        <v>71.87</v>
      </c>
      <c r="H13" s="15"/>
      <c r="I13" s="24"/>
      <c r="J13" s="17"/>
    </row>
    <row r="14" spans="1:10">
      <c r="A14" s="18"/>
      <c r="B14" s="18"/>
      <c r="C14" s="18"/>
      <c r="D14" s="18"/>
      <c r="E14" s="19"/>
      <c r="F14" s="20"/>
      <c r="G14" s="20"/>
      <c r="H14" s="20"/>
      <c r="I14" s="19"/>
      <c r="J14" s="19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9月活动门店销售、毛利额目标及任务</vt:lpstr>
      <vt:lpstr>分中心任务</vt:lpstr>
      <vt:lpstr>Sheet1</vt:lpstr>
      <vt:lpstr>片区pk金汇总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2024-12-09T02:03:03Z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