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汇总" sheetId="4" state="hidden" r:id="rId1"/>
    <sheet name="门店明细" sheetId="1" r:id="rId2"/>
    <sheet name="明细" sheetId="2" state="hidden" r:id="rId3"/>
    <sheet name="Sheet1" sheetId="5" state="hidden" r:id="rId4"/>
  </sheets>
  <externalReferences>
    <externalReference r:id="rId5"/>
    <externalReference r:id="rId6"/>
  </externalReferences>
  <definedNames>
    <definedName name="_xlnm._FilterDatabase" localSheetId="0" hidden="1">汇总!$A$1:$L$45</definedName>
    <definedName name="_xlnm._FilterDatabase" localSheetId="1" hidden="1">门店明细!$A$1:$I$488</definedName>
    <definedName name="_xlnm._FilterDatabase" localSheetId="2" hidden="1">明细!$A$1:$I$527</definedName>
    <definedName name="_xlnm._FilterDatabase" localSheetId="3" hidden="1">Sheet1!$A$1:$H$261</definedName>
  </definedNames>
  <calcPr calcId="144525"/>
</workbook>
</file>

<file path=xl/sharedStrings.xml><?xml version="1.0" encoding="utf-8"?>
<sst xmlns="http://schemas.openxmlformats.org/spreadsheetml/2006/main" count="4545" uniqueCount="775">
  <si>
    <t>货品ID</t>
  </si>
  <si>
    <t>品名</t>
  </si>
  <si>
    <t>规格</t>
  </si>
  <si>
    <t>产地</t>
  </si>
  <si>
    <t>求和项:铺货数量</t>
  </si>
  <si>
    <t>进价</t>
  </si>
  <si>
    <t>要货金额</t>
  </si>
  <si>
    <t>要货原因</t>
  </si>
  <si>
    <t>铺货人</t>
  </si>
  <si>
    <t>日期</t>
  </si>
  <si>
    <t>西部</t>
  </si>
  <si>
    <t>差异</t>
  </si>
  <si>
    <t>618门店要货需求</t>
  </si>
  <si>
    <t>刁晓梅</t>
  </si>
  <si>
    <t>2023.5.31</t>
  </si>
  <si>
    <t>门店ID</t>
  </si>
  <si>
    <t>门店名称</t>
  </si>
  <si>
    <t>铺货数量</t>
  </si>
  <si>
    <t>备注</t>
  </si>
  <si>
    <r>
      <rPr>
        <sz val="11"/>
        <color rgb="FF000000"/>
        <rFont val="微软雅黑"/>
        <charset val="134"/>
      </rPr>
      <t>50g舒敏保湿特护霜</t>
    </r>
  </si>
  <si>
    <r>
      <rPr>
        <sz val="11"/>
        <color rgb="FF000000"/>
        <rFont val="宋体"/>
        <charset val="134"/>
      </rPr>
      <t>50g</t>
    </r>
  </si>
  <si>
    <r>
      <rPr>
        <sz val="11"/>
        <color rgb="FF000000"/>
        <rFont val="宋体"/>
        <charset val="134"/>
      </rPr>
      <t>五津西路店</t>
    </r>
  </si>
  <si>
    <r>
      <rPr>
        <sz val="11"/>
        <color rgb="FF000000"/>
        <rFont val="微软雅黑"/>
        <charset val="134"/>
      </rPr>
      <t>150ml舒敏保湿喷雾</t>
    </r>
  </si>
  <si>
    <r>
      <rPr>
        <sz val="11"/>
        <color rgb="FF000000"/>
        <rFont val="宋体"/>
        <charset val="134"/>
      </rPr>
      <t>150ml</t>
    </r>
  </si>
  <si>
    <r>
      <rPr>
        <sz val="11"/>
        <color rgb="FF000000"/>
        <rFont val="微软雅黑"/>
        <charset val="134"/>
      </rPr>
      <t>150ml柔润保湿洁颜慕斯</t>
    </r>
  </si>
  <si>
    <r>
      <rPr>
        <sz val="11"/>
        <color rgb="FF000000"/>
        <rFont val="微软雅黑"/>
        <charset val="134"/>
      </rPr>
      <t>120ml柔润保湿柔肤水</t>
    </r>
  </si>
  <si>
    <r>
      <rPr>
        <sz val="11"/>
        <color rgb="FF000000"/>
        <rFont val="宋体"/>
        <charset val="134"/>
      </rPr>
      <t>120ml</t>
    </r>
  </si>
  <si>
    <r>
      <rPr>
        <sz val="11"/>
        <color rgb="FF000000"/>
        <rFont val="微软雅黑"/>
        <charset val="134"/>
      </rPr>
      <t>25ml*6贴柔润保湿面膜</t>
    </r>
  </si>
  <si>
    <r>
      <rPr>
        <sz val="11"/>
        <color rgb="FF000000"/>
        <rFont val="宋体"/>
        <charset val="134"/>
      </rPr>
      <t>6贴</t>
    </r>
  </si>
  <si>
    <r>
      <rPr>
        <sz val="11"/>
        <color rgb="FF000000"/>
        <rFont val="微软雅黑"/>
        <charset val="134"/>
      </rPr>
      <t>50g柔润保湿乳液</t>
    </r>
  </si>
  <si>
    <r>
      <rPr>
        <sz val="11"/>
        <color rgb="FF000000"/>
        <rFont val="微软雅黑"/>
        <charset val="134"/>
      </rPr>
      <t>30ml柔润保湿精华液</t>
    </r>
  </si>
  <si>
    <r>
      <rPr>
        <sz val="11"/>
        <color rgb="FF000000"/>
        <rFont val="宋体"/>
        <charset val="134"/>
      </rPr>
      <t>30ml</t>
    </r>
  </si>
  <si>
    <t>停产（可以替换新品刷卡精华液ID261525薇诺娜医用修复敷料（贴敷型)
或ID242576多效紧颜修护精华液</t>
  </si>
  <si>
    <r>
      <rPr>
        <sz val="11"/>
        <color rgb="FF000000"/>
        <rFont val="微软雅黑"/>
        <charset val="134"/>
      </rPr>
      <t>25ml*6光透皙白淡斑面膜</t>
    </r>
  </si>
  <si>
    <r>
      <rPr>
        <sz val="11"/>
        <color rgb="FF000000"/>
        <rFont val="宋体"/>
        <charset val="134"/>
      </rPr>
      <t>6片</t>
    </r>
  </si>
  <si>
    <r>
      <rPr>
        <sz val="11"/>
        <color rgb="FF000000"/>
        <rFont val="微软雅黑"/>
        <charset val="134"/>
      </rPr>
      <t>25g清痘修复精华液</t>
    </r>
  </si>
  <si>
    <r>
      <rPr>
        <sz val="11"/>
        <color rgb="FF000000"/>
        <rFont val="宋体"/>
        <charset val="134"/>
      </rPr>
      <t>25g</t>
    </r>
  </si>
  <si>
    <r>
      <rPr>
        <sz val="11"/>
        <color rgb="FF000000"/>
        <rFont val="微软雅黑"/>
        <charset val="134"/>
      </rPr>
      <t>30ml透明质酸复合原液</t>
    </r>
  </si>
  <si>
    <r>
      <rPr>
        <sz val="11"/>
        <color rgb="FF000000"/>
        <rFont val="微软雅黑"/>
        <charset val="134"/>
      </rPr>
      <t>50g光透皙白修护晚霜</t>
    </r>
  </si>
  <si>
    <r>
      <rPr>
        <sz val="11"/>
        <color rgb="FF000000"/>
        <rFont val="微软雅黑"/>
        <charset val="134"/>
      </rPr>
      <t>120ml光透皙白晶粹水</t>
    </r>
  </si>
  <si>
    <r>
      <rPr>
        <sz val="11"/>
        <color rgb="FF000000"/>
        <rFont val="宋体"/>
        <charset val="134"/>
      </rPr>
      <t>五津西路二店</t>
    </r>
  </si>
  <si>
    <r>
      <rPr>
        <sz val="11"/>
        <color rgb="FF000000"/>
        <rFont val="宋体"/>
        <charset val="134"/>
      </rPr>
      <t>薇诺娜舒缓控油爽肤水</t>
    </r>
  </si>
  <si>
    <t>卖完下架，公司单独向厂家要货</t>
  </si>
  <si>
    <r>
      <rPr>
        <sz val="11"/>
        <color rgb="FF000000"/>
        <rFont val="宋体"/>
        <charset val="134"/>
      </rPr>
      <t>薇诺娜舒缓控油洁面泡沫</t>
    </r>
  </si>
  <si>
    <r>
      <rPr>
        <sz val="11"/>
        <color rgb="FF000000"/>
        <rFont val="宋体"/>
        <charset val="134"/>
      </rPr>
      <t>薇诺娜舒敏保湿特护霜</t>
    </r>
  </si>
  <si>
    <r>
      <rPr>
        <sz val="11"/>
        <color rgb="FF000000"/>
        <rFont val="宋体"/>
        <charset val="134"/>
      </rPr>
      <t>薇诺娜柔润保湿柔肤水</t>
    </r>
  </si>
  <si>
    <r>
      <rPr>
        <sz val="11"/>
        <color rgb="FF000000"/>
        <rFont val="宋体"/>
        <charset val="134"/>
      </rPr>
      <t>薇诺娜柔润保湿霜</t>
    </r>
  </si>
  <si>
    <r>
      <rPr>
        <sz val="11"/>
        <color rgb="FF000000"/>
        <rFont val="宋体"/>
        <charset val="134"/>
      </rPr>
      <t>150g</t>
    </r>
  </si>
  <si>
    <r>
      <rPr>
        <sz val="11"/>
        <color rgb="FF000000"/>
        <rFont val="宋体"/>
        <charset val="134"/>
      </rPr>
      <t>薇诺娜柔润保湿精华液</t>
    </r>
  </si>
  <si>
    <r>
      <rPr>
        <sz val="11"/>
        <color rgb="FF000000"/>
        <rFont val="宋体"/>
        <charset val="134"/>
      </rPr>
      <t>透明质酸修护贴敷料</t>
    </r>
  </si>
  <si>
    <r>
      <rPr>
        <sz val="11"/>
        <color rgb="FF000000"/>
        <rFont val="宋体"/>
        <charset val="134"/>
      </rPr>
      <t>25gx6贴</t>
    </r>
  </si>
  <si>
    <r>
      <rPr>
        <sz val="11"/>
        <color rgb="FF000000"/>
        <rFont val="宋体"/>
        <charset val="134"/>
      </rPr>
      <t>酵母重组胶原蛋白凝胶</t>
    </r>
  </si>
  <si>
    <r>
      <rPr>
        <sz val="11"/>
        <color rgb="FF000000"/>
        <rFont val="宋体"/>
        <charset val="134"/>
      </rPr>
      <t>10gx5支</t>
    </r>
  </si>
  <si>
    <r>
      <rPr>
        <sz val="11"/>
        <color rgb="FF000000"/>
        <rFont val="宋体"/>
        <charset val="134"/>
      </rPr>
      <t>10g</t>
    </r>
  </si>
  <si>
    <r>
      <rPr>
        <sz val="11"/>
        <color rgb="FF000000"/>
        <rFont val="宋体"/>
        <charset val="134"/>
      </rPr>
      <t>医用修复敷料</t>
    </r>
  </si>
  <si>
    <r>
      <rPr>
        <sz val="11"/>
        <color rgb="FF000000"/>
        <rFont val="宋体"/>
        <charset val="134"/>
      </rPr>
      <t>25g 贴敷型椭圆形(T)T-3</t>
    </r>
  </si>
  <si>
    <r>
      <rPr>
        <sz val="11"/>
        <color rgb="FF000000"/>
        <rFont val="宋体"/>
        <charset val="134"/>
      </rPr>
      <t>薇诺娜清透水感防晒喷雾</t>
    </r>
  </si>
  <si>
    <r>
      <rPr>
        <sz val="11"/>
        <color rgb="FF000000"/>
        <rFont val="宋体"/>
        <charset val="134"/>
      </rPr>
      <t>30ml透明质酸修护生物膜</t>
    </r>
  </si>
  <si>
    <r>
      <rPr>
        <sz val="11"/>
        <color rgb="FF000000"/>
        <rFont val="宋体"/>
        <charset val="134"/>
      </rPr>
      <t>邓双店</t>
    </r>
  </si>
  <si>
    <r>
      <rPr>
        <sz val="11"/>
        <color rgb="FF000000"/>
        <rFont val="宋体"/>
        <charset val="134"/>
      </rPr>
      <t>酵母重组胶原蛋白修复敷料</t>
    </r>
  </si>
  <si>
    <r>
      <rPr>
        <sz val="11"/>
        <color rgb="FF000000"/>
        <rFont val="宋体"/>
        <charset val="134"/>
      </rPr>
      <t>15g</t>
    </r>
  </si>
  <si>
    <r>
      <rPr>
        <sz val="11"/>
        <color rgb="FF000000"/>
        <rFont val="宋体"/>
        <charset val="134"/>
      </rPr>
      <t>兴义店</t>
    </r>
  </si>
  <si>
    <r>
      <rPr>
        <sz val="11"/>
        <color rgb="FF000000"/>
        <rFont val="宋体"/>
        <charset val="134"/>
      </rPr>
      <t>熊果苷美白保湿精华乳</t>
    </r>
  </si>
  <si>
    <t>卖完下架，门店请自行调拨</t>
  </si>
  <si>
    <r>
      <rPr>
        <sz val="11"/>
        <color rgb="FF000000"/>
        <rFont val="宋体"/>
        <charset val="134"/>
      </rPr>
      <t>武阳西路</t>
    </r>
  </si>
  <si>
    <t>酵母重组胶原蛋白液体敷料</t>
  </si>
  <si>
    <t>100ml</t>
  </si>
  <si>
    <t>武阳西路</t>
  </si>
  <si>
    <r>
      <rPr>
        <sz val="11"/>
        <color rgb="FF000000"/>
        <rFont val="宋体"/>
        <charset val="134"/>
      </rPr>
      <t>薇诺娜安肤保湿修护水</t>
    </r>
  </si>
  <si>
    <r>
      <rPr>
        <sz val="11"/>
        <color rgb="FF000000"/>
        <rFont val="宋体"/>
        <charset val="134"/>
      </rPr>
      <t>薇诺娜安肤保湿修护精华液</t>
    </r>
  </si>
  <si>
    <r>
      <rPr>
        <sz val="11"/>
        <color rgb="FF000000"/>
        <rFont val="宋体"/>
        <charset val="134"/>
      </rPr>
      <t>薇诺娜安肤保湿修护霜</t>
    </r>
  </si>
  <si>
    <r>
      <rPr>
        <sz val="11"/>
        <color theme="1"/>
        <rFont val="宋体"/>
        <charset val="134"/>
        <scheme val="minor"/>
      </rPr>
      <t>120ml</t>
    </r>
  </si>
  <si>
    <r>
      <rPr>
        <sz val="11"/>
        <color theme="1"/>
        <rFont val="宋体"/>
        <charset val="134"/>
        <scheme val="minor"/>
      </rPr>
      <t>大邑北街店</t>
    </r>
  </si>
  <si>
    <r>
      <rPr>
        <sz val="11"/>
        <color rgb="FF000000"/>
        <rFont val="宋体"/>
        <charset val="134"/>
      </rPr>
      <t>薇诺娜柔润保湿乳液</t>
    </r>
  </si>
  <si>
    <r>
      <rPr>
        <sz val="11"/>
        <color theme="1"/>
        <rFont val="宋体"/>
        <charset val="134"/>
        <scheme val="minor"/>
      </rPr>
      <t>50g</t>
    </r>
  </si>
  <si>
    <r>
      <rPr>
        <sz val="11"/>
        <color theme="1"/>
        <rFont val="宋体"/>
        <charset val="134"/>
        <scheme val="minor"/>
      </rPr>
      <t>翔凤店</t>
    </r>
  </si>
  <si>
    <r>
      <rPr>
        <sz val="11"/>
        <color rgb="FF000000"/>
        <rFont val="宋体"/>
        <charset val="134"/>
      </rPr>
      <t>薇诺娜舒敏保湿喷雾</t>
    </r>
  </si>
  <si>
    <r>
      <rPr>
        <sz val="11"/>
        <color theme="1"/>
        <rFont val="宋体"/>
        <charset val="134"/>
        <scheme val="minor"/>
      </rPr>
      <t>150ml</t>
    </r>
  </si>
  <si>
    <r>
      <rPr>
        <sz val="11"/>
        <color theme="1"/>
        <rFont val="宋体"/>
        <charset val="134"/>
        <scheme val="minor"/>
      </rPr>
      <t>30ml</t>
    </r>
  </si>
  <si>
    <r>
      <rPr>
        <sz val="11"/>
        <color rgb="FF000000"/>
        <rFont val="宋体"/>
        <charset val="134"/>
      </rPr>
      <t>薇诺娜透明质酸复合原液</t>
    </r>
  </si>
  <si>
    <r>
      <rPr>
        <sz val="11"/>
        <color rgb="FF000000"/>
        <rFont val="宋体"/>
        <charset val="134"/>
      </rPr>
      <t>薇诺娜柔润保湿洁颜慕斯</t>
    </r>
  </si>
  <si>
    <r>
      <rPr>
        <sz val="11"/>
        <color theme="1"/>
        <rFont val="宋体"/>
        <charset val="134"/>
        <scheme val="minor"/>
      </rPr>
      <t>邛崃洪川小区店</t>
    </r>
  </si>
  <si>
    <r>
      <rPr>
        <sz val="11"/>
        <color rgb="FF000000"/>
        <rFont val="宋体"/>
        <charset val="134"/>
      </rPr>
      <t>酵母重组胶原蛋白液体敷料</t>
    </r>
  </si>
  <si>
    <r>
      <rPr>
        <sz val="11"/>
        <color theme="1"/>
        <rFont val="宋体"/>
        <charset val="134"/>
        <scheme val="minor"/>
      </rPr>
      <t>100ml</t>
    </r>
  </si>
  <si>
    <r>
      <rPr>
        <sz val="11"/>
        <color theme="1"/>
        <rFont val="宋体"/>
        <charset val="134"/>
        <scheme val="minor"/>
      </rPr>
      <t>10g*5 支</t>
    </r>
  </si>
  <si>
    <r>
      <rPr>
        <sz val="11"/>
        <color rgb="FF000000"/>
        <rFont val="宋体"/>
        <charset val="134"/>
      </rPr>
      <t>薇诺娜柔润保湿面膜</t>
    </r>
  </si>
  <si>
    <r>
      <rPr>
        <sz val="11"/>
        <color theme="1"/>
        <rFont val="宋体"/>
        <charset val="134"/>
        <scheme val="minor"/>
      </rPr>
      <t>25ml×6贴</t>
    </r>
  </si>
  <si>
    <r>
      <rPr>
        <sz val="11"/>
        <color theme="1"/>
        <rFont val="宋体"/>
        <charset val="134"/>
        <scheme val="minor"/>
      </rPr>
      <t>宝莲店</t>
    </r>
  </si>
  <si>
    <r>
      <rPr>
        <sz val="11"/>
        <color theme="1"/>
        <rFont val="宋体"/>
        <charset val="134"/>
        <scheme val="minor"/>
      </rPr>
      <t>10gx5支</t>
    </r>
  </si>
  <si>
    <r>
      <rPr>
        <sz val="11"/>
        <color rgb="FF000000"/>
        <rFont val="宋体"/>
        <charset val="134"/>
      </rPr>
      <t>薇诺娜舒敏保湿修复霜</t>
    </r>
  </si>
  <si>
    <r>
      <rPr>
        <sz val="11"/>
        <color rgb="FF000000"/>
        <rFont val="宋体"/>
        <charset val="134"/>
      </rPr>
      <t>薇诺娜宝贝舒润霜</t>
    </r>
  </si>
  <si>
    <r>
      <rPr>
        <sz val="11"/>
        <color theme="1"/>
        <rFont val="宋体"/>
        <charset val="134"/>
        <scheme val="minor"/>
      </rPr>
      <t>200g</t>
    </r>
  </si>
  <si>
    <r>
      <rPr>
        <sz val="11"/>
        <color rgb="FF000000"/>
        <rFont val="宋体"/>
        <charset val="134"/>
      </rPr>
      <t>薇诺娜夏日防晒悠享礼盒（清透防晒乳）</t>
    </r>
  </si>
  <si>
    <r>
      <rPr>
        <sz val="11"/>
        <color theme="1"/>
        <rFont val="宋体"/>
        <charset val="134"/>
        <scheme val="minor"/>
      </rPr>
      <t>15gx4支 SPF48 PA+++</t>
    </r>
  </si>
  <si>
    <t>礼盒防晒不再生产 请门店推荐ID185350 防晒50g送3支15g</t>
  </si>
  <si>
    <r>
      <rPr>
        <sz val="11"/>
        <color theme="1"/>
        <rFont val="宋体"/>
        <charset val="134"/>
      </rPr>
      <t>酵母重组胶原蛋白修复敷料</t>
    </r>
  </si>
  <si>
    <r>
      <rPr>
        <sz val="11"/>
        <color theme="1"/>
        <rFont val="宋体"/>
        <charset val="134"/>
        <scheme val="minor"/>
      </rPr>
      <t>景中店</t>
    </r>
  </si>
  <si>
    <r>
      <rPr>
        <sz val="11"/>
        <color rgb="FF000000"/>
        <rFont val="宋体"/>
        <charset val="134"/>
      </rPr>
      <t>薇诺娜夏日防晒悠享礼盒</t>
    </r>
  </si>
  <si>
    <r>
      <rPr>
        <sz val="11"/>
        <color theme="1"/>
        <rFont val="宋体"/>
        <charset val="134"/>
        <scheme val="minor"/>
      </rPr>
      <t>150g</t>
    </r>
  </si>
  <si>
    <r>
      <rPr>
        <sz val="11"/>
        <color rgb="FF000000"/>
        <rFont val="宋体"/>
        <charset val="134"/>
      </rPr>
      <t>薇诺娜透明质酸生物膜</t>
    </r>
  </si>
  <si>
    <t>薇诺娜厂家不再供货</t>
  </si>
  <si>
    <r>
      <rPr>
        <sz val="11"/>
        <color theme="1"/>
        <rFont val="宋体"/>
        <charset val="134"/>
        <scheme val="minor"/>
      </rPr>
      <t>25g 贴敷型椭圆形(T)T-3</t>
    </r>
  </si>
  <si>
    <r>
      <rPr>
        <sz val="11"/>
        <color theme="1"/>
        <rFont val="宋体"/>
        <charset val="134"/>
        <scheme val="minor"/>
      </rPr>
      <t>都江堰店</t>
    </r>
  </si>
  <si>
    <r>
      <rPr>
        <sz val="11"/>
        <color rgb="FF000000"/>
        <rFont val="宋体"/>
        <charset val="134"/>
      </rPr>
      <t>薇诺娜多重肽修护冻干面膜组合-多重肽修护冻干面膜+溶媒液</t>
    </r>
  </si>
  <si>
    <r>
      <rPr>
        <sz val="11"/>
        <color theme="1"/>
        <rFont val="宋体"/>
        <charset val="134"/>
        <scheme val="minor"/>
      </rPr>
      <t>（0.65g+20ml)x6片</t>
    </r>
  </si>
  <si>
    <r>
      <rPr>
        <sz val="11"/>
        <color rgb="FF000000"/>
        <rFont val="宋体"/>
        <charset val="134"/>
      </rPr>
      <t>薇诺娜舒敏保湿洁面乳</t>
    </r>
  </si>
  <si>
    <r>
      <rPr>
        <sz val="11"/>
        <color theme="1"/>
        <rFont val="宋体"/>
        <charset val="134"/>
        <scheme val="minor"/>
      </rPr>
      <t>80g</t>
    </r>
  </si>
  <si>
    <r>
      <rPr>
        <sz val="11"/>
        <color theme="1"/>
        <rFont val="宋体"/>
        <charset val="134"/>
        <scheme val="minor"/>
      </rPr>
      <t>大邑潘家街店</t>
    </r>
  </si>
  <si>
    <r>
      <rPr>
        <sz val="11"/>
        <color rgb="FF000000"/>
        <rFont val="宋体"/>
        <charset val="134"/>
      </rPr>
      <t>薇诺娜清痘修复精华液</t>
    </r>
  </si>
  <si>
    <r>
      <rPr>
        <sz val="11"/>
        <color theme="1"/>
        <rFont val="宋体"/>
        <charset val="134"/>
        <scheme val="minor"/>
      </rPr>
      <t>25g</t>
    </r>
  </si>
  <si>
    <r>
      <rPr>
        <sz val="11"/>
        <color theme="1"/>
        <rFont val="宋体"/>
        <charset val="134"/>
        <scheme val="minor"/>
      </rPr>
      <t>问道西路店</t>
    </r>
  </si>
  <si>
    <r>
      <rPr>
        <sz val="11"/>
        <color rgb="FF000000"/>
        <rFont val="宋体"/>
        <charset val="134"/>
      </rPr>
      <t>薇诺娜多效修护复合肽冻干粉喷雾</t>
    </r>
  </si>
  <si>
    <r>
      <rPr>
        <sz val="11"/>
        <color theme="1"/>
        <rFont val="宋体"/>
        <charset val="134"/>
        <scheme val="minor"/>
      </rPr>
      <t>100mg+10ml</t>
    </r>
  </si>
  <si>
    <r>
      <rPr>
        <sz val="11"/>
        <color theme="1"/>
        <rFont val="宋体"/>
        <charset val="134"/>
        <scheme val="minor"/>
      </rPr>
      <t>聚源店</t>
    </r>
  </si>
  <si>
    <r>
      <rPr>
        <sz val="11"/>
        <color theme="1"/>
        <rFont val="微软雅黑"/>
        <charset val="134"/>
      </rPr>
      <t>30ml熊果苷美白保湿精华液</t>
    </r>
  </si>
  <si>
    <r>
      <rPr>
        <sz val="11"/>
        <color theme="1"/>
        <rFont val="微软雅黑"/>
        <charset val="134"/>
      </rPr>
      <t>30ml光透皙白淡斑精华液</t>
    </r>
  </si>
  <si>
    <r>
      <rPr>
        <sz val="11"/>
        <color rgb="FF000000"/>
        <rFont val="微软雅黑"/>
        <charset val="134"/>
      </rPr>
      <t>30ml多效紧颜精华液</t>
    </r>
  </si>
  <si>
    <r>
      <rPr>
        <sz val="11"/>
        <color theme="1"/>
        <rFont val="宋体"/>
        <charset val="134"/>
        <scheme val="minor"/>
      </rPr>
      <t>20g</t>
    </r>
  </si>
  <si>
    <r>
      <rPr>
        <sz val="11"/>
        <color theme="1"/>
        <rFont val="宋体"/>
        <charset val="134"/>
        <scheme val="minor"/>
      </rPr>
      <t>大邑安仁店</t>
    </r>
  </si>
  <si>
    <r>
      <rPr>
        <sz val="11"/>
        <color theme="1"/>
        <rFont val="微软雅黑"/>
        <charset val="134"/>
      </rPr>
      <t>薇诺娜紧致眼霜</t>
    </r>
  </si>
  <si>
    <r>
      <rPr>
        <sz val="11"/>
        <color theme="1"/>
        <rFont val="微软雅黑"/>
        <charset val="134"/>
      </rPr>
      <t>20g紧致眼霜</t>
    </r>
  </si>
  <si>
    <r>
      <rPr>
        <sz val="11"/>
        <color theme="1"/>
        <rFont val="宋体"/>
        <charset val="134"/>
        <scheme val="minor"/>
      </rPr>
      <t>大邑子龙店</t>
    </r>
  </si>
  <si>
    <r>
      <rPr>
        <sz val="11"/>
        <color theme="1"/>
        <rFont val="宋体"/>
        <charset val="134"/>
        <scheme val="minor"/>
      </rPr>
      <t>50ml</t>
    </r>
  </si>
  <si>
    <r>
      <rPr>
        <sz val="11"/>
        <color rgb="FF000000"/>
        <rFont val="宋体"/>
        <charset val="134"/>
      </rPr>
      <t>润保湿霜</t>
    </r>
  </si>
  <si>
    <r>
      <rPr>
        <sz val="11"/>
        <color theme="1"/>
        <rFont val="宋体"/>
        <charset val="134"/>
        <scheme val="minor"/>
      </rPr>
      <t>奎光店</t>
    </r>
  </si>
  <si>
    <r>
      <rPr>
        <sz val="11"/>
        <color theme="1"/>
        <rFont val="宋体"/>
        <charset val="134"/>
        <scheme val="minor"/>
      </rPr>
      <t>通达店</t>
    </r>
  </si>
  <si>
    <r>
      <rPr>
        <sz val="11"/>
        <color theme="1"/>
        <rFont val="宋体"/>
        <charset val="134"/>
        <scheme val="minor"/>
      </rPr>
      <t>沙渠店</t>
    </r>
  </si>
  <si>
    <r>
      <rPr>
        <sz val="11"/>
        <color theme="1"/>
        <rFont val="宋体"/>
        <charset val="134"/>
        <scheme val="minor"/>
      </rPr>
      <t>东街店</t>
    </r>
  </si>
  <si>
    <r>
      <rPr>
        <sz val="11"/>
        <color rgb="FF000000"/>
        <rFont val="宋体"/>
        <charset val="134"/>
      </rPr>
      <t>微诺娜柔润保湿霜</t>
    </r>
  </si>
  <si>
    <r>
      <rPr>
        <sz val="11"/>
        <color theme="1"/>
        <rFont val="宋体"/>
        <charset val="134"/>
        <scheme val="minor"/>
      </rPr>
      <t>150m l</t>
    </r>
  </si>
  <si>
    <r>
      <rPr>
        <sz val="11"/>
        <color theme="1"/>
        <rFont val="宋体"/>
        <charset val="134"/>
        <scheme val="minor"/>
      </rPr>
      <t>薇诺娜紧致眼霜</t>
    </r>
  </si>
  <si>
    <r>
      <rPr>
        <sz val="11"/>
        <color rgb="FF000000"/>
        <rFont val="宋体"/>
        <charset val="134"/>
      </rPr>
      <t>安肤保湿修护霜</t>
    </r>
  </si>
  <si>
    <r>
      <rPr>
        <sz val="11"/>
        <color theme="1"/>
        <rFont val="宋体"/>
        <charset val="134"/>
        <scheme val="minor"/>
      </rPr>
      <t>桃源</t>
    </r>
  </si>
  <si>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酵母重组胶原蛋白液体敷料</t>
    </r>
  </si>
  <si>
    <r>
      <rPr>
        <sz val="11"/>
        <color theme="1"/>
        <rFont val="宋体"/>
        <charset val="134"/>
        <scheme val="minor"/>
      </rPr>
      <t>100ML</t>
    </r>
  </si>
  <si>
    <r>
      <rPr>
        <sz val="11"/>
        <color rgb="FF000000"/>
        <rFont val="宋体"/>
        <charset val="134"/>
      </rPr>
      <t>透明质酸修护生物膜</t>
    </r>
  </si>
  <si>
    <r>
      <rPr>
        <sz val="11"/>
        <color rgb="FF000000"/>
        <rFont val="宋体"/>
        <charset val="134"/>
      </rPr>
      <t>薇诺娜熊果苷美白保湿精华液</t>
    </r>
  </si>
  <si>
    <r>
      <rPr>
        <sz val="10"/>
        <color rgb="FF000000"/>
        <rFont val="等线"/>
        <charset val="134"/>
      </rPr>
      <t>薇诺娜酵母重组胶原蛋白修复敷料</t>
    </r>
  </si>
  <si>
    <r>
      <rPr>
        <sz val="10"/>
        <color rgb="FF000000"/>
        <rFont val="等线"/>
        <charset val="134"/>
      </rPr>
      <t>50g</t>
    </r>
  </si>
  <si>
    <r>
      <rPr>
        <sz val="10"/>
        <color rgb="FF000000"/>
        <rFont val="等线"/>
        <charset val="134"/>
      </rPr>
      <t>光华店</t>
    </r>
  </si>
  <si>
    <r>
      <rPr>
        <sz val="10"/>
        <color rgb="FF000000"/>
        <rFont val="宋体"/>
        <charset val="134"/>
      </rPr>
      <t>透明质酸修护贴敷料</t>
    </r>
  </si>
  <si>
    <r>
      <rPr>
        <sz val="10"/>
        <color rgb="FF000000"/>
        <rFont val="等线"/>
        <charset val="134"/>
      </rPr>
      <t>25g×6贴</t>
    </r>
  </si>
  <si>
    <r>
      <rPr>
        <sz val="10"/>
        <color rgb="FF000000"/>
        <rFont val="宋体"/>
        <charset val="134"/>
      </rPr>
      <t>薇诺娜酵母重组胶原蛋白液体敷料</t>
    </r>
  </si>
  <si>
    <r>
      <rPr>
        <sz val="10"/>
        <color rgb="FF000000"/>
        <rFont val="等线"/>
        <charset val="134"/>
      </rPr>
      <t>100ml</t>
    </r>
  </si>
  <si>
    <r>
      <rPr>
        <sz val="10"/>
        <color rgb="FF000000"/>
        <rFont val="等线"/>
        <charset val="134"/>
      </rPr>
      <t>柔润保湿面膜</t>
    </r>
  </si>
  <si>
    <r>
      <rPr>
        <sz val="10"/>
        <color rgb="FF000000"/>
        <rFont val="宋体"/>
        <charset val="134"/>
      </rPr>
      <t>25ml单贴</t>
    </r>
  </si>
  <si>
    <r>
      <rPr>
        <sz val="10"/>
        <color rgb="FF000000"/>
        <rFont val="宋体"/>
        <charset val="134"/>
      </rPr>
      <t>光华店</t>
    </r>
  </si>
  <si>
    <t>厂家已停产，请更换其他面膜销售</t>
  </si>
  <si>
    <r>
      <rPr>
        <sz val="10"/>
        <color rgb="FF000000"/>
        <rFont val="等线"/>
        <charset val="134"/>
      </rPr>
      <t>薇诺娜紧致眼霜</t>
    </r>
  </si>
  <si>
    <r>
      <rPr>
        <sz val="10"/>
        <color rgb="FF000000"/>
        <rFont val="宋体"/>
        <charset val="134"/>
      </rPr>
      <t>20g</t>
    </r>
  </si>
  <si>
    <r>
      <rPr>
        <sz val="10"/>
        <color rgb="FF000000"/>
        <rFont val="宋体"/>
        <charset val="134"/>
      </rPr>
      <t>清江东路</t>
    </r>
  </si>
  <si>
    <r>
      <rPr>
        <sz val="10"/>
        <color rgb="FF000000"/>
        <rFont val="等线"/>
        <charset val="134"/>
      </rPr>
      <t>薇诺娜柔润保湿柔肤水</t>
    </r>
  </si>
  <si>
    <r>
      <rPr>
        <sz val="10"/>
        <color rgb="FF000000"/>
        <rFont val="宋体"/>
        <charset val="134"/>
      </rPr>
      <t>120ml</t>
    </r>
  </si>
  <si>
    <r>
      <rPr>
        <sz val="10"/>
        <color rgb="FF000000"/>
        <rFont val="等线"/>
        <charset val="134"/>
      </rPr>
      <t>薇诺娜柔润保湿乳液</t>
    </r>
  </si>
  <si>
    <r>
      <rPr>
        <sz val="10"/>
        <color rgb="FF000000"/>
        <rFont val="宋体"/>
        <charset val="134"/>
      </rPr>
      <t>50g</t>
    </r>
  </si>
  <si>
    <r>
      <rPr>
        <sz val="10"/>
        <color rgb="FF000000"/>
        <rFont val="等线"/>
        <charset val="134"/>
      </rPr>
      <t>酵母重组胶原蛋白修复敷料</t>
    </r>
  </si>
  <si>
    <r>
      <rPr>
        <sz val="10"/>
        <color rgb="FF000000"/>
        <rFont val="等线"/>
        <charset val="134"/>
      </rPr>
      <t>酵母重组胶原蛋白液体敷料</t>
    </r>
  </si>
  <si>
    <r>
      <rPr>
        <sz val="10"/>
        <color rgb="FF000000"/>
        <rFont val="宋体"/>
        <charset val="134"/>
      </rPr>
      <t>100ml</t>
    </r>
  </si>
  <si>
    <r>
      <rPr>
        <sz val="10"/>
        <color rgb="FF000000"/>
        <rFont val="等线"/>
        <charset val="134"/>
      </rPr>
      <t>薇诺娜柔润保湿精华液</t>
    </r>
  </si>
  <si>
    <r>
      <rPr>
        <sz val="10"/>
        <color rgb="FF000000"/>
        <rFont val="宋体"/>
        <charset val="134"/>
      </rPr>
      <t>30ml</t>
    </r>
  </si>
  <si>
    <r>
      <rPr>
        <sz val="10"/>
        <color rgb="FF000000"/>
        <rFont val="等线"/>
        <charset val="134"/>
      </rPr>
      <t>清江东路</t>
    </r>
  </si>
  <si>
    <r>
      <rPr>
        <sz val="10"/>
        <color rgb="FFFF0000"/>
        <rFont val="宋体"/>
        <charset val="134"/>
      </rPr>
      <t>薇诺娜舒敏保湿喷雾</t>
    </r>
  </si>
  <si>
    <r>
      <rPr>
        <sz val="10"/>
        <color rgb="FFFF0000"/>
        <rFont val="等线"/>
        <charset val="134"/>
      </rPr>
      <t>150 ml</t>
    </r>
  </si>
  <si>
    <r>
      <rPr>
        <sz val="10"/>
        <color rgb="FFFF0000"/>
        <rFont val="等线"/>
        <charset val="134"/>
      </rPr>
      <t>清江东路</t>
    </r>
  </si>
  <si>
    <r>
      <rPr>
        <sz val="10"/>
        <color rgb="FF000000"/>
        <rFont val="宋体"/>
        <charset val="134"/>
      </rPr>
      <t>薇诺娜透明质酸复合原液</t>
    </r>
  </si>
  <si>
    <r>
      <rPr>
        <sz val="10"/>
        <color rgb="FF000000"/>
        <rFont val="等线"/>
        <charset val="134"/>
      </rPr>
      <t>30 ml</t>
    </r>
  </si>
  <si>
    <r>
      <rPr>
        <sz val="10"/>
        <color rgb="FF000000"/>
        <rFont val="宋体"/>
        <charset val="134"/>
      </rPr>
      <t>薇诺娜舒缓控油爽肤水</t>
    </r>
  </si>
  <si>
    <r>
      <rPr>
        <sz val="10"/>
        <color rgb="FF000000"/>
        <rFont val="等线"/>
        <charset val="134"/>
      </rPr>
      <t>120ml</t>
    </r>
  </si>
  <si>
    <r>
      <rPr>
        <sz val="10"/>
        <color rgb="FF000000"/>
        <rFont val="等线"/>
        <charset val="134"/>
      </rPr>
      <t>土龙路</t>
    </r>
  </si>
  <si>
    <r>
      <rPr>
        <sz val="10"/>
        <color rgb="FF000000"/>
        <rFont val="宋体"/>
        <charset val="134"/>
      </rPr>
      <t>薇诺娜柔润保湿精华</t>
    </r>
  </si>
  <si>
    <r>
      <rPr>
        <sz val="10"/>
        <color rgb="FF000000"/>
        <rFont val="等线"/>
        <charset val="134"/>
      </rPr>
      <t>30ml</t>
    </r>
  </si>
  <si>
    <r>
      <rPr>
        <sz val="10"/>
        <color rgb="FF000000"/>
        <rFont val="宋体"/>
        <charset val="134"/>
      </rPr>
      <t>薇诺娜修红舒缓安肤精华液</t>
    </r>
  </si>
  <si>
    <r>
      <rPr>
        <sz val="10"/>
        <color rgb="FF000000"/>
        <rFont val="宋体"/>
        <charset val="134"/>
      </rPr>
      <t>薇诺娜修红舒缓安肤乳</t>
    </r>
  </si>
  <si>
    <r>
      <rPr>
        <sz val="10"/>
        <color rgb="FF000000"/>
        <rFont val="宋体"/>
        <charset val="134"/>
      </rPr>
      <t>薇诺娜宝贝舒润霜</t>
    </r>
  </si>
  <si>
    <r>
      <rPr>
        <sz val="10"/>
        <color rgb="FF000000"/>
        <rFont val="等线"/>
        <charset val="134"/>
      </rPr>
      <t>200g</t>
    </r>
  </si>
  <si>
    <r>
      <rPr>
        <sz val="10"/>
        <color rgb="FF000000"/>
        <rFont val="宋体"/>
        <charset val="134"/>
      </rPr>
      <t>薇诺娜舒敏保湿喷雾</t>
    </r>
  </si>
  <si>
    <r>
      <rPr>
        <sz val="10"/>
        <color rgb="FF000000"/>
        <rFont val="等线"/>
        <charset val="134"/>
      </rPr>
      <t>150 ml</t>
    </r>
  </si>
  <si>
    <r>
      <rPr>
        <sz val="10"/>
        <color rgb="FF000000"/>
        <rFont val="宋体"/>
        <charset val="134"/>
      </rPr>
      <t>薇诺娜柔润保湿面膜</t>
    </r>
  </si>
  <si>
    <r>
      <rPr>
        <sz val="10"/>
        <color rgb="FF000000"/>
        <rFont val="微软雅黑"/>
        <charset val="134"/>
      </rPr>
      <t>150087</t>
    </r>
  </si>
  <si>
    <r>
      <rPr>
        <sz val="10"/>
        <color rgb="FF000000"/>
        <rFont val="微软雅黑"/>
        <charset val="134"/>
      </rPr>
      <t>清痘修复精华液</t>
    </r>
  </si>
  <si>
    <r>
      <rPr>
        <sz val="10"/>
        <color rgb="FF000000"/>
        <rFont val="等线"/>
        <charset val="134"/>
      </rPr>
      <t>25g</t>
    </r>
  </si>
  <si>
    <r>
      <rPr>
        <sz val="10"/>
        <color rgb="FF000000"/>
        <rFont val="等线"/>
        <charset val="134"/>
      </rPr>
      <t>汇融名城</t>
    </r>
  </si>
  <si>
    <r>
      <rPr>
        <sz val="10"/>
        <color rgb="FF000000"/>
        <rFont val="等线"/>
        <charset val="134"/>
      </rPr>
      <t>25gx6贴</t>
    </r>
  </si>
  <si>
    <r>
      <rPr>
        <sz val="10"/>
        <color rgb="FF333333"/>
        <rFont val="等线"/>
        <charset val="134"/>
      </rPr>
      <t>薇诺娜柔润保湿柔肤水</t>
    </r>
  </si>
  <si>
    <r>
      <rPr>
        <sz val="10"/>
        <color rgb="FF333333"/>
        <rFont val="等线"/>
        <charset val="134"/>
      </rPr>
      <t>120ml</t>
    </r>
  </si>
  <si>
    <r>
      <rPr>
        <sz val="10"/>
        <color rgb="FF333333"/>
        <rFont val="等线"/>
        <charset val="134"/>
      </rPr>
      <t>羊子山</t>
    </r>
  </si>
  <si>
    <r>
      <rPr>
        <sz val="10"/>
        <color rgb="FF333333"/>
        <rFont val="等线"/>
        <charset val="134"/>
      </rPr>
      <t>薇诺娜柔润保湿乳液</t>
    </r>
  </si>
  <si>
    <r>
      <rPr>
        <sz val="10"/>
        <color rgb="FF333333"/>
        <rFont val="等线"/>
        <charset val="134"/>
      </rPr>
      <t>50g</t>
    </r>
  </si>
  <si>
    <r>
      <rPr>
        <sz val="10"/>
        <color rgb="FF333333"/>
        <rFont val="等线"/>
        <charset val="134"/>
      </rPr>
      <t>薇诺娜柔润保湿精华液</t>
    </r>
  </si>
  <si>
    <r>
      <rPr>
        <sz val="10"/>
        <color rgb="FF333333"/>
        <rFont val="等线"/>
        <charset val="134"/>
      </rPr>
      <t>30ml</t>
    </r>
  </si>
  <si>
    <r>
      <rPr>
        <sz val="10"/>
        <color rgb="FF333333"/>
        <rFont val="等线"/>
        <charset val="134"/>
      </rPr>
      <t>薇诺娜柔润保湿洁颜慕斯</t>
    </r>
  </si>
  <si>
    <r>
      <rPr>
        <sz val="10"/>
        <color rgb="FF333333"/>
        <rFont val="等线"/>
        <charset val="134"/>
      </rPr>
      <t>150ml</t>
    </r>
  </si>
  <si>
    <r>
      <rPr>
        <sz val="10"/>
        <color rgb="FF333333"/>
        <rFont val="等线"/>
        <charset val="134"/>
      </rPr>
      <t>薇诺娜舒敏保湿特护霜</t>
    </r>
  </si>
  <si>
    <r>
      <rPr>
        <sz val="10"/>
        <color rgb="FF333333"/>
        <rFont val="等线"/>
        <charset val="134"/>
      </rPr>
      <t>薇诺娜舒敏保湿喷雾</t>
    </r>
  </si>
  <si>
    <r>
      <rPr>
        <sz val="10"/>
        <color rgb="FF333333"/>
        <rFont val="等线"/>
        <charset val="134"/>
      </rPr>
      <t>薇诺娜透明质酸复合原液</t>
    </r>
  </si>
  <si>
    <r>
      <rPr>
        <sz val="10"/>
        <color rgb="FF333333"/>
        <rFont val="等线"/>
        <charset val="134"/>
      </rPr>
      <t>薇诺娜紧致眼霜</t>
    </r>
  </si>
  <si>
    <r>
      <rPr>
        <sz val="10"/>
        <color rgb="FF333333"/>
        <rFont val="等线"/>
        <charset val="134"/>
      </rPr>
      <t>20g</t>
    </r>
  </si>
  <si>
    <r>
      <rPr>
        <sz val="10"/>
        <color rgb="FF333333"/>
        <rFont val="等线"/>
        <charset val="134"/>
      </rPr>
      <t>薇诺娜柔润保湿面膜</t>
    </r>
  </si>
  <si>
    <r>
      <rPr>
        <sz val="10"/>
        <color rgb="FF333333"/>
        <rFont val="等线"/>
        <charset val="134"/>
      </rPr>
      <t>25ml×6贴</t>
    </r>
  </si>
  <si>
    <r>
      <rPr>
        <sz val="10"/>
        <color rgb="FF333333"/>
        <rFont val="等线"/>
        <charset val="134"/>
      </rPr>
      <t>酵母重组胶原蛋白凝胶</t>
    </r>
  </si>
  <si>
    <r>
      <rPr>
        <sz val="10"/>
        <color rgb="FF333333"/>
        <rFont val="等线"/>
        <charset val="134"/>
      </rPr>
      <t>10gx5支</t>
    </r>
  </si>
  <si>
    <r>
      <rPr>
        <sz val="10"/>
        <color rgb="FF000000"/>
        <rFont val="宋体"/>
        <charset val="134"/>
      </rPr>
      <t>薇诺娜安肤保湿修护水</t>
    </r>
  </si>
  <si>
    <r>
      <rPr>
        <sz val="10"/>
        <color rgb="FF000000"/>
        <rFont val="等线"/>
        <charset val="134"/>
      </rPr>
      <t>金沙店</t>
    </r>
  </si>
  <si>
    <r>
      <rPr>
        <sz val="10"/>
        <color rgb="FF000000"/>
        <rFont val="宋体"/>
        <charset val="134"/>
      </rPr>
      <t>薇诺娜柔润保湿柔肤水</t>
    </r>
  </si>
  <si>
    <r>
      <rPr>
        <sz val="10"/>
        <color rgb="FF333333"/>
        <rFont val="等线"/>
        <charset val="134"/>
      </rPr>
      <t>薇诺娜光透皙白淡斑面膜</t>
    </r>
  </si>
  <si>
    <r>
      <rPr>
        <sz val="10"/>
        <color rgb="FF333333"/>
        <rFont val="等线"/>
        <charset val="134"/>
      </rPr>
      <t>25mlx6</t>
    </r>
  </si>
  <si>
    <r>
      <rPr>
        <sz val="10"/>
        <color rgb="FF000000"/>
        <rFont val="宋体"/>
        <charset val="134"/>
      </rPr>
      <t>薇诺娜舒敏保湿修复霜</t>
    </r>
  </si>
  <si>
    <r>
      <rPr>
        <sz val="10"/>
        <color rgb="FF000000"/>
        <rFont val="宋体"/>
        <charset val="134"/>
      </rPr>
      <t>柔润保湿乳液</t>
    </r>
  </si>
  <si>
    <r>
      <rPr>
        <sz val="10"/>
        <color rgb="FF000000"/>
        <rFont val="等线"/>
        <charset val="134"/>
      </rPr>
      <t>银河北街</t>
    </r>
  </si>
  <si>
    <r>
      <rPr>
        <sz val="10"/>
        <color rgb="FF000000"/>
        <rFont val="宋体"/>
        <charset val="134"/>
      </rPr>
      <t>医用修复贴敷料</t>
    </r>
  </si>
  <si>
    <r>
      <rPr>
        <sz val="10"/>
        <color rgb="FF000000"/>
        <rFont val="宋体"/>
        <charset val="134"/>
      </rPr>
      <t>舒敏保湿喷雾</t>
    </r>
  </si>
  <si>
    <r>
      <rPr>
        <sz val="10"/>
        <color rgb="FF000000"/>
        <rFont val="等线"/>
        <charset val="134"/>
      </rPr>
      <t>150ml</t>
    </r>
  </si>
  <si>
    <r>
      <rPr>
        <sz val="10"/>
        <color rgb="FF000000"/>
        <rFont val="宋体"/>
        <charset val="134"/>
      </rPr>
      <t>医用修复敷料</t>
    </r>
  </si>
  <si>
    <r>
      <rPr>
        <sz val="10"/>
        <color rgb="FF000000"/>
        <rFont val="宋体"/>
        <charset val="134"/>
      </rPr>
      <t>胶原蛋白修复敷料</t>
    </r>
  </si>
  <si>
    <r>
      <rPr>
        <sz val="10"/>
        <color rgb="FF000000"/>
        <rFont val="宋体"/>
        <charset val="134"/>
      </rPr>
      <t>柔润保湿精华液</t>
    </r>
  </si>
  <si>
    <r>
      <rPr>
        <sz val="10"/>
        <color rgb="FF000000"/>
        <rFont val="宋体"/>
        <charset val="134"/>
      </rPr>
      <t>柔润保湿BB霜</t>
    </r>
  </si>
  <si>
    <r>
      <rPr>
        <sz val="10"/>
        <color rgb="FF000000"/>
        <rFont val="宋体"/>
        <charset val="134"/>
      </rPr>
      <t>光透皙白淡斑精华液</t>
    </r>
  </si>
  <si>
    <r>
      <rPr>
        <sz val="10"/>
        <color rgb="FF000000"/>
        <rFont val="等线"/>
        <charset val="134"/>
      </rPr>
      <t>西林一街</t>
    </r>
  </si>
  <si>
    <r>
      <rPr>
        <sz val="10"/>
        <color rgb="FFFF0000"/>
        <rFont val="宋体"/>
        <charset val="134"/>
      </rPr>
      <t>薇诺娜修红舒缓安肤乳</t>
    </r>
  </si>
  <si>
    <r>
      <rPr>
        <sz val="10"/>
        <color rgb="FFFF0000"/>
        <rFont val="等线"/>
        <charset val="134"/>
      </rPr>
      <t>50g</t>
    </r>
  </si>
  <si>
    <r>
      <rPr>
        <sz val="10"/>
        <color rgb="FFFF0000"/>
        <rFont val="等线"/>
        <charset val="134"/>
      </rPr>
      <t>西林一街</t>
    </r>
  </si>
  <si>
    <r>
      <rPr>
        <sz val="10"/>
        <color rgb="FF000000"/>
        <rFont val="等线"/>
        <charset val="134"/>
      </rPr>
      <t>蜀汉路</t>
    </r>
  </si>
  <si>
    <r>
      <rPr>
        <sz val="10"/>
        <color rgb="FF000000"/>
        <rFont val="等线"/>
        <charset val="134"/>
      </rPr>
      <t>25g(单帖)</t>
    </r>
  </si>
  <si>
    <r>
      <rPr>
        <sz val="10"/>
        <color rgb="FF000000"/>
        <rFont val="宋体"/>
        <charset val="134"/>
      </rPr>
      <t>薇诺娜柔润保湿洁面慕斯</t>
    </r>
  </si>
  <si>
    <r>
      <rPr>
        <sz val="10"/>
        <color rgb="FF000000"/>
        <rFont val="等线"/>
        <charset val="134"/>
      </rPr>
      <t>150ML</t>
    </r>
  </si>
  <si>
    <r>
      <rPr>
        <sz val="10"/>
        <color rgb="FF000000"/>
        <rFont val="等线"/>
        <charset val="134"/>
      </rPr>
      <t>30g</t>
    </r>
  </si>
  <si>
    <r>
      <rPr>
        <sz val="10"/>
        <color rgb="FF000000"/>
        <rFont val="宋体"/>
        <charset val="134"/>
      </rPr>
      <t>薇诺娜光透皙白淡斑精华液</t>
    </r>
  </si>
  <si>
    <r>
      <rPr>
        <sz val="10"/>
        <color rgb="FF000000"/>
        <rFont val="宋体"/>
        <charset val="134"/>
      </rPr>
      <t>薇诺娜柔润保湿霜</t>
    </r>
  </si>
  <si>
    <r>
      <rPr>
        <sz val="10"/>
        <color rgb="FF000000"/>
        <rFont val="等线"/>
        <charset val="134"/>
      </rPr>
      <t>80g</t>
    </r>
  </si>
  <si>
    <r>
      <rPr>
        <sz val="10"/>
        <color rgb="FF000000"/>
        <rFont val="等线"/>
        <charset val="134"/>
      </rPr>
      <t>培华东路</t>
    </r>
  </si>
  <si>
    <r>
      <rPr>
        <sz val="10"/>
        <color rgb="FF000000"/>
        <rFont val="宋体"/>
        <charset val="134"/>
      </rPr>
      <t>薇诺娜柔润保湿乳液</t>
    </r>
  </si>
  <si>
    <r>
      <rPr>
        <sz val="10"/>
        <color rgb="FF000000"/>
        <rFont val="宋体"/>
        <charset val="134"/>
      </rPr>
      <t>薇诺娜安肤保湿修护霜</t>
    </r>
  </si>
  <si>
    <r>
      <rPr>
        <sz val="10"/>
        <color rgb="FF000000"/>
        <rFont val="等线"/>
        <charset val="134"/>
      </rPr>
      <t>长寿路</t>
    </r>
  </si>
  <si>
    <r>
      <rPr>
        <sz val="11"/>
        <color rgb="FF000000"/>
        <rFont val="宋体"/>
        <charset val="134"/>
      </rPr>
      <t>薇诺娜酵母重组胶原蛋白液体敷料</t>
    </r>
  </si>
  <si>
    <r>
      <rPr>
        <sz val="12"/>
        <color rgb="FF000000"/>
        <rFont val="等线"/>
        <charset val="134"/>
      </rPr>
      <t>100ml</t>
    </r>
  </si>
  <si>
    <r>
      <rPr>
        <sz val="12"/>
        <color rgb="FF000000"/>
        <rFont val="等线"/>
        <charset val="134"/>
      </rPr>
      <t>沙湾东一路</t>
    </r>
  </si>
  <si>
    <r>
      <rPr>
        <sz val="12"/>
        <color rgb="FF000000"/>
        <rFont val="等线"/>
        <charset val="134"/>
      </rPr>
      <t>10gx5支</t>
    </r>
  </si>
  <si>
    <r>
      <rPr>
        <sz val="12"/>
        <color rgb="FF000000"/>
        <rFont val="等线"/>
        <charset val="134"/>
      </rPr>
      <t>五福桥东路店</t>
    </r>
  </si>
  <si>
    <r>
      <rPr>
        <sz val="11"/>
        <color rgb="FF333333"/>
        <rFont val="Segoe UI"/>
        <charset val="134"/>
      </rPr>
      <t>透明质酸修护贴敷料</t>
    </r>
  </si>
  <si>
    <r>
      <rPr>
        <sz val="11"/>
        <color rgb="FF333333"/>
        <rFont val="Segoe UI"/>
        <charset val="134"/>
      </rPr>
      <t>25gx6贴</t>
    </r>
  </si>
  <si>
    <r>
      <rPr>
        <sz val="12"/>
        <color rgb="FF000000"/>
        <rFont val="等线"/>
        <charset val="134"/>
      </rPr>
      <t>交大三店</t>
    </r>
  </si>
  <si>
    <r>
      <rPr>
        <sz val="10"/>
        <color rgb="FF000000"/>
        <rFont val="宋体"/>
        <charset val="134"/>
      </rPr>
      <t>6片</t>
    </r>
  </si>
  <si>
    <r>
      <rPr>
        <sz val="11"/>
        <color rgb="FF000000"/>
        <rFont val="宋体"/>
        <charset val="134"/>
      </rPr>
      <t>多重肽修护冻干面膜组合</t>
    </r>
  </si>
  <si>
    <r>
      <rPr>
        <sz val="12"/>
        <color rgb="FF000000"/>
        <rFont val="等线"/>
        <charset val="134"/>
      </rPr>
      <t>6片</t>
    </r>
  </si>
  <si>
    <r>
      <rPr>
        <sz val="12"/>
        <color rgb="FF000000"/>
        <rFont val="等线"/>
        <charset val="134"/>
      </rPr>
      <t>50g</t>
    </r>
  </si>
  <si>
    <r>
      <rPr>
        <sz val="11"/>
        <color rgb="FF000000"/>
        <rFont val="宋体"/>
        <charset val="134"/>
      </rPr>
      <t>安肤保湿修护水</t>
    </r>
  </si>
  <si>
    <r>
      <rPr>
        <sz val="12"/>
        <color rgb="FF000000"/>
        <rFont val="等线"/>
        <charset val="134"/>
      </rPr>
      <t>120ml</t>
    </r>
  </si>
  <si>
    <r>
      <rPr>
        <sz val="12"/>
        <color rgb="FF000000"/>
        <rFont val="等线"/>
        <charset val="134"/>
      </rPr>
      <t>沙河源</t>
    </r>
  </si>
  <si>
    <r>
      <rPr>
        <sz val="11"/>
        <color theme="1"/>
        <rFont val="宋体"/>
        <charset val="134"/>
        <scheme val="minor"/>
      </rPr>
      <t>透明质酸修护贴敷料</t>
    </r>
  </si>
  <si>
    <r>
      <rPr>
        <sz val="11"/>
        <color theme="1"/>
        <rFont val="宋体"/>
        <charset val="134"/>
        <scheme val="minor"/>
      </rPr>
      <t>25gx6贴</t>
    </r>
  </si>
  <si>
    <r>
      <rPr>
        <sz val="11"/>
        <color theme="1"/>
        <rFont val="宋体"/>
        <charset val="134"/>
        <scheme val="minor"/>
      </rPr>
      <t>锦城店</t>
    </r>
  </si>
  <si>
    <r>
      <rPr>
        <sz val="11"/>
        <color theme="1"/>
        <rFont val="宋体"/>
        <charset val="134"/>
        <scheme val="minor"/>
      </rPr>
      <t>薇诺娜舒敏保湿特护霜</t>
    </r>
  </si>
  <si>
    <r>
      <rPr>
        <sz val="11"/>
        <color theme="1"/>
        <rFont val="宋体"/>
        <charset val="134"/>
        <scheme val="minor"/>
      </rPr>
      <t>15g</t>
    </r>
  </si>
  <si>
    <r>
      <rPr>
        <sz val="11"/>
        <color rgb="FF000000"/>
        <rFont val="宋体"/>
        <charset val="134"/>
      </rPr>
      <t>薇诺娜紧致眼霜</t>
    </r>
  </si>
  <si>
    <r>
      <rPr>
        <sz val="11"/>
        <color theme="1"/>
        <rFont val="宋体"/>
        <charset val="134"/>
        <scheme val="minor"/>
      </rPr>
      <t>120ML</t>
    </r>
  </si>
  <si>
    <r>
      <rPr>
        <sz val="11"/>
        <color theme="1"/>
        <rFont val="宋体"/>
        <charset val="134"/>
        <scheme val="minor"/>
      </rPr>
      <t>柳翠店</t>
    </r>
  </si>
  <si>
    <r>
      <rPr>
        <sz val="11"/>
        <color theme="1"/>
        <rFont val="宋体"/>
        <charset val="134"/>
        <scheme val="minor"/>
      </rPr>
      <t>10gX5支</t>
    </r>
  </si>
  <si>
    <r>
      <rPr>
        <sz val="11"/>
        <color rgb="FF000000"/>
        <rFont val="宋体"/>
        <charset val="134"/>
      </rPr>
      <t>柔润保湿乳液</t>
    </r>
  </si>
  <si>
    <r>
      <rPr>
        <sz val="11"/>
        <color theme="1"/>
        <rFont val="宋体"/>
        <charset val="134"/>
        <scheme val="minor"/>
      </rPr>
      <t>天顺路店</t>
    </r>
  </si>
  <si>
    <r>
      <rPr>
        <sz val="11"/>
        <color rgb="FF000000"/>
        <rFont val="宋体"/>
        <charset val="134"/>
      </rPr>
      <t>柔润保湿柔肤水</t>
    </r>
  </si>
  <si>
    <r>
      <rPr>
        <sz val="11"/>
        <color theme="1"/>
        <rFont val="宋体"/>
        <charset val="134"/>
        <scheme val="minor"/>
      </rPr>
      <t>水120</t>
    </r>
  </si>
  <si>
    <r>
      <rPr>
        <sz val="11"/>
        <color theme="1"/>
        <rFont val="宋体"/>
        <charset val="134"/>
        <scheme val="minor"/>
      </rPr>
      <t>天顺</t>
    </r>
  </si>
  <si>
    <r>
      <rPr>
        <sz val="11"/>
        <color rgb="FF000000"/>
        <rFont val="宋体"/>
        <charset val="134"/>
      </rPr>
      <t>多效紧颜修护眼霜</t>
    </r>
  </si>
  <si>
    <r>
      <rPr>
        <sz val="11"/>
        <color rgb="FF000000"/>
        <rFont val="宋体"/>
        <charset val="134"/>
      </rPr>
      <t>舒敏保湿特护霜</t>
    </r>
  </si>
  <si>
    <r>
      <rPr>
        <sz val="11"/>
        <color rgb="FF000000"/>
        <rFont val="宋体"/>
        <charset val="134"/>
      </rPr>
      <t>舒敏保湿喷雾</t>
    </r>
  </si>
  <si>
    <r>
      <rPr>
        <sz val="11"/>
        <color rgb="FF000000"/>
        <rFont val="宋体"/>
        <charset val="134"/>
      </rPr>
      <t>透明质酸复合原液</t>
    </r>
  </si>
  <si>
    <r>
      <rPr>
        <sz val="11"/>
        <color rgb="FF000000"/>
        <rFont val="宋体"/>
        <charset val="134"/>
      </rPr>
      <t>舒敏保湿修复霜</t>
    </r>
  </si>
  <si>
    <r>
      <rPr>
        <sz val="11"/>
        <color rgb="FF000000"/>
        <rFont val="宋体"/>
        <charset val="134"/>
      </rPr>
      <t>修红舒缓安肤乳</t>
    </r>
  </si>
  <si>
    <r>
      <rPr>
        <sz val="11"/>
        <color rgb="FF000000"/>
        <rFont val="宋体"/>
        <charset val="134"/>
      </rPr>
      <t>光透皙白晶粹水</t>
    </r>
  </si>
  <si>
    <r>
      <rPr>
        <sz val="11"/>
        <color theme="1"/>
        <rFont val="宋体"/>
        <charset val="134"/>
        <scheme val="minor"/>
      </rPr>
      <t>120m1</t>
    </r>
  </si>
  <si>
    <r>
      <rPr>
        <sz val="11"/>
        <color rgb="FF000000"/>
        <rFont val="宋体"/>
        <charset val="134"/>
      </rPr>
      <t>柔润保湿面膜</t>
    </r>
  </si>
  <si>
    <r>
      <rPr>
        <sz val="11"/>
        <color theme="1"/>
        <rFont val="宋体"/>
        <charset val="134"/>
        <scheme val="minor"/>
      </rPr>
      <t>6贴</t>
    </r>
  </si>
  <si>
    <r>
      <rPr>
        <sz val="11"/>
        <color theme="1"/>
        <rFont val="宋体"/>
        <charset val="134"/>
        <scheme val="minor"/>
      </rPr>
      <t>新园</t>
    </r>
  </si>
  <si>
    <r>
      <rPr>
        <sz val="11"/>
        <color rgb="FF000000"/>
        <rFont val="宋体"/>
        <charset val="134"/>
      </rPr>
      <t>舒敏保湿丝滑面膜</t>
    </r>
  </si>
  <si>
    <r>
      <rPr>
        <sz val="11"/>
        <color rgb="FF000000"/>
        <rFont val="宋体"/>
        <charset val="134"/>
      </rPr>
      <t>防晒礼盒</t>
    </r>
  </si>
  <si>
    <r>
      <rPr>
        <sz val="11"/>
        <color theme="1"/>
        <rFont val="宋体"/>
        <charset val="134"/>
        <scheme val="minor"/>
      </rPr>
      <t>4支</t>
    </r>
  </si>
  <si>
    <r>
      <rPr>
        <sz val="11"/>
        <color rgb="FF000000"/>
        <rFont val="宋体"/>
        <charset val="134"/>
      </rPr>
      <t>舒敏保湿润肤水</t>
    </r>
  </si>
  <si>
    <r>
      <rPr>
        <sz val="11"/>
        <color theme="1"/>
        <rFont val="宋体"/>
        <charset val="134"/>
        <scheme val="minor"/>
      </rPr>
      <t>薇诺娜清透水感防晒喷雾</t>
    </r>
  </si>
  <si>
    <r>
      <rPr>
        <sz val="11"/>
        <color theme="1"/>
        <rFont val="宋体"/>
        <charset val="134"/>
        <scheme val="minor"/>
      </rPr>
      <t>酵母重组胶原蛋白凝胶</t>
    </r>
  </si>
  <si>
    <r>
      <rPr>
        <sz val="11"/>
        <color theme="1"/>
        <rFont val="宋体"/>
        <charset val="134"/>
        <scheme val="minor"/>
      </rPr>
      <t>安肤保湿修护水</t>
    </r>
  </si>
  <si>
    <r>
      <rPr>
        <sz val="11"/>
        <color theme="1"/>
        <rFont val="宋体"/>
        <charset val="134"/>
        <scheme val="minor"/>
      </rPr>
      <t>观音桥</t>
    </r>
  </si>
  <si>
    <r>
      <rPr>
        <sz val="11"/>
        <color theme="1"/>
        <rFont val="宋体"/>
        <charset val="134"/>
        <scheme val="minor"/>
      </rPr>
      <t>薇诺娜柔润保湿精华液</t>
    </r>
  </si>
  <si>
    <r>
      <rPr>
        <sz val="11"/>
        <color theme="1"/>
        <rFont val="宋体"/>
        <charset val="134"/>
        <scheme val="minor"/>
      </rPr>
      <t>薇诺娜柔润保湿乳液</t>
    </r>
  </si>
  <si>
    <r>
      <rPr>
        <sz val="11"/>
        <color theme="1"/>
        <rFont val="宋体"/>
        <charset val="134"/>
        <scheme val="minor"/>
      </rPr>
      <t>薇诺娜柔润保湿洁颜慕斯</t>
    </r>
  </si>
  <si>
    <r>
      <rPr>
        <sz val="11"/>
        <color theme="1"/>
        <rFont val="宋体"/>
        <charset val="134"/>
        <scheme val="minor"/>
      </rPr>
      <t>薇诺娜柔润保湿柔肤水</t>
    </r>
  </si>
  <si>
    <r>
      <rPr>
        <sz val="11"/>
        <color theme="1"/>
        <rFont val="宋体"/>
        <charset val="134"/>
        <scheme val="minor"/>
      </rPr>
      <t>薇诺娜舒敏保湿修复霜</t>
    </r>
  </si>
  <si>
    <r>
      <rPr>
        <sz val="11"/>
        <color theme="1"/>
        <rFont val="宋体"/>
        <charset val="134"/>
        <scheme val="minor"/>
      </rPr>
      <t>薇诺娜舒敏保湿喷雾</t>
    </r>
  </si>
  <si>
    <r>
      <rPr>
        <sz val="11"/>
        <color theme="1"/>
        <rFont val="宋体"/>
        <charset val="134"/>
        <scheme val="minor"/>
      </rPr>
      <t>薇诺娜舒敏保湿润肤水</t>
    </r>
  </si>
  <si>
    <r>
      <rPr>
        <sz val="11"/>
        <color theme="1"/>
        <rFont val="宋体"/>
        <charset val="134"/>
        <scheme val="minor"/>
      </rPr>
      <t>薇诺娜夏日防晒悠享礼盒（清透防晒乳）</t>
    </r>
  </si>
  <si>
    <r>
      <rPr>
        <sz val="11"/>
        <color theme="1"/>
        <rFont val="宋体"/>
        <charset val="134"/>
        <scheme val="minor"/>
      </rPr>
      <t>酵母重组胶原蛋白修复敷料</t>
    </r>
  </si>
  <si>
    <r>
      <rPr>
        <sz val="11"/>
        <color theme="1"/>
        <rFont val="宋体"/>
        <charset val="134"/>
        <scheme val="minor"/>
      </rPr>
      <t>酵母重组胶原蛋白液体敷料</t>
    </r>
  </si>
  <si>
    <r>
      <rPr>
        <sz val="11"/>
        <color theme="1"/>
        <rFont val="宋体"/>
        <charset val="134"/>
        <scheme val="minor"/>
      </rPr>
      <t>薇诺娜光透皙白淡斑面膜</t>
    </r>
  </si>
  <si>
    <r>
      <rPr>
        <sz val="11"/>
        <color theme="1"/>
        <rFont val="宋体"/>
        <charset val="134"/>
        <scheme val="minor"/>
      </rPr>
      <t>25mlx6</t>
    </r>
  </si>
  <si>
    <r>
      <rPr>
        <sz val="11"/>
        <color theme="1"/>
        <rFont val="宋体"/>
        <charset val="134"/>
        <scheme val="minor"/>
      </rPr>
      <t>薇诺娜光透皙白隔离日霜</t>
    </r>
  </si>
  <si>
    <r>
      <rPr>
        <sz val="11"/>
        <color theme="1"/>
        <rFont val="宋体"/>
        <charset val="134"/>
        <scheme val="minor"/>
      </rPr>
      <t>薇诺娜清痘修复精华液</t>
    </r>
  </si>
  <si>
    <r>
      <rPr>
        <sz val="11"/>
        <color theme="1"/>
        <rFont val="宋体"/>
        <charset val="134"/>
        <scheme val="minor"/>
      </rPr>
      <t>医用修复敷料</t>
    </r>
  </si>
  <si>
    <r>
      <rPr>
        <sz val="11"/>
        <color theme="1"/>
        <rFont val="宋体"/>
        <charset val="134"/>
        <scheme val="minor"/>
      </rPr>
      <t>10g</t>
    </r>
  </si>
  <si>
    <r>
      <rPr>
        <sz val="11"/>
        <color theme="1"/>
        <rFont val="宋体"/>
        <charset val="134"/>
        <scheme val="minor"/>
      </rPr>
      <t>崔家店</t>
    </r>
  </si>
  <si>
    <r>
      <rPr>
        <sz val="11"/>
        <color theme="1"/>
        <rFont val="宋体"/>
        <charset val="134"/>
        <scheme val="minor"/>
      </rPr>
      <t>薇诺娜光透皙白淡斑精华液</t>
    </r>
  </si>
  <si>
    <r>
      <rPr>
        <sz val="11"/>
        <color theme="1"/>
        <rFont val="宋体"/>
        <charset val="134"/>
        <scheme val="minor"/>
      </rPr>
      <t>中和</t>
    </r>
  </si>
  <si>
    <r>
      <rPr>
        <sz val="11"/>
        <color theme="1"/>
        <rFont val="宋体"/>
        <charset val="134"/>
        <scheme val="minor"/>
      </rPr>
      <t>静沙南路</t>
    </r>
  </si>
  <si>
    <r>
      <rPr>
        <sz val="11"/>
        <color theme="1"/>
        <rFont val="宋体"/>
        <charset val="134"/>
        <scheme val="minor"/>
      </rPr>
      <t>10g*5</t>
    </r>
  </si>
  <si>
    <r>
      <rPr>
        <sz val="11"/>
        <color theme="1"/>
        <rFont val="宋体"/>
        <charset val="134"/>
        <scheme val="minor"/>
      </rPr>
      <t>劼人路</t>
    </r>
  </si>
  <si>
    <r>
      <rPr>
        <sz val="11"/>
        <color rgb="FF000000"/>
        <rFont val="宋体"/>
        <charset val="134"/>
      </rPr>
      <t>安肤保湿修护精华液</t>
    </r>
  </si>
  <si>
    <r>
      <rPr>
        <sz val="11"/>
        <color rgb="FF000000"/>
        <rFont val="宋体"/>
        <charset val="134"/>
      </rPr>
      <t>柔润保湿精华液</t>
    </r>
  </si>
  <si>
    <r>
      <rPr>
        <sz val="11"/>
        <color theme="1"/>
        <rFont val="宋体"/>
        <charset val="134"/>
        <scheme val="minor"/>
      </rPr>
      <t>30 ml</t>
    </r>
  </si>
  <si>
    <r>
      <rPr>
        <sz val="11"/>
        <color rgb="FF000000"/>
        <rFont val="宋体"/>
        <charset val="134"/>
      </rPr>
      <t>光透皙白隔离日霜</t>
    </r>
  </si>
  <si>
    <r>
      <rPr>
        <sz val="11"/>
        <color rgb="FF000000"/>
        <rFont val="宋体"/>
        <charset val="134"/>
      </rPr>
      <t>光透皙白修护晚霜</t>
    </r>
  </si>
  <si>
    <r>
      <rPr>
        <sz val="11"/>
        <color rgb="FF000000"/>
        <rFont val="宋体"/>
        <charset val="134"/>
      </rPr>
      <t>熊果苷美白保湿精华液</t>
    </r>
  </si>
  <si>
    <r>
      <rPr>
        <sz val="11"/>
        <color theme="1"/>
        <rFont val="宋体"/>
        <charset val="134"/>
        <scheme val="minor"/>
      </rPr>
      <t>防晒乳</t>
    </r>
  </si>
  <si>
    <r>
      <rPr>
        <sz val="11"/>
        <color theme="1"/>
        <rFont val="宋体"/>
        <charset val="134"/>
        <scheme val="minor"/>
      </rPr>
      <t>泰和</t>
    </r>
  </si>
  <si>
    <r>
      <rPr>
        <sz val="11"/>
        <color theme="1"/>
        <rFont val="宋体"/>
        <charset val="134"/>
        <scheme val="minor"/>
      </rPr>
      <t>蛋白凝胶</t>
    </r>
  </si>
  <si>
    <r>
      <rPr>
        <sz val="11"/>
        <color theme="1"/>
        <rFont val="宋体"/>
        <charset val="134"/>
        <scheme val="minor"/>
      </rPr>
      <t>生物膜</t>
    </r>
  </si>
  <si>
    <r>
      <rPr>
        <sz val="11"/>
        <color theme="1"/>
        <rFont val="宋体"/>
        <charset val="134"/>
        <scheme val="minor"/>
      </rPr>
      <t>透明质酸修护贴</t>
    </r>
  </si>
  <si>
    <r>
      <rPr>
        <sz val="11"/>
        <color theme="1"/>
        <rFont val="宋体"/>
        <charset val="134"/>
        <scheme val="minor"/>
      </rPr>
      <t>安肤保湿修护霜</t>
    </r>
  </si>
  <si>
    <r>
      <rPr>
        <sz val="11"/>
        <color theme="1"/>
        <rFont val="宋体"/>
        <charset val="134"/>
        <scheme val="minor"/>
      </rPr>
      <t>安肤保湿水</t>
    </r>
  </si>
  <si>
    <r>
      <rPr>
        <sz val="11"/>
        <color theme="1"/>
        <rFont val="宋体"/>
        <charset val="134"/>
        <scheme val="minor"/>
      </rPr>
      <t>清透防晒乳</t>
    </r>
  </si>
  <si>
    <r>
      <rPr>
        <sz val="11"/>
        <color theme="1"/>
        <rFont val="宋体"/>
        <charset val="134"/>
        <scheme val="minor"/>
      </rPr>
      <t>薇诺娜熊果苷美白保湿精华液</t>
    </r>
  </si>
  <si>
    <r>
      <rPr>
        <sz val="11"/>
        <color theme="1"/>
        <rFont val="宋体"/>
        <charset val="134"/>
        <scheme val="minor"/>
      </rPr>
      <t>万科</t>
    </r>
  </si>
  <si>
    <r>
      <rPr>
        <sz val="11"/>
        <color theme="1"/>
        <rFont val="宋体"/>
        <charset val="134"/>
        <scheme val="minor"/>
      </rPr>
      <t>薇诺娜清透防晒乳</t>
    </r>
  </si>
  <si>
    <r>
      <rPr>
        <sz val="11"/>
        <color theme="1"/>
        <rFont val="宋体"/>
        <charset val="134"/>
        <scheme val="minor"/>
      </rPr>
      <t>50个</t>
    </r>
  </si>
  <si>
    <r>
      <rPr>
        <sz val="11"/>
        <color theme="1"/>
        <rFont val="宋体"/>
        <charset val="134"/>
        <scheme val="minor"/>
      </rPr>
      <t>薇诺娜柔润保湿面膜</t>
    </r>
  </si>
  <si>
    <r>
      <rPr>
        <sz val="11"/>
        <color theme="1"/>
        <rFont val="宋体"/>
        <charset val="134"/>
        <scheme val="minor"/>
      </rPr>
      <t>25ml</t>
    </r>
  </si>
  <si>
    <r>
      <rPr>
        <sz val="11"/>
        <color theme="1"/>
        <rFont val="宋体"/>
        <charset val="134"/>
        <scheme val="minor"/>
      </rPr>
      <t>安肤保湿修护精华液</t>
    </r>
  </si>
  <si>
    <r>
      <rPr>
        <sz val="11"/>
        <color theme="1"/>
        <rFont val="宋体"/>
        <charset val="134"/>
        <scheme val="minor"/>
      </rPr>
      <t>大源北街店</t>
    </r>
  </si>
  <si>
    <r>
      <rPr>
        <sz val="11"/>
        <color theme="1"/>
        <rFont val="宋体"/>
        <charset val="134"/>
        <scheme val="minor"/>
      </rPr>
      <t>薇诺娜光透皙白晶粹水</t>
    </r>
  </si>
  <si>
    <r>
      <rPr>
        <sz val="11"/>
        <color theme="1"/>
        <rFont val="宋体"/>
        <charset val="134"/>
        <scheme val="minor"/>
      </rPr>
      <t>薇诺娜修红舒缓安肤乳</t>
    </r>
  </si>
  <si>
    <r>
      <rPr>
        <sz val="11"/>
        <color theme="1"/>
        <rFont val="宋体"/>
        <charset val="134"/>
        <scheme val="minor"/>
      </rPr>
      <t>大源北街</t>
    </r>
  </si>
  <si>
    <r>
      <rPr>
        <sz val="11"/>
        <color theme="1"/>
        <rFont val="宋体"/>
        <charset val="134"/>
        <scheme val="minor"/>
      </rPr>
      <t>三强西路店</t>
    </r>
  </si>
  <si>
    <r>
      <rPr>
        <sz val="12"/>
        <color rgb="FF000000"/>
        <rFont val="宋体"/>
        <charset val="134"/>
      </rPr>
      <t>薇诺娜酵母重组胶原蛋白液体敷料</t>
    </r>
  </si>
  <si>
    <r>
      <rPr>
        <sz val="12"/>
        <color rgb="FF000000"/>
        <rFont val="宋体"/>
        <charset val="134"/>
      </rPr>
      <t>100ml</t>
    </r>
  </si>
  <si>
    <r>
      <rPr>
        <sz val="12"/>
        <color rgb="FF000000"/>
        <rFont val="宋体"/>
        <charset val="134"/>
      </rPr>
      <t>大悦路店</t>
    </r>
  </si>
  <si>
    <r>
      <rPr>
        <sz val="12"/>
        <color rgb="FF000000"/>
        <rFont val="宋体"/>
        <charset val="134"/>
      </rPr>
      <t>薇诺娜柔润保湿精华</t>
    </r>
  </si>
  <si>
    <r>
      <rPr>
        <sz val="12"/>
        <color rgb="FF000000"/>
        <rFont val="宋体"/>
        <charset val="134"/>
      </rPr>
      <t>30ml</t>
    </r>
  </si>
  <si>
    <r>
      <rPr>
        <sz val="12"/>
        <color rgb="FF000000"/>
        <rFont val="宋体"/>
        <charset val="134"/>
      </rPr>
      <t>薇诺娜柔润保湿乳液</t>
    </r>
  </si>
  <si>
    <r>
      <rPr>
        <sz val="12"/>
        <color rgb="FF000000"/>
        <rFont val="宋体"/>
        <charset val="134"/>
      </rPr>
      <t>50g</t>
    </r>
  </si>
  <si>
    <r>
      <rPr>
        <sz val="12"/>
        <color rgb="FF000000"/>
        <rFont val="宋体"/>
        <charset val="134"/>
      </rPr>
      <t>薇诺娜酵母重组胶原蛋白修复敷料</t>
    </r>
  </si>
  <si>
    <r>
      <rPr>
        <sz val="10"/>
        <color rgb="FF000000"/>
        <rFont val="宋体"/>
        <charset val="134"/>
      </rPr>
      <t>大悦路店</t>
    </r>
  </si>
  <si>
    <r>
      <rPr>
        <sz val="12"/>
        <color rgb="FF333333"/>
        <rFont val="宋体"/>
        <charset val="134"/>
      </rPr>
      <t>薇诺娜柔润保湿洁颜慕斯</t>
    </r>
  </si>
  <si>
    <r>
      <rPr>
        <sz val="12"/>
        <color rgb="FF333333"/>
        <rFont val="宋体"/>
        <charset val="134"/>
      </rPr>
      <t>150ml</t>
    </r>
  </si>
  <si>
    <r>
      <rPr>
        <sz val="12"/>
        <color rgb="FF000000"/>
        <rFont val="宋体"/>
        <charset val="134"/>
      </rPr>
      <t>医用修复敷料</t>
    </r>
  </si>
  <si>
    <r>
      <rPr>
        <sz val="12"/>
        <color rgb="FF000000"/>
        <rFont val="宋体"/>
        <charset val="134"/>
      </rPr>
      <t>25g(单帖)</t>
    </r>
  </si>
  <si>
    <r>
      <rPr>
        <sz val="10"/>
        <color rgb="FF000000"/>
        <rFont val="宋体"/>
        <charset val="134"/>
      </rPr>
      <t>江安店</t>
    </r>
  </si>
  <si>
    <r>
      <rPr>
        <sz val="12"/>
        <color rgb="FF000000"/>
        <rFont val="宋体"/>
        <charset val="134"/>
      </rPr>
      <t>薇诺娜安肤保湿修护水</t>
    </r>
  </si>
  <si>
    <r>
      <rPr>
        <sz val="12"/>
        <color rgb="FF000000"/>
        <rFont val="宋体"/>
        <charset val="134"/>
      </rPr>
      <t>120ml</t>
    </r>
  </si>
  <si>
    <r>
      <rPr>
        <sz val="12"/>
        <color rgb="FF000000"/>
        <rFont val="宋体"/>
        <charset val="134"/>
      </rPr>
      <t>薇诺娜安肤保湿修护霜</t>
    </r>
  </si>
  <si>
    <r>
      <rPr>
        <sz val="12"/>
        <color rgb="FF333333"/>
        <rFont val="宋体"/>
        <charset val="134"/>
      </rPr>
      <t>酵母重组胶原蛋白凝胶</t>
    </r>
  </si>
  <si>
    <r>
      <rPr>
        <sz val="12"/>
        <color rgb="FF333333"/>
        <rFont val="宋体"/>
        <charset val="134"/>
      </rPr>
      <t>10gx5支</t>
    </r>
  </si>
  <si>
    <r>
      <rPr>
        <sz val="12"/>
        <color rgb="FF000000"/>
        <rFont val="宋体"/>
        <charset val="134"/>
      </rPr>
      <t>150087</t>
    </r>
  </si>
  <si>
    <r>
      <rPr>
        <sz val="12"/>
        <color rgb="FF000000"/>
        <rFont val="宋体"/>
        <charset val="134"/>
      </rPr>
      <t>清痘修复精华液</t>
    </r>
  </si>
  <si>
    <r>
      <rPr>
        <sz val="12"/>
        <color rgb="FF000000"/>
        <rFont val="宋体"/>
        <charset val="134"/>
      </rPr>
      <t>25g</t>
    </r>
  </si>
  <si>
    <r>
      <rPr>
        <sz val="12"/>
        <color rgb="FF000000"/>
        <rFont val="宋体"/>
        <charset val="134"/>
      </rPr>
      <t>金祥路店</t>
    </r>
  </si>
  <si>
    <r>
      <rPr>
        <sz val="12"/>
        <color rgb="FF000000"/>
        <rFont val="宋体"/>
        <charset val="134"/>
      </rPr>
      <t>薇诺娜舒缓控油爽肤水</t>
    </r>
  </si>
  <si>
    <r>
      <rPr>
        <sz val="10"/>
        <color rgb="FF000000"/>
        <rFont val="宋体"/>
        <charset val="134"/>
      </rPr>
      <t>聚萃店</t>
    </r>
  </si>
  <si>
    <r>
      <rPr>
        <sz val="12"/>
        <color rgb="FF333333"/>
        <rFont val="宋体"/>
        <charset val="134"/>
      </rPr>
      <t>薇诺娜舒敏保湿特护霜</t>
    </r>
  </si>
  <si>
    <r>
      <rPr>
        <sz val="12"/>
        <color rgb="FF333333"/>
        <rFont val="宋体"/>
        <charset val="134"/>
      </rPr>
      <t>50g</t>
    </r>
  </si>
  <si>
    <r>
      <rPr>
        <sz val="12"/>
        <color rgb="FF000000"/>
        <rFont val="宋体"/>
        <charset val="134"/>
      </rPr>
      <t>柔润保湿乳液</t>
    </r>
  </si>
  <si>
    <r>
      <rPr>
        <sz val="12"/>
        <color rgb="FF333333"/>
        <rFont val="宋体"/>
        <charset val="134"/>
      </rPr>
      <t>芦山店</t>
    </r>
  </si>
  <si>
    <r>
      <rPr>
        <sz val="12"/>
        <color rgb="FF000000"/>
        <rFont val="宋体"/>
        <charset val="134"/>
      </rPr>
      <t>薇诺娜柔润保湿面膜</t>
    </r>
  </si>
  <si>
    <r>
      <rPr>
        <sz val="12"/>
        <color rgb="FF000000"/>
        <rFont val="宋体"/>
        <charset val="134"/>
      </rPr>
      <t>25g×6贴</t>
    </r>
  </si>
  <si>
    <r>
      <rPr>
        <sz val="12"/>
        <color rgb="FF000000"/>
        <rFont val="宋体"/>
        <charset val="134"/>
      </rPr>
      <t>柔润保湿面膜</t>
    </r>
  </si>
  <si>
    <r>
      <rPr>
        <sz val="12"/>
        <color rgb="FF000000"/>
        <rFont val="宋体"/>
        <charset val="134"/>
      </rPr>
      <t>25ml单贴</t>
    </r>
  </si>
  <si>
    <r>
      <rPr>
        <sz val="12"/>
        <color rgb="FF333333"/>
        <rFont val="宋体"/>
        <charset val="134"/>
      </rPr>
      <t>薇诺娜柔润保湿柔肤水</t>
    </r>
  </si>
  <si>
    <r>
      <rPr>
        <sz val="12"/>
        <color rgb="FF333333"/>
        <rFont val="宋体"/>
        <charset val="134"/>
      </rPr>
      <t>120ml</t>
    </r>
  </si>
  <si>
    <r>
      <rPr>
        <sz val="12"/>
        <color rgb="FF333333"/>
        <rFont val="宋体"/>
        <charset val="134"/>
      </rPr>
      <t>薇诺娜柔润保湿乳液</t>
    </r>
  </si>
  <si>
    <r>
      <rPr>
        <sz val="12"/>
        <color rgb="FF333333"/>
        <rFont val="宋体"/>
        <charset val="134"/>
      </rPr>
      <t>薇诺娜柔润保湿精华液</t>
    </r>
  </si>
  <si>
    <r>
      <rPr>
        <sz val="12"/>
        <color rgb="FF333333"/>
        <rFont val="宋体"/>
        <charset val="134"/>
      </rPr>
      <t>30ml</t>
    </r>
  </si>
  <si>
    <r>
      <rPr>
        <sz val="10"/>
        <color rgb="FF000000"/>
        <rFont val="宋体"/>
        <charset val="134"/>
      </rPr>
      <t>芦山店</t>
    </r>
  </si>
  <si>
    <r>
      <rPr>
        <sz val="12"/>
        <color rgb="FF000000"/>
        <rFont val="宋体"/>
        <charset val="134"/>
      </rPr>
      <t>薇诺娜修红舒缓安肤精华液</t>
    </r>
  </si>
  <si>
    <r>
      <rPr>
        <sz val="10"/>
        <color rgb="FF000000"/>
        <rFont val="宋体"/>
        <charset val="134"/>
      </rPr>
      <t>郫县东大街</t>
    </r>
  </si>
  <si>
    <r>
      <rPr>
        <sz val="12"/>
        <color rgb="FF000000"/>
        <rFont val="宋体"/>
        <charset val="134"/>
      </rPr>
      <t>薇诺娜修红舒缓安肤乳</t>
    </r>
  </si>
  <si>
    <r>
      <rPr>
        <sz val="12"/>
        <color rgb="FF000000"/>
        <rFont val="宋体"/>
        <charset val="134"/>
      </rPr>
      <t>薇诺娜柔润保湿洁面慕斯</t>
    </r>
  </si>
  <si>
    <r>
      <rPr>
        <sz val="12"/>
        <color rgb="FF000000"/>
        <rFont val="宋体"/>
        <charset val="134"/>
      </rPr>
      <t>150ML</t>
    </r>
  </si>
  <si>
    <r>
      <rPr>
        <sz val="12"/>
        <color rgb="FF000000"/>
        <rFont val="宋体"/>
        <charset val="134"/>
      </rPr>
      <t>薇诺娜舒敏保湿喷雾</t>
    </r>
  </si>
  <si>
    <r>
      <rPr>
        <sz val="12"/>
        <color rgb="FF000000"/>
        <rFont val="宋体"/>
        <charset val="134"/>
      </rPr>
      <t>薇诺娜柔润保湿柔肤水</t>
    </r>
  </si>
  <si>
    <r>
      <rPr>
        <sz val="12"/>
        <color rgb="FF000000"/>
        <rFont val="宋体"/>
        <charset val="134"/>
      </rPr>
      <t>薇诺娜柔润保湿霜</t>
    </r>
  </si>
  <si>
    <r>
      <rPr>
        <sz val="12"/>
        <color rgb="FF000000"/>
        <rFont val="宋体"/>
        <charset val="134"/>
      </rPr>
      <t>80g</t>
    </r>
  </si>
  <si>
    <r>
      <rPr>
        <sz val="12"/>
        <color rgb="FF000000"/>
        <rFont val="宋体"/>
        <charset val="134"/>
      </rPr>
      <t>150ml</t>
    </r>
  </si>
  <si>
    <r>
      <rPr>
        <sz val="12"/>
        <color rgb="FF000000"/>
        <rFont val="宋体"/>
        <charset val="134"/>
      </rPr>
      <t>薇诺娜紧致眼霜</t>
    </r>
  </si>
  <si>
    <r>
      <rPr>
        <sz val="12"/>
        <color rgb="FF000000"/>
        <rFont val="宋体"/>
        <charset val="134"/>
      </rPr>
      <t>20g</t>
    </r>
  </si>
  <si>
    <r>
      <rPr>
        <sz val="12"/>
        <color rgb="FF000000"/>
        <rFont val="宋体"/>
        <charset val="134"/>
      </rPr>
      <t>薇诺娜柔润保湿精华液</t>
    </r>
  </si>
  <si>
    <r>
      <rPr>
        <sz val="12"/>
        <color rgb="FF000000"/>
        <rFont val="宋体"/>
        <charset val="134"/>
      </rPr>
      <t>光透皙白淡斑精华液</t>
    </r>
  </si>
  <si>
    <r>
      <rPr>
        <sz val="12"/>
        <color rgb="FF333333"/>
        <rFont val="宋体"/>
        <charset val="134"/>
      </rPr>
      <t>薇诺娜舒敏保湿喷雾</t>
    </r>
  </si>
  <si>
    <r>
      <rPr>
        <sz val="12"/>
        <color rgb="FF000000"/>
        <rFont val="宋体"/>
        <charset val="134"/>
      </rPr>
      <t>蜀辉</t>
    </r>
  </si>
  <si>
    <r>
      <rPr>
        <sz val="12"/>
        <color rgb="FF000000"/>
        <rFont val="宋体"/>
        <charset val="134"/>
      </rPr>
      <t>医用修复贴敷料</t>
    </r>
  </si>
  <si>
    <r>
      <rPr>
        <sz val="12"/>
        <color rgb="FF000000"/>
        <rFont val="宋体"/>
        <charset val="134"/>
      </rPr>
      <t>双楠</t>
    </r>
  </si>
  <si>
    <r>
      <rPr>
        <sz val="10"/>
        <color rgb="FF000000"/>
        <rFont val="宋体"/>
        <charset val="134"/>
      </rPr>
      <t>双楠</t>
    </r>
  </si>
  <si>
    <r>
      <rPr>
        <sz val="12"/>
        <color rgb="FF000000"/>
        <rFont val="宋体"/>
        <charset val="134"/>
      </rPr>
      <t>万和北路</t>
    </r>
  </si>
  <si>
    <r>
      <rPr>
        <sz val="12"/>
        <color rgb="FF000000"/>
        <rFont val="宋体"/>
        <charset val="134"/>
      </rPr>
      <t>酵母重组胶原蛋白修复敷料</t>
    </r>
  </si>
  <si>
    <r>
      <rPr>
        <sz val="12"/>
        <color rgb="FF000000"/>
        <rFont val="宋体"/>
        <charset val="134"/>
      </rPr>
      <t>柔润保湿BB霜</t>
    </r>
  </si>
  <si>
    <r>
      <rPr>
        <sz val="12"/>
        <color rgb="FF333333"/>
        <rFont val="宋体"/>
        <charset val="134"/>
      </rPr>
      <t>万和北路</t>
    </r>
  </si>
  <si>
    <r>
      <rPr>
        <sz val="12"/>
        <color rgb="FF333333"/>
        <rFont val="宋体"/>
        <charset val="134"/>
      </rPr>
      <t>温江店</t>
    </r>
  </si>
  <si>
    <r>
      <rPr>
        <sz val="12"/>
        <color rgb="FF000000"/>
        <rFont val="宋体"/>
        <charset val="134"/>
      </rPr>
      <t>薇诺娜宝贝舒润霜</t>
    </r>
  </si>
  <si>
    <r>
      <rPr>
        <sz val="12"/>
        <color rgb="FF000000"/>
        <rFont val="宋体"/>
        <charset val="134"/>
      </rPr>
      <t>200g</t>
    </r>
  </si>
  <si>
    <r>
      <rPr>
        <sz val="12"/>
        <color rgb="FF000000"/>
        <rFont val="宋体"/>
        <charset val="134"/>
      </rPr>
      <t>新繁店</t>
    </r>
  </si>
  <si>
    <r>
      <rPr>
        <sz val="10"/>
        <color rgb="FF000000"/>
        <rFont val="宋体"/>
        <charset val="134"/>
      </rPr>
      <t>15g*4支</t>
    </r>
  </si>
  <si>
    <r>
      <rPr>
        <sz val="10"/>
        <color rgb="FF000000"/>
        <rFont val="宋体"/>
        <charset val="134"/>
      </rPr>
      <t>新繁店</t>
    </r>
  </si>
  <si>
    <r>
      <rPr>
        <sz val="10"/>
        <color rgb="FF000000"/>
        <rFont val="宋体"/>
        <charset val="134"/>
      </rPr>
      <t>50ml</t>
    </r>
  </si>
  <si>
    <r>
      <rPr>
        <sz val="11"/>
        <color rgb="FF000000"/>
        <rFont val="宋体"/>
        <charset val="134"/>
      </rPr>
      <t>舒缓控油洁面泡沫</t>
    </r>
  </si>
  <si>
    <r>
      <rPr>
        <sz val="10"/>
        <color rgb="FF000000"/>
        <rFont val="宋体"/>
        <charset val="134"/>
      </rPr>
      <t>150ml</t>
    </r>
  </si>
  <si>
    <r>
      <rPr>
        <sz val="11"/>
        <color theme="1"/>
        <rFont val="宋体"/>
        <charset val="134"/>
        <scheme val="minor"/>
      </rPr>
      <t>旗舰店</t>
    </r>
  </si>
  <si>
    <r>
      <rPr>
        <sz val="11"/>
        <color theme="1"/>
        <rFont val="宋体"/>
        <charset val="134"/>
        <scheme val="minor"/>
      </rPr>
      <t>成汉</t>
    </r>
  </si>
  <si>
    <r>
      <rPr>
        <sz val="11"/>
        <color rgb="FF000000"/>
        <rFont val="宋体"/>
        <charset val="134"/>
      </rPr>
      <t>光透皙白精粹水</t>
    </r>
  </si>
  <si>
    <r>
      <rPr>
        <sz val="11"/>
        <color theme="1"/>
        <rFont val="宋体"/>
        <charset val="134"/>
        <scheme val="minor"/>
      </rPr>
      <t>25ml*6贴</t>
    </r>
  </si>
  <si>
    <r>
      <rPr>
        <sz val="11"/>
        <color rgb="FF000000"/>
        <rFont val="宋体"/>
        <charset val="134"/>
      </rPr>
      <t>薇诺娜光透皙白淡斑面膜</t>
    </r>
  </si>
  <si>
    <r>
      <rPr>
        <sz val="11"/>
        <color theme="1"/>
        <rFont val="宋体"/>
        <charset val="134"/>
        <scheme val="minor"/>
      </rPr>
      <t>30m</t>
    </r>
  </si>
  <si>
    <r>
      <rPr>
        <sz val="11"/>
        <color theme="1"/>
        <rFont val="宋体"/>
        <charset val="134"/>
        <scheme val="minor"/>
      </rPr>
      <t>紫薇东路</t>
    </r>
  </si>
  <si>
    <r>
      <rPr>
        <sz val="11"/>
        <color theme="1"/>
        <rFont val="宋体"/>
        <charset val="134"/>
        <scheme val="minor"/>
      </rPr>
      <t>30g 贴敷型方形(F)F-2</t>
    </r>
  </si>
  <si>
    <r>
      <rPr>
        <sz val="11"/>
        <color theme="1"/>
        <rFont val="宋体"/>
        <charset val="134"/>
        <scheme val="minor"/>
      </rPr>
      <t>科华北路</t>
    </r>
  </si>
  <si>
    <r>
      <rPr>
        <sz val="11"/>
        <color rgb="FF000000"/>
        <rFont val="宋体"/>
        <charset val="134"/>
      </rPr>
      <t>薇诺娜修红舒缓安肤精华液</t>
    </r>
  </si>
  <si>
    <r>
      <rPr>
        <sz val="11"/>
        <color theme="1"/>
        <rFont val="宋体"/>
        <charset val="134"/>
        <scheme val="minor"/>
      </rPr>
      <t>青龙街店</t>
    </r>
  </si>
  <si>
    <r>
      <rPr>
        <sz val="11"/>
        <color theme="1"/>
        <rFont val="宋体"/>
        <charset val="134"/>
        <scheme val="minor"/>
      </rPr>
      <t>25g/6贴</t>
    </r>
  </si>
  <si>
    <r>
      <rPr>
        <sz val="11"/>
        <color theme="1"/>
        <rFont val="宋体"/>
        <charset val="134"/>
        <scheme val="minor"/>
      </rPr>
      <t>尚贤坊</t>
    </r>
  </si>
  <si>
    <r>
      <rPr>
        <sz val="11"/>
        <color rgb="FF000000"/>
        <rFont val="宋体"/>
        <charset val="134"/>
      </rPr>
      <t>薇诺娜屏障修护精华液</t>
    </r>
  </si>
  <si>
    <t>医院渠道、不供货OTC可更换ID261525薇诺娜医用修复敷料（贴敷型)
或ID242576多效紧颜修护精华液</t>
  </si>
  <si>
    <r>
      <rPr>
        <sz val="11"/>
        <color theme="1"/>
        <rFont val="宋体"/>
        <charset val="134"/>
        <scheme val="minor"/>
      </rPr>
      <t>怀远店</t>
    </r>
  </si>
  <si>
    <r>
      <rPr>
        <sz val="11"/>
        <color rgb="FF000000"/>
        <rFont val="宋体"/>
        <charset val="134"/>
      </rPr>
      <t>舒缓控油洁颜泡沫</t>
    </r>
  </si>
  <si>
    <r>
      <rPr>
        <sz val="11"/>
        <color theme="1"/>
        <rFont val="微软雅黑"/>
        <charset val="134"/>
      </rPr>
      <t>185350</t>
    </r>
  </si>
  <si>
    <r>
      <rPr>
        <sz val="11"/>
        <color rgb="FF000000"/>
        <rFont val="宋体"/>
        <charset val="134"/>
      </rPr>
      <t>清透防晒乳</t>
    </r>
  </si>
  <si>
    <t>已铺</t>
  </si>
  <si>
    <t>医用修复敷料</t>
  </si>
  <si>
    <t>30ml</t>
  </si>
  <si>
    <t>银河北街</t>
  </si>
  <si>
    <t>30g</t>
  </si>
  <si>
    <t>蜀汉路</t>
  </si>
  <si>
    <t>天顺</t>
  </si>
  <si>
    <t>金祥路店</t>
  </si>
  <si>
    <t>30g 贴敷型方形(F)F-2</t>
  </si>
  <si>
    <t>紫薇东路</t>
  </si>
  <si>
    <r>
      <rPr>
        <sz val="11"/>
        <color rgb="FF000000"/>
        <rFont val="等线"/>
        <charset val="134"/>
      </rPr>
      <t>薇诺娜多重肽修护冻干面膜组合-多重肽修护冻干面膜+溶媒液</t>
    </r>
  </si>
  <si>
    <r>
      <rPr>
        <sz val="11"/>
        <color rgb="FF000000"/>
        <rFont val="等线"/>
        <charset val="134"/>
      </rPr>
      <t>（0.65g+20ml)x6片</t>
    </r>
  </si>
  <si>
    <r>
      <rPr>
        <sz val="12"/>
        <color rgb="FF000000"/>
        <rFont val="等线"/>
        <charset val="134"/>
      </rPr>
      <t>光华村</t>
    </r>
  </si>
  <si>
    <r>
      <rPr>
        <sz val="11"/>
        <color rgb="FF000000"/>
        <rFont val="等线"/>
        <charset val="134"/>
      </rPr>
      <t>薇诺娜复合酸净肤面膜</t>
    </r>
  </si>
  <si>
    <r>
      <rPr>
        <sz val="11"/>
        <color rgb="FF000000"/>
        <rFont val="等线"/>
        <charset val="134"/>
      </rPr>
      <t>25g*6片</t>
    </r>
  </si>
  <si>
    <r>
      <rPr>
        <sz val="11"/>
        <color rgb="FF000000"/>
        <rFont val="等线"/>
        <charset val="134"/>
      </rPr>
      <t>薇诺娜复合酸净肤精华液</t>
    </r>
  </si>
  <si>
    <r>
      <rPr>
        <sz val="11"/>
        <color rgb="FF000000"/>
        <rFont val="等线"/>
        <charset val="134"/>
      </rPr>
      <t>30ml</t>
    </r>
  </si>
  <si>
    <r>
      <rPr>
        <sz val="11"/>
        <color rgb="FF000000"/>
        <rFont val="等线"/>
        <charset val="134"/>
      </rPr>
      <t>薇诺娜医用修复敷料（贴敷型)</t>
    </r>
  </si>
  <si>
    <r>
      <rPr>
        <sz val="11"/>
        <color rgb="FF000000"/>
        <rFont val="等线"/>
        <charset val="134"/>
      </rPr>
      <t>薇诺娜医用修复贴敷料（贴敷型）</t>
    </r>
  </si>
  <si>
    <r>
      <rPr>
        <sz val="11"/>
        <color rgb="FF000000"/>
        <rFont val="等线"/>
        <charset val="134"/>
      </rPr>
      <t>25g*3片 贴敷型椭圆型（T）T-3</t>
    </r>
  </si>
  <si>
    <r>
      <rPr>
        <sz val="11"/>
        <color rgb="FF000000"/>
        <rFont val="等线"/>
        <charset val="134"/>
      </rPr>
      <t>医用修复敷料（霜剂）</t>
    </r>
  </si>
  <si>
    <r>
      <rPr>
        <sz val="11"/>
        <color rgb="FF000000"/>
        <rFont val="等线"/>
        <charset val="134"/>
      </rPr>
      <t>HZ（G)-03：80g 涂抹型</t>
    </r>
  </si>
  <si>
    <r>
      <rPr>
        <sz val="11"/>
        <color rgb="FF000000"/>
        <rFont val="等线"/>
        <charset val="134"/>
      </rPr>
      <t>薇诺娜舒敏保湿修复霜</t>
    </r>
  </si>
  <si>
    <r>
      <rPr>
        <sz val="11"/>
        <color rgb="FF000000"/>
        <rFont val="等线"/>
        <charset val="134"/>
      </rPr>
      <t>50g</t>
    </r>
  </si>
  <si>
    <r>
      <rPr>
        <sz val="11"/>
        <color rgb="FF000000"/>
        <rFont val="等线"/>
        <charset val="134"/>
      </rPr>
      <t>薇诺娜舒缓控油洁面泡沫</t>
    </r>
  </si>
  <si>
    <r>
      <rPr>
        <sz val="11"/>
        <color rgb="FF000000"/>
        <rFont val="等线"/>
        <charset val="134"/>
      </rPr>
      <t>150ml</t>
    </r>
  </si>
  <si>
    <r>
      <rPr>
        <sz val="11"/>
        <color rgb="FF000000"/>
        <rFont val="等线"/>
        <charset val="134"/>
      </rPr>
      <t>薇诺娜舒缓控油爽肤水</t>
    </r>
  </si>
  <si>
    <r>
      <rPr>
        <sz val="11"/>
        <color rgb="FF000000"/>
        <rFont val="等线"/>
        <charset val="134"/>
      </rPr>
      <t>120ml</t>
    </r>
  </si>
  <si>
    <r>
      <rPr>
        <sz val="11"/>
        <color rgb="FF000000"/>
        <rFont val="等线"/>
        <charset val="134"/>
      </rPr>
      <t>薇诺娜清痘修复精华液</t>
    </r>
  </si>
  <si>
    <r>
      <rPr>
        <sz val="11"/>
        <color rgb="FF000000"/>
        <rFont val="等线"/>
        <charset val="134"/>
      </rPr>
      <t>25g</t>
    </r>
  </si>
  <si>
    <r>
      <rPr>
        <sz val="11"/>
        <color rgb="FF000000"/>
        <rFont val="等线"/>
        <charset val="134"/>
      </rPr>
      <t>薇诺娜熊果苷美白保湿精华液</t>
    </r>
  </si>
  <si>
    <r>
      <rPr>
        <sz val="11"/>
        <color rgb="FF000000"/>
        <rFont val="等线"/>
        <charset val="134"/>
      </rPr>
      <t>薇诺娜舒缓控油凝露</t>
    </r>
  </si>
  <si>
    <r>
      <rPr>
        <sz val="11"/>
        <color rgb="FF000000"/>
        <rFont val="等线"/>
        <charset val="134"/>
      </rPr>
      <t>薇诺娜紧致眼霜</t>
    </r>
  </si>
  <si>
    <r>
      <rPr>
        <sz val="11"/>
        <color rgb="FF000000"/>
        <rFont val="等线"/>
        <charset val="134"/>
      </rPr>
      <t>20g</t>
    </r>
  </si>
  <si>
    <r>
      <rPr>
        <sz val="11"/>
        <color rgb="FF000000"/>
        <rFont val="等线"/>
        <charset val="134"/>
      </rPr>
      <t>薇诺娜舒敏保湿喷雾</t>
    </r>
  </si>
  <si>
    <r>
      <rPr>
        <sz val="11"/>
        <color rgb="FF000000"/>
        <rFont val="等线"/>
        <charset val="134"/>
      </rPr>
      <t>薇诺娜透明质酸复合原液</t>
    </r>
  </si>
  <si>
    <r>
      <rPr>
        <sz val="11"/>
        <color rgb="FF000000"/>
        <rFont val="等线"/>
        <charset val="134"/>
      </rPr>
      <t>薇诺娜柔润保湿柔肤水</t>
    </r>
  </si>
  <si>
    <r>
      <rPr>
        <sz val="11"/>
        <color rgb="FF000000"/>
        <rFont val="等线"/>
        <charset val="134"/>
      </rPr>
      <t>薇诺娜柔润保湿乳液</t>
    </r>
  </si>
  <si>
    <r>
      <rPr>
        <sz val="11"/>
        <color rgb="FF000000"/>
        <rFont val="等线"/>
        <charset val="134"/>
      </rPr>
      <t>薇诺娜柔润保湿面膜</t>
    </r>
  </si>
  <si>
    <r>
      <rPr>
        <sz val="11"/>
        <color rgb="FF000000"/>
        <rFont val="等线"/>
        <charset val="134"/>
      </rPr>
      <t>25ml×6贴</t>
    </r>
  </si>
  <si>
    <r>
      <rPr>
        <sz val="11"/>
        <color rgb="FF000000"/>
        <rFont val="等线"/>
        <charset val="134"/>
      </rPr>
      <t>薇诺娜清透防晒乳SPF48PA+++</t>
    </r>
  </si>
  <si>
    <r>
      <rPr>
        <sz val="11"/>
        <color rgb="FF000000"/>
        <rFont val="等线"/>
        <charset val="134"/>
      </rPr>
      <t>薇诺娜熊果苷透白保湿面膜</t>
    </r>
  </si>
  <si>
    <r>
      <rPr>
        <sz val="11"/>
        <color rgb="FF000000"/>
        <rFont val="等线"/>
        <charset val="134"/>
      </rPr>
      <t>20mlx6</t>
    </r>
  </si>
  <si>
    <r>
      <rPr>
        <sz val="11"/>
        <color rgb="FF000000"/>
        <rFont val="等线"/>
        <charset val="134"/>
      </rPr>
      <t>薇诺娜光透皙白淡斑精华液</t>
    </r>
  </si>
  <si>
    <r>
      <rPr>
        <sz val="11"/>
        <color rgb="FF000000"/>
        <rFont val="等线"/>
        <charset val="134"/>
      </rPr>
      <t>薇诺娜光透皙白隔离日霜</t>
    </r>
  </si>
  <si>
    <r>
      <rPr>
        <sz val="11"/>
        <color rgb="FF000000"/>
        <rFont val="等线"/>
        <charset val="134"/>
      </rPr>
      <t>薇诺娜光透皙白淡斑面膜</t>
    </r>
  </si>
  <si>
    <r>
      <rPr>
        <sz val="11"/>
        <color rgb="FF000000"/>
        <rFont val="等线"/>
        <charset val="134"/>
      </rPr>
      <t>25mlx6</t>
    </r>
  </si>
  <si>
    <r>
      <rPr>
        <sz val="11"/>
        <color rgb="FF000000"/>
        <rFont val="等线"/>
        <charset val="134"/>
      </rPr>
      <t>薇诺娜光透皙白修护晚霜</t>
    </r>
  </si>
  <si>
    <r>
      <rPr>
        <sz val="11"/>
        <color rgb="FF000000"/>
        <rFont val="等线"/>
        <charset val="134"/>
      </rPr>
      <t>薇诺娜光透皙白晶粹水</t>
    </r>
  </si>
  <si>
    <r>
      <rPr>
        <sz val="11"/>
        <color rgb="FF000000"/>
        <rFont val="等线"/>
        <charset val="134"/>
      </rPr>
      <t>薇诺娜柔润保湿精华液</t>
    </r>
  </si>
  <si>
    <r>
      <rPr>
        <sz val="11"/>
        <color rgb="FF000000"/>
        <rFont val="等线"/>
        <charset val="134"/>
      </rPr>
      <t>薇诺娜修红舒缓安肤乳</t>
    </r>
  </si>
  <si>
    <r>
      <rPr>
        <sz val="11"/>
        <color rgb="FF000000"/>
        <rFont val="等线"/>
        <charset val="134"/>
      </rPr>
      <t>薇诺娜修红舒缓安肤精华液</t>
    </r>
  </si>
  <si>
    <r>
      <rPr>
        <sz val="11"/>
        <color rgb="FF000000"/>
        <rFont val="等线"/>
        <charset val="134"/>
      </rPr>
      <t>薇诺娜柔润保湿洁颜慕斯</t>
    </r>
  </si>
  <si>
    <r>
      <rPr>
        <sz val="11"/>
        <color rgb="FF000000"/>
        <rFont val="等线"/>
        <charset val="134"/>
      </rPr>
      <t>酵母重组胶原蛋白液体敷料</t>
    </r>
  </si>
  <si>
    <r>
      <rPr>
        <sz val="11"/>
        <color rgb="FF000000"/>
        <rFont val="等线"/>
        <charset val="134"/>
      </rPr>
      <t>100ml</t>
    </r>
  </si>
  <si>
    <r>
      <rPr>
        <sz val="11"/>
        <color rgb="FF000000"/>
        <rFont val="等线"/>
        <charset val="134"/>
      </rPr>
      <t>薇诺娜光透皙白洁面乳</t>
    </r>
  </si>
  <si>
    <r>
      <rPr>
        <sz val="11"/>
        <color rgb="FF000000"/>
        <rFont val="等线"/>
        <charset val="134"/>
      </rPr>
      <t>80g</t>
    </r>
  </si>
  <si>
    <r>
      <rPr>
        <sz val="11"/>
        <color rgb="FF000000"/>
        <rFont val="等线"/>
        <charset val="134"/>
      </rPr>
      <t>酵母重组胶原蛋白修复敷料</t>
    </r>
  </si>
  <si>
    <r>
      <rPr>
        <sz val="11"/>
        <color rgb="FF000000"/>
        <rFont val="等线"/>
        <charset val="134"/>
      </rPr>
      <t>薇诺娜多效紧颜修护精华液</t>
    </r>
  </si>
  <si>
    <r>
      <rPr>
        <sz val="11"/>
        <color rgb="FF000000"/>
        <rFont val="等线"/>
        <charset val="134"/>
      </rPr>
      <t>薇诺娜安肤保湿修护霜</t>
    </r>
  </si>
  <si>
    <r>
      <rPr>
        <sz val="11"/>
        <color rgb="FF000000"/>
        <rFont val="等线"/>
        <charset val="134"/>
      </rPr>
      <t>薇诺娜安肤保湿修护精华液</t>
    </r>
  </si>
  <si>
    <r>
      <rPr>
        <sz val="11"/>
        <color rgb="FF000000"/>
        <rFont val="等线"/>
        <charset val="134"/>
      </rPr>
      <t>薇诺娜安肤保湿修护水</t>
    </r>
  </si>
  <si>
    <r>
      <rPr>
        <sz val="12"/>
        <color rgb="FF000000"/>
        <rFont val="宋体"/>
        <charset val="134"/>
      </rPr>
      <t>薇诺娜安肤保湿修护精华液</t>
    </r>
  </si>
  <si>
    <r>
      <rPr>
        <sz val="11"/>
        <color rgb="FF000000"/>
        <rFont val="宋体"/>
        <charset val="134"/>
      </rPr>
      <t>四川太极旗舰店</t>
    </r>
  </si>
  <si>
    <r>
      <rPr>
        <sz val="11"/>
        <color rgb="FF000000"/>
        <rFont val="宋体"/>
        <charset val="134"/>
      </rPr>
      <t>四川太极新津县五津镇武阳西路药店</t>
    </r>
  </si>
  <si>
    <r>
      <rPr>
        <sz val="11"/>
        <color rgb="FF000000"/>
        <rFont val="宋体"/>
        <charset val="134"/>
      </rPr>
      <t>四川太极高新区中和大道药店</t>
    </r>
  </si>
  <si>
    <r>
      <rPr>
        <sz val="11"/>
        <color rgb="FF000000"/>
        <rFont val="宋体"/>
        <charset val="134"/>
      </rPr>
      <t>大邑潘家街店</t>
    </r>
  </si>
  <si>
    <r>
      <rPr>
        <sz val="11"/>
        <color rgb="FF000000"/>
        <rFont val="宋体"/>
        <charset val="134"/>
      </rPr>
      <t>金巷西街店</t>
    </r>
  </si>
  <si>
    <r>
      <rPr>
        <sz val="11"/>
        <color rgb="FF000000"/>
        <rFont val="宋体"/>
        <charset val="134"/>
      </rPr>
      <t>四川太极成华区西林一街药店</t>
    </r>
  </si>
  <si>
    <r>
      <rPr>
        <sz val="11"/>
        <color rgb="FF000000"/>
        <rFont val="宋体"/>
        <charset val="134"/>
      </rPr>
      <t>四川太极都江堰幸福镇翔凤路药店</t>
    </r>
  </si>
  <si>
    <r>
      <rPr>
        <sz val="11"/>
        <color rgb="FF000000"/>
        <rFont val="宋体"/>
        <charset val="134"/>
      </rPr>
      <t>科华北路店</t>
    </r>
  </si>
  <si>
    <r>
      <rPr>
        <sz val="11"/>
        <color rgb="FF000000"/>
        <rFont val="宋体"/>
        <charset val="134"/>
      </rPr>
      <t>四川太极青羊区童子街药店</t>
    </r>
  </si>
  <si>
    <r>
      <rPr>
        <sz val="11"/>
        <color rgb="FF000000"/>
        <rFont val="宋体"/>
        <charset val="134"/>
      </rPr>
      <t>四川太极成华区万宇路药店</t>
    </r>
  </si>
  <si>
    <r>
      <rPr>
        <sz val="11"/>
        <color rgb="FF000000"/>
        <rFont val="宋体"/>
        <charset val="134"/>
      </rPr>
      <t>四川太极青羊区光华西一路药店</t>
    </r>
  </si>
  <si>
    <r>
      <rPr>
        <sz val="11"/>
        <color rgb="FF000000"/>
        <rFont val="宋体"/>
        <charset val="134"/>
      </rPr>
      <t>四川太极武侯区长寿路药店</t>
    </r>
  </si>
  <si>
    <r>
      <rPr>
        <sz val="11"/>
        <color rgb="FF000000"/>
        <rFont val="宋体"/>
        <charset val="134"/>
      </rPr>
      <t>四川太极双林路药店</t>
    </r>
  </si>
  <si>
    <r>
      <rPr>
        <sz val="11"/>
        <color rgb="FF000000"/>
        <rFont val="宋体"/>
        <charset val="134"/>
      </rPr>
      <t>四川太极成华区华泰路二药店</t>
    </r>
  </si>
  <si>
    <r>
      <rPr>
        <sz val="11"/>
        <color rgb="FF000000"/>
        <rFont val="宋体"/>
        <charset val="134"/>
      </rPr>
      <t>四川太极都江堰聚源镇药店</t>
    </r>
  </si>
  <si>
    <r>
      <rPr>
        <sz val="11"/>
        <color rgb="FF000000"/>
        <rFont val="宋体"/>
        <charset val="134"/>
      </rPr>
      <t>四川太极成华区崔家店路药店</t>
    </r>
  </si>
  <si>
    <r>
      <rPr>
        <sz val="11"/>
        <color rgb="FF000000"/>
        <rFont val="宋体"/>
        <charset val="134"/>
      </rPr>
      <t>劼人路店</t>
    </r>
  </si>
  <si>
    <r>
      <rPr>
        <sz val="11"/>
        <color rgb="FF000000"/>
        <rFont val="宋体"/>
        <charset val="134"/>
      </rPr>
      <t>大邑东街店</t>
    </r>
  </si>
  <si>
    <r>
      <rPr>
        <sz val="11"/>
        <color rgb="FF000000"/>
        <rFont val="宋体"/>
        <charset val="134"/>
      </rPr>
      <t>四川太极金牛区交大路第三药店</t>
    </r>
  </si>
  <si>
    <r>
      <rPr>
        <sz val="11"/>
        <color rgb="FF000000"/>
        <rFont val="宋体"/>
        <charset val="134"/>
      </rPr>
      <t>四川太极高新区大源北街药店</t>
    </r>
  </si>
  <si>
    <r>
      <rPr>
        <sz val="11"/>
        <color rgb="FF000000"/>
        <rFont val="宋体"/>
        <charset val="134"/>
      </rPr>
      <t>四川太极温江区公平街道江安路药店</t>
    </r>
  </si>
  <si>
    <r>
      <rPr>
        <sz val="11"/>
        <color rgb="FF000000"/>
        <rFont val="宋体"/>
        <charset val="134"/>
      </rPr>
      <t>四川太极郫县郫筒镇一环路东南段药店</t>
    </r>
  </si>
  <si>
    <r>
      <rPr>
        <sz val="11"/>
        <color rgb="FF000000"/>
        <rFont val="宋体"/>
        <charset val="134"/>
      </rPr>
      <t>四川太极武侯区大悦路药店</t>
    </r>
  </si>
  <si>
    <r>
      <rPr>
        <sz val="11"/>
        <color rgb="FF000000"/>
        <rFont val="宋体"/>
        <charset val="134"/>
      </rPr>
      <t>四川太极青羊区贝森北路药店</t>
    </r>
  </si>
  <si>
    <r>
      <rPr>
        <sz val="11"/>
        <color rgb="FF000000"/>
        <rFont val="宋体"/>
        <charset val="134"/>
      </rPr>
      <t>四川太极高新区紫薇东路药店</t>
    </r>
  </si>
  <si>
    <r>
      <rPr>
        <sz val="11"/>
        <color rgb="FF000000"/>
        <rFont val="宋体"/>
        <charset val="134"/>
      </rPr>
      <t>四川太极新都区马超东路店</t>
    </r>
  </si>
  <si>
    <r>
      <rPr>
        <sz val="11"/>
        <color rgb="FF000000"/>
        <rFont val="宋体"/>
        <charset val="134"/>
      </rPr>
      <t>四川太极成华区万科路药店</t>
    </r>
  </si>
  <si>
    <r>
      <rPr>
        <sz val="11"/>
        <color rgb="FF000000"/>
        <rFont val="宋体"/>
        <charset val="134"/>
      </rPr>
      <t>四川太极金牛区花照壁药店</t>
    </r>
  </si>
  <si>
    <r>
      <rPr>
        <sz val="11"/>
        <color rgb="FF000000"/>
        <rFont val="宋体"/>
        <charset val="134"/>
      </rPr>
      <t>四川太极清江东路药店</t>
    </r>
  </si>
  <si>
    <r>
      <rPr>
        <sz val="11"/>
        <color rgb="FF000000"/>
        <rFont val="宋体"/>
        <charset val="134"/>
      </rPr>
      <t>四川太极成华区羊子山西路药店（兴元华盛）</t>
    </r>
  </si>
  <si>
    <r>
      <rPr>
        <sz val="11"/>
        <color rgb="FF000000"/>
        <rFont val="宋体"/>
        <charset val="134"/>
      </rPr>
      <t>四川太极怀远店</t>
    </r>
  </si>
  <si>
    <r>
      <rPr>
        <sz val="11"/>
        <color rgb="FF000000"/>
        <rFont val="宋体"/>
        <charset val="134"/>
      </rPr>
      <t>四川太极崇州市崇阳镇永康东路药店</t>
    </r>
  </si>
  <si>
    <r>
      <rPr>
        <sz val="11"/>
        <color rgb="FF000000"/>
        <rFont val="宋体"/>
        <charset val="134"/>
      </rPr>
      <t>四川太极新津邓双镇岷江店</t>
    </r>
  </si>
  <si>
    <r>
      <rPr>
        <sz val="11"/>
        <color rgb="FF000000"/>
        <rFont val="宋体"/>
        <charset val="134"/>
      </rPr>
      <t>四川太极新都区新都街道万和北路药店</t>
    </r>
  </si>
  <si>
    <r>
      <rPr>
        <sz val="11"/>
        <color rgb="FF000000"/>
        <rFont val="宋体"/>
        <charset val="134"/>
      </rPr>
      <t>四川太极高新区泰和二街药店</t>
    </r>
  </si>
  <si>
    <r>
      <rPr>
        <sz val="11"/>
        <color rgb="FF000000"/>
        <rFont val="宋体"/>
        <charset val="134"/>
      </rPr>
      <t>四川太极武侯区科华街药店</t>
    </r>
  </si>
  <si>
    <r>
      <rPr>
        <sz val="11"/>
        <color rgb="FF000000"/>
        <rFont val="宋体"/>
        <charset val="134"/>
      </rPr>
      <t>四川太极成华区华油路药店</t>
    </r>
  </si>
  <si>
    <r>
      <rPr>
        <sz val="11"/>
        <color rgb="FF000000"/>
        <rFont val="宋体"/>
        <charset val="134"/>
      </rPr>
      <t>顺和街店</t>
    </r>
  </si>
  <si>
    <r>
      <rPr>
        <sz val="11"/>
        <color rgb="FF000000"/>
        <rFont val="宋体"/>
        <charset val="134"/>
      </rPr>
      <t>五津西二路店</t>
    </r>
  </si>
  <si>
    <r>
      <rPr>
        <sz val="11"/>
        <color rgb="FF000000"/>
        <rFont val="宋体"/>
        <charset val="134"/>
      </rPr>
      <t>四川太极通盈街店</t>
    </r>
  </si>
  <si>
    <r>
      <rPr>
        <sz val="11"/>
        <color rgb="FF000000"/>
        <rFont val="宋体"/>
        <charset val="134"/>
      </rPr>
      <t>四川太极锦江区榕声路店</t>
    </r>
  </si>
  <si>
    <r>
      <rPr>
        <sz val="11"/>
        <color rgb="FF000000"/>
        <rFont val="宋体"/>
        <charset val="134"/>
      </rPr>
      <t>新园大道</t>
    </r>
  </si>
  <si>
    <r>
      <rPr>
        <sz val="11"/>
        <color rgb="FF000000"/>
        <rFont val="宋体"/>
        <charset val="134"/>
      </rPr>
      <t>四川太极光华村街药店</t>
    </r>
  </si>
  <si>
    <r>
      <rPr>
        <sz val="11"/>
        <color rgb="FF000000"/>
        <rFont val="宋体"/>
        <charset val="134"/>
      </rPr>
      <t>四川太极新都区新繁镇繁江北路药店</t>
    </r>
  </si>
  <si>
    <r>
      <rPr>
        <sz val="11"/>
        <color rgb="FF000000"/>
        <rFont val="宋体"/>
        <charset val="134"/>
      </rPr>
      <t>四川太极光华药店</t>
    </r>
  </si>
  <si>
    <r>
      <rPr>
        <sz val="11"/>
        <color rgb="FF000000"/>
        <rFont val="宋体"/>
        <charset val="134"/>
      </rPr>
      <t>成都成汉太极大药房有限公司</t>
    </r>
  </si>
  <si>
    <r>
      <rPr>
        <sz val="11"/>
        <color rgb="FF000000"/>
        <rFont val="宋体"/>
        <charset val="134"/>
      </rPr>
      <t>四川太极五津西路药店</t>
    </r>
  </si>
  <si>
    <r>
      <rPr>
        <sz val="11"/>
        <color rgb="FF000000"/>
        <rFont val="宋体"/>
        <charset val="134"/>
      </rPr>
      <t>四川太极高新区锦城大道药店</t>
    </r>
  </si>
  <si>
    <r>
      <rPr>
        <sz val="11"/>
        <color rgb="FF000000"/>
        <rFont val="宋体"/>
        <charset val="134"/>
      </rPr>
      <t>四川太极浆洗街药店</t>
    </r>
  </si>
  <si>
    <r>
      <rPr>
        <sz val="11"/>
        <color rgb="FF000000"/>
        <rFont val="宋体"/>
        <charset val="134"/>
      </rPr>
      <t>四川太极青羊区青龙街药店</t>
    </r>
  </si>
  <si>
    <t>50g舒敏保湿特护霜</t>
  </si>
  <si>
    <t>50g</t>
  </si>
  <si>
    <t>五津西路店</t>
  </si>
  <si>
    <t>五津西路药店</t>
  </si>
  <si>
    <t>150ml舒敏保湿喷雾</t>
  </si>
  <si>
    <t>150ml</t>
  </si>
  <si>
    <t>150ml柔润保湿洁颜慕斯</t>
  </si>
  <si>
    <t>120ml柔润保湿柔肤水</t>
  </si>
  <si>
    <t>120ml</t>
  </si>
  <si>
    <t>50g柔润保湿乳液</t>
  </si>
  <si>
    <t>50g光透皙白修护晚霜</t>
  </si>
  <si>
    <t>五津西路二店</t>
  </si>
  <si>
    <t>四川太极新津五津西路二店</t>
  </si>
  <si>
    <t>薇诺娜舒敏保湿特护霜</t>
  </si>
  <si>
    <t>薇诺娜柔润保湿柔肤水</t>
  </si>
  <si>
    <t>薇诺娜柔润保湿霜</t>
  </si>
  <si>
    <t>150g</t>
  </si>
  <si>
    <t>酵母重组胶原蛋白凝胶</t>
  </si>
  <si>
    <t>10gx5支</t>
  </si>
  <si>
    <t>邓双店</t>
  </si>
  <si>
    <t>新津邓双镇岷江店</t>
  </si>
  <si>
    <t>兴义店</t>
  </si>
  <si>
    <t>兴义镇万兴路药店</t>
  </si>
  <si>
    <t>新津武阳西路</t>
  </si>
  <si>
    <t>薇诺娜安肤保湿修护水</t>
  </si>
  <si>
    <t>薇诺娜安肤保湿修护精华液</t>
  </si>
  <si>
    <t>薇诺娜安肤保湿修护霜</t>
  </si>
  <si>
    <t>翔凤店</t>
  </si>
  <si>
    <t>都江堰幸福镇翔凤路药店</t>
  </si>
  <si>
    <t>薇诺娜舒敏保湿喷雾</t>
  </si>
  <si>
    <t>邛崃洪川小区店</t>
  </si>
  <si>
    <t>邛崃市临邛镇洪川小区药店</t>
  </si>
  <si>
    <t>10g*5 支</t>
  </si>
  <si>
    <t>宝莲店</t>
  </si>
  <si>
    <t>都江堰宝莲路</t>
  </si>
  <si>
    <t>薇诺娜宝贝舒润霜</t>
  </si>
  <si>
    <t>200g</t>
  </si>
  <si>
    <t>都江堰店</t>
  </si>
  <si>
    <t>都江堰药店</t>
  </si>
  <si>
    <t>薇诺娜多重肽修护冻干面膜组合-多重肽修护冻干面膜+溶媒液</t>
  </si>
  <si>
    <t>（0.65g+20ml)x6片</t>
  </si>
  <si>
    <t>薇诺娜舒敏保湿洁面乳</t>
  </si>
  <si>
    <t>80g</t>
  </si>
  <si>
    <t>大邑潘家街店</t>
  </si>
  <si>
    <t>潘家街店</t>
  </si>
  <si>
    <t>聚源店</t>
  </si>
  <si>
    <t>都江堰聚源镇药店</t>
  </si>
  <si>
    <t>30ml光透皙白淡斑精华液</t>
  </si>
  <si>
    <t>30ml多效紧颜精华液</t>
  </si>
  <si>
    <t>20g</t>
  </si>
  <si>
    <t>大邑安仁店</t>
  </si>
  <si>
    <t>大邑县安仁镇千禧街药店</t>
  </si>
  <si>
    <t>薇诺娜紧致眼霜</t>
  </si>
  <si>
    <t>20g紧致眼霜</t>
  </si>
  <si>
    <t>大邑子龙店</t>
  </si>
  <si>
    <t>大邑县晋原镇子龙路店</t>
  </si>
  <si>
    <t>润保湿霜</t>
  </si>
  <si>
    <t>通达店</t>
  </si>
  <si>
    <t>大邑县晋原镇通达东路五段药店</t>
  </si>
  <si>
    <t>沙渠店</t>
  </si>
  <si>
    <t>大邑县沙渠镇方圆路药店</t>
  </si>
  <si>
    <t>东街店</t>
  </si>
  <si>
    <t>大邑县晋原镇东街药店</t>
  </si>
  <si>
    <t>微诺娜柔润保湿霜</t>
  </si>
  <si>
    <t>150m l</t>
  </si>
  <si>
    <t>安肤保湿修护霜</t>
  </si>
  <si>
    <t>50ml</t>
  </si>
  <si>
    <t>桃源</t>
  </si>
  <si>
    <t>大邑县晋原镇内蒙古大道桃源药店</t>
  </si>
  <si>
    <t xml:space="preserve">
酵母重组胶原蛋白液体敷料</t>
  </si>
  <si>
    <t>100ML</t>
  </si>
  <si>
    <t>问道西路店</t>
  </si>
  <si>
    <t>都江堰市蒲阳镇堰问道西路药店</t>
  </si>
  <si>
    <t>薇诺娜酵母重组胶原蛋白液体敷料</t>
  </si>
  <si>
    <t>光华店</t>
  </si>
  <si>
    <t>光华药店</t>
  </si>
  <si>
    <t>清江东路</t>
  </si>
  <si>
    <t>清江东路药店</t>
  </si>
  <si>
    <t>150 ml</t>
  </si>
  <si>
    <t>土龙路</t>
  </si>
  <si>
    <t>土龙路药店</t>
  </si>
  <si>
    <t>汇融名城</t>
  </si>
  <si>
    <t>成华区二环路北四段药店（汇融名城）</t>
  </si>
  <si>
    <t>羊子山</t>
  </si>
  <si>
    <t>成华区羊子山西路药店（兴元华盛）</t>
  </si>
  <si>
    <t>金沙店</t>
  </si>
  <si>
    <t>金牛区金沙路药店</t>
  </si>
  <si>
    <t>舒敏保湿喷雾</t>
  </si>
  <si>
    <t>光透皙白淡斑精华液</t>
  </si>
  <si>
    <t>四川太极金牛区蜀汉路药店</t>
  </si>
  <si>
    <t>150ML</t>
  </si>
  <si>
    <t>薇诺娜光透皙白淡斑精华液</t>
  </si>
  <si>
    <t>培华东路</t>
  </si>
  <si>
    <t>培华东路店（六医院店）</t>
  </si>
  <si>
    <t>长寿路</t>
  </si>
  <si>
    <t>沙湾东一路</t>
  </si>
  <si>
    <t>五福桥东路店</t>
  </si>
  <si>
    <t>五福桥东路</t>
  </si>
  <si>
    <t>交大三店</t>
  </si>
  <si>
    <t>金牛区交大路第三药店</t>
  </si>
  <si>
    <t>多重肽修护冻干面膜组合</t>
  </si>
  <si>
    <t>6片</t>
  </si>
  <si>
    <t>安肤保湿修护水</t>
  </si>
  <si>
    <t>沙河源</t>
  </si>
  <si>
    <t>沙河源药店</t>
  </si>
  <si>
    <t>锦城店</t>
  </si>
  <si>
    <t>高新区民丰大道西段药店</t>
  </si>
  <si>
    <t>10gX5支</t>
  </si>
  <si>
    <t>柳翠店</t>
  </si>
  <si>
    <t>锦江区柳翠路药店</t>
  </si>
  <si>
    <t>120ML</t>
  </si>
  <si>
    <t>柔润保湿柔肤水</t>
  </si>
  <si>
    <t>水120</t>
  </si>
  <si>
    <t>天顺路店</t>
  </si>
  <si>
    <t>多效紧颜修护眼霜</t>
  </si>
  <si>
    <t>舒敏保湿特护霜</t>
  </si>
  <si>
    <t>新园</t>
  </si>
  <si>
    <t>新园大道药店</t>
  </si>
  <si>
    <t>120m1</t>
  </si>
  <si>
    <t>舒敏保湿润肤水</t>
  </si>
  <si>
    <t>观音桥</t>
  </si>
  <si>
    <t>锦江区观音桥街药店</t>
  </si>
  <si>
    <t>薇诺娜舒敏保湿润肤水</t>
  </si>
  <si>
    <t>薇诺娜光透皙白隔离日霜</t>
  </si>
  <si>
    <t>崔家店</t>
  </si>
  <si>
    <t>成华区崔家店路药店</t>
  </si>
  <si>
    <t>中和</t>
  </si>
  <si>
    <t>中和大道药店</t>
  </si>
  <si>
    <t>静沙南路</t>
  </si>
  <si>
    <t>静沙路</t>
  </si>
  <si>
    <t>10g*5</t>
  </si>
  <si>
    <t>劼人路</t>
  </si>
  <si>
    <t>锦江区劼人路药店</t>
  </si>
  <si>
    <t>安肤保湿修护精华液</t>
  </si>
  <si>
    <t>光透皙白隔离日霜</t>
  </si>
  <si>
    <t>光透皙白修护晚霜</t>
  </si>
  <si>
    <t>蛋白凝胶</t>
  </si>
  <si>
    <t>泰和</t>
  </si>
  <si>
    <t>泰和二街</t>
  </si>
  <si>
    <t>安肤保湿水</t>
  </si>
  <si>
    <t>清透防晒乳</t>
  </si>
  <si>
    <t>万科</t>
  </si>
  <si>
    <t>成华区万科路药店</t>
  </si>
  <si>
    <t>50个</t>
  </si>
  <si>
    <t>大源北街店</t>
  </si>
  <si>
    <t>高新区大源北街药店</t>
  </si>
  <si>
    <t>大源北街</t>
  </si>
  <si>
    <t>三强西路店</t>
  </si>
  <si>
    <t>双流区东升街道三强西路药店</t>
  </si>
  <si>
    <t>大悦路店</t>
  </si>
  <si>
    <t>江安店</t>
  </si>
  <si>
    <t>温江区公平街道江安路药店</t>
  </si>
  <si>
    <t>聚萃店</t>
  </si>
  <si>
    <t>大药房连锁有限公司武侯区聚萃街药店</t>
  </si>
  <si>
    <t>芦山店</t>
  </si>
  <si>
    <t>雅安市太极智慧云医药科技有限公司</t>
  </si>
  <si>
    <t>郫县东大街</t>
  </si>
  <si>
    <t>郫县郫筒镇东大街药店</t>
  </si>
  <si>
    <t>蜀辉</t>
  </si>
  <si>
    <t>蜀辉路店</t>
  </si>
  <si>
    <t>双楠</t>
  </si>
  <si>
    <t>双楠店</t>
  </si>
  <si>
    <t>万和北路</t>
  </si>
  <si>
    <t>四川太极新都区新都街道万和北路药店</t>
  </si>
  <si>
    <t>温江店</t>
  </si>
  <si>
    <t>新繁店</t>
  </si>
  <si>
    <t>新都区新繁镇繁江北路药店</t>
  </si>
  <si>
    <t>旗舰店</t>
  </si>
  <si>
    <t>成汉</t>
  </si>
  <si>
    <t>成都成汉太极大药房有限公司</t>
  </si>
  <si>
    <t>30m</t>
  </si>
  <si>
    <t>科华北路</t>
  </si>
  <si>
    <t>青龙街店</t>
  </si>
  <si>
    <t>三医院店（青龙街）</t>
  </si>
  <si>
    <t>尚贤坊</t>
  </si>
  <si>
    <t>崇州市崇阳镇尚贤坊街药店</t>
  </si>
  <si>
    <t>怀远店</t>
  </si>
  <si>
    <t>光华村</t>
  </si>
  <si>
    <t>光华村街药店</t>
  </si>
  <si>
    <t>薇诺娜多效紧颜修护精华液</t>
  </si>
  <si>
    <t>四川太极旗舰店</t>
  </si>
  <si>
    <t>四川太极新津县五津镇武阳西路药店</t>
  </si>
  <si>
    <t>四川太极高新区中和大道药店</t>
  </si>
  <si>
    <t>金巷西街店</t>
  </si>
  <si>
    <t>四川太极成华区西林一街药店</t>
  </si>
  <si>
    <t>西林一街</t>
  </si>
  <si>
    <t>四川太极都江堰幸福镇翔凤路药店</t>
  </si>
  <si>
    <t>科华北路店</t>
  </si>
  <si>
    <t>四川太极青羊区童子街药店</t>
  </si>
  <si>
    <t>青羊区童子街</t>
  </si>
  <si>
    <t>四川太极成华区万宇路药店</t>
  </si>
  <si>
    <t>成华区万宇路药店</t>
  </si>
  <si>
    <t>四川太极青羊区光华西一路药店</t>
  </si>
  <si>
    <t>光华西一路</t>
  </si>
  <si>
    <t>四川太极武侯区长寿路药店</t>
  </si>
  <si>
    <t>四川太极双林路药店</t>
  </si>
  <si>
    <t>双林路药店</t>
  </si>
  <si>
    <t>四川太极成华区华泰路二药店</t>
  </si>
  <si>
    <t>华泰路二药店</t>
  </si>
  <si>
    <t>四川太极都江堰聚源镇药店</t>
  </si>
  <si>
    <t>四川太极成华区崔家店路药店</t>
  </si>
  <si>
    <t>劼人路店</t>
  </si>
  <si>
    <t>大邑东街店</t>
  </si>
  <si>
    <t>四川太极金牛区交大路第三药店</t>
  </si>
  <si>
    <t>四川太极高新区大源北街药店</t>
  </si>
  <si>
    <t>四川太极温江区公平街道江安路药店</t>
  </si>
  <si>
    <t>四川太极郫县郫筒镇一环路东南段药店</t>
  </si>
  <si>
    <t>郫县郫筒镇一环路东南段药店</t>
  </si>
  <si>
    <t>四川太极武侯区大悦路药店</t>
  </si>
  <si>
    <t>四川太极青羊区贝森北路药店</t>
  </si>
  <si>
    <t>贝森北路</t>
  </si>
  <si>
    <t>四川太极高新区紫薇东路药店</t>
  </si>
  <si>
    <t>四川太极新都区马超东路店</t>
  </si>
  <si>
    <t>新都区马超东路店</t>
  </si>
  <si>
    <t>四川太极成华区万科路药店</t>
  </si>
  <si>
    <t>四川太极金牛区花照壁药店</t>
  </si>
  <si>
    <t>花照壁</t>
  </si>
  <si>
    <t>四川太极清江东路药店</t>
  </si>
  <si>
    <t>四川太极成华区羊子山西路药店（兴元华盛）</t>
  </si>
  <si>
    <t>四川太极怀远店</t>
  </si>
  <si>
    <t>四川太极崇州市崇阳镇永康东路药店</t>
  </si>
  <si>
    <t xml:space="preserve">永康东路药店 </t>
  </si>
  <si>
    <t>四川太极新津邓双镇岷江店</t>
  </si>
  <si>
    <t>四川太极高新区泰和二街药店</t>
  </si>
  <si>
    <t>四川太极武侯区科华街药店</t>
  </si>
  <si>
    <t>武侯区科华街药店</t>
  </si>
  <si>
    <t>四川太极成华区华油路药店</t>
  </si>
  <si>
    <t>成华区华油路药店</t>
  </si>
  <si>
    <t>顺和街店</t>
  </si>
  <si>
    <t>武侯区顺和街店</t>
  </si>
  <si>
    <t>五津西二路店</t>
  </si>
  <si>
    <t>四川太极通盈街店</t>
  </si>
  <si>
    <t>通盈街药店</t>
  </si>
  <si>
    <t>四川太极锦江区榕声路店</t>
  </si>
  <si>
    <t>锦江区榕声路店</t>
  </si>
  <si>
    <t>新园大道</t>
  </si>
  <si>
    <t>四川太极光华村街药店</t>
  </si>
  <si>
    <t>四川太极新都区新繁镇繁江北路药店</t>
  </si>
  <si>
    <t>四川太极光华药店</t>
  </si>
  <si>
    <t>四川太极五津西路药店</t>
  </si>
  <si>
    <t>四川太极高新区锦城大道药店</t>
  </si>
  <si>
    <t>四川太极浆洗街药店</t>
  </si>
  <si>
    <t>四川太极青羊区青龙街药店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</si>
</sst>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0"/>
      <color rgb="FF333333"/>
      <name val="等线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1"/>
      <color rgb="FF333333"/>
      <name val="Segoe UI"/>
      <charset val="134"/>
    </font>
    <font>
      <sz val="12"/>
      <color rgb="FFFF0000"/>
      <name val="等线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6" applyNumberFormat="0" applyAlignment="0" applyProtection="0">
      <alignment vertical="center"/>
    </xf>
    <xf numFmtId="0" fontId="36" fillId="14" borderId="2" applyNumberFormat="0" applyAlignment="0" applyProtection="0">
      <alignment vertical="center"/>
    </xf>
    <xf numFmtId="0" fontId="37" fillId="15" borderId="7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22235;&#24029;&#22826;&#26497;&#34183;&#35834;&#23068;&#21697;&#31181;&#30446;&#24405;&#65288;2023.5.16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35199;&#37096;&#24211;&#23384;_202305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整体目录"/>
      <sheetName val="新品"/>
      <sheetName val="Sheet1"/>
      <sheetName val="解禁品种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  <cell r="D1" t="str">
            <v>通用名</v>
          </cell>
          <cell r="E1" t="str">
            <v>规格</v>
          </cell>
          <cell r="F1" t="str">
            <v>零售价</v>
          </cell>
          <cell r="G1" t="str">
            <v>品规</v>
          </cell>
          <cell r="H1" t="str">
            <v>货品ID（未经营注明新品”）</v>
          </cell>
          <cell r="I1" t="str">
            <v>基本单位</v>
          </cell>
          <cell r="J1" t="str">
            <v>产地</v>
          </cell>
          <cell r="K1" t="str">
            <v>批准文号</v>
          </cell>
          <cell r="L1" t="str">
            <v>条形码</v>
          </cell>
          <cell r="M1" t="str">
            <v>件比</v>
          </cell>
          <cell r="N1" t="str">
            <v>零售价</v>
          </cell>
          <cell r="O1" t="str">
            <v>供货价</v>
          </cell>
          <cell r="P1" t="str">
            <v>备注</v>
          </cell>
        </row>
        <row r="2">
          <cell r="B2">
            <v>214782</v>
          </cell>
          <cell r="C2">
            <v>9918015</v>
          </cell>
          <cell r="D2" t="str">
            <v>薇诺娜修红舒缓安肤乳</v>
          </cell>
          <cell r="E2" t="str">
            <v>50g</v>
          </cell>
          <cell r="F2">
            <v>268</v>
          </cell>
          <cell r="G2" t="str">
            <v>50g修红舒缓安肤乳</v>
          </cell>
          <cell r="H2">
            <v>214782</v>
          </cell>
          <cell r="I2" t="str">
            <v>盒</v>
          </cell>
          <cell r="J2" t="str">
            <v>云南贝泰妮</v>
          </cell>
          <cell r="K2" t="str">
            <v>云妆20160004</v>
          </cell>
          <cell r="L2" t="str">
            <v>6958717873148</v>
          </cell>
          <cell r="M2">
            <v>36</v>
          </cell>
          <cell r="N2">
            <v>268</v>
          </cell>
          <cell r="O2">
            <v>160.8</v>
          </cell>
          <cell r="P2" t="str">
            <v>卖完下架</v>
          </cell>
        </row>
        <row r="3">
          <cell r="B3">
            <v>214783</v>
          </cell>
          <cell r="C3">
            <v>9918016</v>
          </cell>
          <cell r="D3" t="str">
            <v>薇诺娜修红舒缓安肤精华液</v>
          </cell>
          <cell r="E3" t="str">
            <v>30ml</v>
          </cell>
          <cell r="F3">
            <v>298</v>
          </cell>
          <cell r="G3" t="str">
            <v>30ml修红舒缓安肤精华液</v>
          </cell>
          <cell r="H3">
            <v>214783</v>
          </cell>
          <cell r="I3" t="str">
            <v>盒</v>
          </cell>
          <cell r="J3" t="str">
            <v>云南贝泰妮</v>
          </cell>
          <cell r="K3" t="str">
            <v>云妆20160004</v>
          </cell>
          <cell r="L3" t="str">
            <v>6958717873544</v>
          </cell>
          <cell r="M3">
            <v>36</v>
          </cell>
          <cell r="N3">
            <v>298</v>
          </cell>
          <cell r="O3">
            <v>178.8</v>
          </cell>
          <cell r="P3" t="str">
            <v>卖完下架</v>
          </cell>
        </row>
        <row r="4">
          <cell r="B4">
            <v>185353</v>
          </cell>
          <cell r="C4">
            <v>9918017</v>
          </cell>
          <cell r="D4" t="str">
            <v>薇诺娜熊果苷透白保湿面膜</v>
          </cell>
          <cell r="E4" t="str">
            <v>20mlx6</v>
          </cell>
          <cell r="F4">
            <v>218</v>
          </cell>
          <cell r="G4" t="str">
            <v>20mlx6熊果苷透白保湿面膜</v>
          </cell>
          <cell r="H4">
            <v>185353</v>
          </cell>
          <cell r="I4" t="str">
            <v>盒</v>
          </cell>
          <cell r="J4" t="str">
            <v>云南贝泰妮</v>
          </cell>
          <cell r="K4" t="str">
            <v>国妆特字G20150159</v>
          </cell>
          <cell r="L4" t="str">
            <v>6958717860452</v>
          </cell>
          <cell r="M4">
            <v>36</v>
          </cell>
          <cell r="N4">
            <v>218</v>
          </cell>
          <cell r="O4">
            <v>130.8</v>
          </cell>
          <cell r="P4" t="str">
            <v>卖完下架</v>
          </cell>
        </row>
        <row r="5">
          <cell r="B5">
            <v>150095</v>
          </cell>
          <cell r="C5">
            <v>9917993</v>
          </cell>
          <cell r="D5" t="str">
            <v>薇诺娜熊果苷美白保湿精华液</v>
          </cell>
          <cell r="E5" t="str">
            <v>30ml</v>
          </cell>
          <cell r="F5">
            <v>388</v>
          </cell>
          <cell r="G5" t="str">
            <v>30ml熊果苷美白保湿精华液</v>
          </cell>
          <cell r="H5">
            <v>150095</v>
          </cell>
          <cell r="I5" t="str">
            <v>瓶</v>
          </cell>
          <cell r="J5" t="str">
            <v>云南贝泰妮</v>
          </cell>
          <cell r="K5" t="str">
            <v>国妆特字G20150193</v>
          </cell>
          <cell r="L5" t="str">
            <v>6958717860117</v>
          </cell>
          <cell r="M5">
            <v>1</v>
          </cell>
          <cell r="N5">
            <v>388</v>
          </cell>
          <cell r="O5">
            <v>232.8</v>
          </cell>
          <cell r="P5" t="str">
            <v>卖完下架</v>
          </cell>
        </row>
        <row r="6">
          <cell r="B6">
            <v>150096</v>
          </cell>
          <cell r="C6">
            <v>9917994</v>
          </cell>
          <cell r="D6" t="str">
            <v>薇诺娜熊果苷美白保湿精华乳</v>
          </cell>
          <cell r="E6" t="str">
            <v>50g</v>
          </cell>
          <cell r="F6">
            <v>288</v>
          </cell>
          <cell r="G6" t="str">
            <v>50g熊果苷美白保湿精华乳</v>
          </cell>
          <cell r="H6">
            <v>150096</v>
          </cell>
          <cell r="I6" t="str">
            <v>支</v>
          </cell>
          <cell r="J6" t="str">
            <v>云南贝泰妮</v>
          </cell>
          <cell r="K6" t="str">
            <v>国妆特字G20150147</v>
          </cell>
          <cell r="L6" t="str">
            <v>6958717860124</v>
          </cell>
          <cell r="M6">
            <v>1</v>
          </cell>
          <cell r="N6">
            <v>288</v>
          </cell>
          <cell r="O6">
            <v>172.8</v>
          </cell>
          <cell r="P6" t="str">
            <v>卖完下架</v>
          </cell>
        </row>
        <row r="7">
          <cell r="B7">
            <v>150098</v>
          </cell>
          <cell r="C7">
            <v>0</v>
          </cell>
          <cell r="D7" t="str">
            <v>薇诺娜维生素CE淡纹亮肤精华液</v>
          </cell>
          <cell r="E7" t="str">
            <v>30ml</v>
          </cell>
          <cell r="F7">
            <v>328</v>
          </cell>
          <cell r="G7" t="str">
            <v>30ml维生素CE淡纹亮肤精华液</v>
          </cell>
          <cell r="H7">
            <v>150098</v>
          </cell>
          <cell r="I7" t="str">
            <v>瓶</v>
          </cell>
          <cell r="J7" t="str">
            <v>昆明贝泰妮</v>
          </cell>
          <cell r="K7" t="str">
            <v>国妆特字G20150152</v>
          </cell>
          <cell r="L7" t="str">
            <v>6958717860131</v>
          </cell>
          <cell r="M7">
            <v>1</v>
          </cell>
          <cell r="N7">
            <v>328</v>
          </cell>
          <cell r="O7">
            <v>196.8</v>
          </cell>
          <cell r="P7" t="str">
            <v>下架</v>
          </cell>
        </row>
        <row r="8">
          <cell r="B8">
            <v>181291</v>
          </cell>
          <cell r="C8">
            <v>9917995</v>
          </cell>
          <cell r="D8" t="str">
            <v>薇诺娜透明质酸复合原液</v>
          </cell>
          <cell r="E8" t="str">
            <v>30ml</v>
          </cell>
          <cell r="F8">
            <v>298</v>
          </cell>
          <cell r="G8" t="str">
            <v>30ml透明质酸复合原液</v>
          </cell>
          <cell r="H8">
            <v>181291</v>
          </cell>
          <cell r="I8" t="str">
            <v>瓶</v>
          </cell>
          <cell r="J8" t="str">
            <v>云南贝泰妮</v>
          </cell>
          <cell r="K8" t="str">
            <v>云G妆网备字2018000209</v>
          </cell>
          <cell r="L8" t="str">
            <v>6958717870246</v>
          </cell>
          <cell r="M8">
            <v>36</v>
          </cell>
          <cell r="N8">
            <v>298</v>
          </cell>
          <cell r="O8">
            <v>178.8</v>
          </cell>
        </row>
        <row r="9">
          <cell r="B9">
            <v>181288</v>
          </cell>
          <cell r="C9">
            <v>9918019</v>
          </cell>
          <cell r="D9" t="str">
            <v>薇诺娜舒妍幻彩卸妆水</v>
          </cell>
          <cell r="E9" t="str">
            <v>150ml</v>
          </cell>
          <cell r="F9">
            <v>208</v>
          </cell>
          <cell r="G9" t="str">
            <v>150ml舒妍幻彩卸妆水</v>
          </cell>
          <cell r="H9">
            <v>181288</v>
          </cell>
          <cell r="I9" t="str">
            <v>瓶</v>
          </cell>
          <cell r="J9" t="str">
            <v>昆明贝泰妮</v>
          </cell>
          <cell r="K9" t="str">
            <v>云G妆网备字2017001738</v>
          </cell>
          <cell r="L9" t="str">
            <v>6958717869981</v>
          </cell>
          <cell r="M9">
            <v>36</v>
          </cell>
          <cell r="N9">
            <v>208</v>
          </cell>
          <cell r="O9">
            <v>124.8</v>
          </cell>
          <cell r="P9" t="str">
            <v>停产</v>
          </cell>
        </row>
        <row r="10">
          <cell r="B10">
            <v>181289</v>
          </cell>
          <cell r="C10">
            <v>0</v>
          </cell>
          <cell r="D10" t="str">
            <v>薇诺娜舒妍幻彩气垫BB霜（自然色）</v>
          </cell>
          <cell r="E10" t="str">
            <v>15g</v>
          </cell>
          <cell r="F10">
            <v>238</v>
          </cell>
          <cell r="G10" t="str">
            <v>15g舒妍幻彩气垫BB霜（自然色）</v>
          </cell>
          <cell r="H10">
            <v>181289</v>
          </cell>
          <cell r="I10" t="str">
            <v>盒</v>
          </cell>
          <cell r="J10" t="str">
            <v>云南贝泰妮</v>
          </cell>
          <cell r="K10" t="str">
            <v>云G妆网备字2018000610</v>
          </cell>
          <cell r="L10" t="str">
            <v>6958717870475</v>
          </cell>
          <cell r="M10">
            <v>36</v>
          </cell>
          <cell r="N10">
            <v>238</v>
          </cell>
          <cell r="O10">
            <v>142.8</v>
          </cell>
          <cell r="P10" t="str">
            <v>下架</v>
          </cell>
        </row>
        <row r="11">
          <cell r="B11">
            <v>181290</v>
          </cell>
          <cell r="C11">
            <v>0</v>
          </cell>
          <cell r="D11" t="str">
            <v>薇诺娜舒妍幻彩气垫BB霜（亮肌色）</v>
          </cell>
          <cell r="E11" t="str">
            <v>15g</v>
          </cell>
          <cell r="F11">
            <v>238</v>
          </cell>
          <cell r="G11" t="str">
            <v>15g舒妍幻彩气垫BB霜（亮肌色）</v>
          </cell>
          <cell r="H11">
            <v>181290</v>
          </cell>
          <cell r="I11" t="str">
            <v>盒</v>
          </cell>
          <cell r="J11" t="str">
            <v>云南贝泰妮</v>
          </cell>
          <cell r="K11" t="str">
            <v>云G妆网备字2018000608</v>
          </cell>
          <cell r="L11" t="str">
            <v>6958717870451</v>
          </cell>
          <cell r="M11">
            <v>36</v>
          </cell>
          <cell r="N11">
            <v>238</v>
          </cell>
          <cell r="O11">
            <v>142.8</v>
          </cell>
          <cell r="P11" t="str">
            <v>下架</v>
          </cell>
        </row>
        <row r="12">
          <cell r="B12">
            <v>89062</v>
          </cell>
          <cell r="C12">
            <v>9917996</v>
          </cell>
          <cell r="D12" t="str">
            <v>薇诺娜舒敏保湿修复霜</v>
          </cell>
          <cell r="E12" t="str">
            <v>50g</v>
          </cell>
          <cell r="F12">
            <v>258</v>
          </cell>
          <cell r="G12" t="str">
            <v>50g舒敏保湿修复霜</v>
          </cell>
          <cell r="H12">
            <v>89062</v>
          </cell>
          <cell r="I12" t="str">
            <v>瓶</v>
          </cell>
          <cell r="J12" t="str">
            <v>云南贝泰妮</v>
          </cell>
          <cell r="K12" t="str">
            <v>云妆20160004</v>
          </cell>
          <cell r="L12" t="str">
            <v>6958717860063</v>
          </cell>
          <cell r="M12">
            <v>36</v>
          </cell>
          <cell r="N12">
            <v>258</v>
          </cell>
          <cell r="O12">
            <v>154.8</v>
          </cell>
          <cell r="P12" t="str">
            <v>卖完下架</v>
          </cell>
        </row>
        <row r="13">
          <cell r="B13">
            <v>150091</v>
          </cell>
          <cell r="C13">
            <v>9918020</v>
          </cell>
          <cell r="D13" t="str">
            <v>薇诺娜舒敏保湿特护霜</v>
          </cell>
          <cell r="E13" t="str">
            <v>15g</v>
          </cell>
          <cell r="F13">
            <v>88</v>
          </cell>
          <cell r="G13" t="str">
            <v>15g舒敏保湿特护霜</v>
          </cell>
          <cell r="H13">
            <v>150091</v>
          </cell>
          <cell r="I13" t="str">
            <v>支</v>
          </cell>
          <cell r="J13" t="str">
            <v>云南贝泰妮</v>
          </cell>
          <cell r="K13" t="str">
            <v>云妆20160004</v>
          </cell>
          <cell r="L13" t="str">
            <v>6958717860230</v>
          </cell>
          <cell r="M13">
            <v>1</v>
          </cell>
          <cell r="N13">
            <v>88</v>
          </cell>
          <cell r="O13">
            <v>52.8</v>
          </cell>
        </row>
        <row r="14">
          <cell r="B14">
            <v>150090</v>
          </cell>
          <cell r="C14">
            <v>9918021</v>
          </cell>
          <cell r="D14" t="str">
            <v>薇诺娜舒敏保湿特护霜</v>
          </cell>
          <cell r="E14" t="str">
            <v>50g</v>
          </cell>
          <cell r="F14">
            <v>268</v>
          </cell>
          <cell r="G14" t="str">
            <v>50g舒敏保湿特护霜</v>
          </cell>
          <cell r="H14">
            <v>150090</v>
          </cell>
          <cell r="I14" t="str">
            <v>支</v>
          </cell>
          <cell r="J14" t="str">
            <v>云南贝泰妮</v>
          </cell>
          <cell r="K14" t="str">
            <v>云妆20160004</v>
          </cell>
          <cell r="L14" t="str">
            <v>6958717860216</v>
          </cell>
          <cell r="M14">
            <v>1</v>
          </cell>
          <cell r="N14">
            <v>268</v>
          </cell>
          <cell r="O14">
            <v>160.8</v>
          </cell>
        </row>
        <row r="15">
          <cell r="B15">
            <v>150092</v>
          </cell>
          <cell r="C15">
            <v>9918022</v>
          </cell>
          <cell r="D15" t="str">
            <v>薇诺娜舒敏保湿丝滑面贴膜</v>
          </cell>
          <cell r="E15" t="str">
            <v>20ml*6</v>
          </cell>
          <cell r="F15">
            <v>168</v>
          </cell>
          <cell r="G15" t="str">
            <v>20ml*6舒敏保湿丝滑面贴膜</v>
          </cell>
          <cell r="H15">
            <v>150092</v>
          </cell>
          <cell r="I15" t="str">
            <v>盒</v>
          </cell>
          <cell r="J15" t="str">
            <v>云南贝泰妮</v>
          </cell>
          <cell r="K15" t="str">
            <v>云妆20160004</v>
          </cell>
          <cell r="L15" t="str">
            <v>6958717860087</v>
          </cell>
          <cell r="M15">
            <v>1</v>
          </cell>
          <cell r="N15">
            <v>168</v>
          </cell>
          <cell r="O15">
            <v>100.8</v>
          </cell>
        </row>
        <row r="16">
          <cell r="B16">
            <v>150089</v>
          </cell>
          <cell r="C16">
            <v>9918023</v>
          </cell>
          <cell r="D16" t="str">
            <v>薇诺娜舒敏保湿润肤水</v>
          </cell>
          <cell r="E16" t="str">
            <v>120ml</v>
          </cell>
          <cell r="F16">
            <v>188</v>
          </cell>
          <cell r="G16" t="str">
            <v>120ml舒敏保湿润肤水</v>
          </cell>
          <cell r="H16">
            <v>150089</v>
          </cell>
          <cell r="I16" t="str">
            <v>瓶</v>
          </cell>
          <cell r="J16" t="str">
            <v>云南贝泰妮</v>
          </cell>
          <cell r="K16" t="str">
            <v>云妆20160004</v>
          </cell>
          <cell r="L16" t="str">
            <v>6958717860056</v>
          </cell>
          <cell r="M16">
            <v>1</v>
          </cell>
          <cell r="N16">
            <v>188</v>
          </cell>
          <cell r="O16">
            <v>112.8</v>
          </cell>
        </row>
        <row r="17">
          <cell r="B17">
            <v>172377</v>
          </cell>
          <cell r="C17">
            <v>9918024</v>
          </cell>
          <cell r="D17" t="str">
            <v>薇诺娜舒敏保湿喷雾</v>
          </cell>
          <cell r="E17" t="str">
            <v>150ml</v>
          </cell>
          <cell r="F17">
            <v>198</v>
          </cell>
          <cell r="G17" t="str">
            <v>150ml舒敏保湿喷雾</v>
          </cell>
          <cell r="H17">
            <v>172377</v>
          </cell>
          <cell r="I17" t="str">
            <v>瓶</v>
          </cell>
          <cell r="J17" t="str">
            <v>云南贝泰妮</v>
          </cell>
          <cell r="K17" t="str">
            <v>云G妆网备字2016000592</v>
          </cell>
          <cell r="L17" t="str">
            <v>6958717860339</v>
          </cell>
          <cell r="M17">
            <v>36</v>
          </cell>
          <cell r="N17">
            <v>198</v>
          </cell>
          <cell r="O17">
            <v>118.8</v>
          </cell>
        </row>
        <row r="18">
          <cell r="B18">
            <v>215791</v>
          </cell>
          <cell r="C18">
            <v>9918133</v>
          </cell>
          <cell r="D18" t="str">
            <v>薇诺娜舒敏保湿喷雾</v>
          </cell>
          <cell r="E18" t="str">
            <v>50ml</v>
          </cell>
          <cell r="F18">
            <v>68</v>
          </cell>
          <cell r="G18" t="str">
            <v>50ml舒敏保湿喷雾</v>
          </cell>
          <cell r="H18">
            <v>215791</v>
          </cell>
          <cell r="I18" t="str">
            <v>盒</v>
          </cell>
          <cell r="J18" t="str">
            <v>云南贝泰妮</v>
          </cell>
          <cell r="K18" t="str">
            <v/>
          </cell>
          <cell r="L18" t="str">
            <v>6958717860612</v>
          </cell>
          <cell r="M18">
            <v>36</v>
          </cell>
          <cell r="N18">
            <v>68</v>
          </cell>
          <cell r="O18">
            <v>40.8</v>
          </cell>
        </row>
        <row r="19">
          <cell r="B19">
            <v>150088</v>
          </cell>
          <cell r="C19">
            <v>9918025</v>
          </cell>
          <cell r="D19" t="str">
            <v>薇诺娜舒敏保湿洁面乳</v>
          </cell>
          <cell r="E19" t="str">
            <v>80g</v>
          </cell>
          <cell r="F19">
            <v>158</v>
          </cell>
          <cell r="G19" t="str">
            <v>80g舒敏保湿洁面乳</v>
          </cell>
          <cell r="H19">
            <v>150088</v>
          </cell>
          <cell r="I19" t="str">
            <v>支</v>
          </cell>
          <cell r="J19" t="str">
            <v>云南贝泰妮</v>
          </cell>
          <cell r="K19" t="str">
            <v>云妆20160004</v>
          </cell>
          <cell r="L19" t="str">
            <v>6958717860049</v>
          </cell>
          <cell r="M19">
            <v>1</v>
          </cell>
          <cell r="N19">
            <v>158</v>
          </cell>
          <cell r="O19">
            <v>94.8</v>
          </cell>
        </row>
        <row r="20">
          <cell r="B20">
            <v>150086</v>
          </cell>
          <cell r="C20">
            <v>9917997</v>
          </cell>
          <cell r="D20" t="str">
            <v>薇诺娜舒缓控油爽肤水</v>
          </cell>
          <cell r="E20" t="str">
            <v>120ml</v>
          </cell>
          <cell r="F20">
            <v>188</v>
          </cell>
          <cell r="G20" t="str">
            <v>120ml舒缓控油爽肤水</v>
          </cell>
          <cell r="H20">
            <v>150086</v>
          </cell>
          <cell r="I20" t="str">
            <v>瓶</v>
          </cell>
          <cell r="J20" t="str">
            <v>云南贝泰妮</v>
          </cell>
          <cell r="K20" t="str">
            <v>云妆20160004</v>
          </cell>
          <cell r="L20" t="str">
            <v>6958717860018</v>
          </cell>
          <cell r="M20">
            <v>1</v>
          </cell>
          <cell r="N20">
            <v>188</v>
          </cell>
          <cell r="O20">
            <v>112.8</v>
          </cell>
          <cell r="P20" t="str">
            <v>卖完下架</v>
          </cell>
        </row>
        <row r="21">
          <cell r="B21">
            <v>150101</v>
          </cell>
          <cell r="C21">
            <v>9918033</v>
          </cell>
          <cell r="D21" t="str">
            <v>薇诺娜舒缓控油凝露</v>
          </cell>
          <cell r="E21" t="str">
            <v>50g</v>
          </cell>
          <cell r="F21">
            <v>198</v>
          </cell>
          <cell r="G21" t="str">
            <v>50g舒缓控油凝露</v>
          </cell>
          <cell r="H21">
            <v>150101</v>
          </cell>
          <cell r="I21" t="str">
            <v>支</v>
          </cell>
          <cell r="J21" t="str">
            <v>云南贝泰妮</v>
          </cell>
          <cell r="K21" t="str">
            <v>云妆20160004</v>
          </cell>
          <cell r="L21" t="str">
            <v>6958717860025</v>
          </cell>
          <cell r="M21">
            <v>1</v>
          </cell>
          <cell r="N21">
            <v>198</v>
          </cell>
          <cell r="O21">
            <v>118.8</v>
          </cell>
          <cell r="P21" t="str">
            <v>卖完下架</v>
          </cell>
        </row>
        <row r="22">
          <cell r="B22">
            <v>150077</v>
          </cell>
          <cell r="C22">
            <v>9918034</v>
          </cell>
          <cell r="D22" t="str">
            <v>薇诺娜舒缓控油洁面泡沫</v>
          </cell>
          <cell r="E22" t="str">
            <v>150ml</v>
          </cell>
          <cell r="F22">
            <v>158</v>
          </cell>
          <cell r="G22" t="str">
            <v>150ml舒缓控油洁面泡沫</v>
          </cell>
          <cell r="H22">
            <v>150077</v>
          </cell>
          <cell r="I22" t="str">
            <v>瓶</v>
          </cell>
          <cell r="J22" t="str">
            <v>云南贝泰妮</v>
          </cell>
          <cell r="K22" t="str">
            <v>云妆20160004</v>
          </cell>
          <cell r="L22" t="str">
            <v>6958717860001</v>
          </cell>
          <cell r="M22">
            <v>1</v>
          </cell>
          <cell r="N22">
            <v>158</v>
          </cell>
          <cell r="O22">
            <v>94.8</v>
          </cell>
          <cell r="P22" t="str">
            <v>卖完下架</v>
          </cell>
        </row>
        <row r="23">
          <cell r="B23">
            <v>185352</v>
          </cell>
          <cell r="C23">
            <v>9918035</v>
          </cell>
          <cell r="D23" t="str">
            <v>薇诺娜舒缓净透清颜面膜</v>
          </cell>
          <cell r="E23" t="str">
            <v>20mlx6</v>
          </cell>
          <cell r="F23">
            <v>188</v>
          </cell>
          <cell r="G23" t="str">
            <v>20mlx6舒缓净透清颜面膜</v>
          </cell>
          <cell r="H23">
            <v>185352</v>
          </cell>
          <cell r="I23" t="str">
            <v>盒</v>
          </cell>
          <cell r="J23" t="str">
            <v>昆明贝泰妮</v>
          </cell>
          <cell r="K23" t="str">
            <v>云G妆网备字2017001732</v>
          </cell>
          <cell r="L23" t="str">
            <v>6958717869967</v>
          </cell>
          <cell r="M23">
            <v>36</v>
          </cell>
          <cell r="N23">
            <v>188</v>
          </cell>
          <cell r="O23">
            <v>112.8</v>
          </cell>
          <cell r="P23" t="str">
            <v>停产</v>
          </cell>
        </row>
        <row r="24">
          <cell r="B24">
            <v>185347</v>
          </cell>
          <cell r="C24">
            <v>9918036</v>
          </cell>
          <cell r="D24" t="str">
            <v>薇诺娜柔润赋活眼霜</v>
          </cell>
          <cell r="E24" t="str">
            <v>15g</v>
          </cell>
          <cell r="F24">
            <v>288</v>
          </cell>
          <cell r="G24" t="str">
            <v>15g柔润赋活眼霜</v>
          </cell>
          <cell r="H24">
            <v>185347</v>
          </cell>
          <cell r="I24" t="str">
            <v>盒</v>
          </cell>
          <cell r="J24" t="str">
            <v>云南贝泰妮</v>
          </cell>
          <cell r="K24" t="str">
            <v>云G妆网备字2018000278</v>
          </cell>
          <cell r="L24" t="str">
            <v>6958717870154</v>
          </cell>
          <cell r="M24">
            <v>36</v>
          </cell>
          <cell r="N24">
            <v>288</v>
          </cell>
          <cell r="O24">
            <v>172.8</v>
          </cell>
          <cell r="P24" t="str">
            <v>停产</v>
          </cell>
        </row>
        <row r="25">
          <cell r="B25">
            <v>150094</v>
          </cell>
          <cell r="C25">
            <v>9918037</v>
          </cell>
          <cell r="D25" t="str">
            <v>薇诺娜柔润保湿霜</v>
          </cell>
          <cell r="E25" t="str">
            <v>80g</v>
          </cell>
          <cell r="F25">
            <v>88</v>
          </cell>
          <cell r="G25" t="str">
            <v>80g柔润保湿霜</v>
          </cell>
          <cell r="H25">
            <v>150094</v>
          </cell>
          <cell r="I25" t="str">
            <v>支</v>
          </cell>
          <cell r="J25" t="str">
            <v>云南贝泰妮</v>
          </cell>
          <cell r="K25" t="str">
            <v>云G妆网备字2020000236</v>
          </cell>
          <cell r="L25" t="str">
            <v>6958717860100</v>
          </cell>
          <cell r="M25">
            <v>1</v>
          </cell>
          <cell r="N25">
            <v>88</v>
          </cell>
          <cell r="O25">
            <v>52.8</v>
          </cell>
        </row>
        <row r="26">
          <cell r="B26">
            <v>150093</v>
          </cell>
          <cell r="C26">
            <v>9918038</v>
          </cell>
          <cell r="D26" t="str">
            <v>薇诺娜柔润保湿霜</v>
          </cell>
          <cell r="E26" t="str">
            <v>150g</v>
          </cell>
          <cell r="F26">
            <v>168</v>
          </cell>
          <cell r="G26" t="str">
            <v>150g柔润保湿霜</v>
          </cell>
          <cell r="H26">
            <v>150093</v>
          </cell>
          <cell r="I26" t="str">
            <v>支</v>
          </cell>
          <cell r="J26" t="str">
            <v>云南贝泰妮</v>
          </cell>
          <cell r="K26" t="str">
            <v>云妆20160004</v>
          </cell>
          <cell r="L26" t="str">
            <v>6958717860094</v>
          </cell>
          <cell r="M26">
            <v>1</v>
          </cell>
          <cell r="N26">
            <v>168</v>
          </cell>
          <cell r="O26">
            <v>100.8</v>
          </cell>
        </row>
        <row r="27">
          <cell r="B27">
            <v>181299</v>
          </cell>
          <cell r="C27">
            <v>9918039</v>
          </cell>
          <cell r="D27" t="str">
            <v>薇诺娜柔润保湿乳液</v>
          </cell>
          <cell r="E27" t="str">
            <v>50g</v>
          </cell>
          <cell r="F27">
            <v>198</v>
          </cell>
          <cell r="G27" t="str">
            <v>50g柔润保湿乳液</v>
          </cell>
          <cell r="H27">
            <v>181299</v>
          </cell>
          <cell r="I27" t="str">
            <v>支</v>
          </cell>
          <cell r="J27" t="str">
            <v>云南贝泰妮</v>
          </cell>
          <cell r="K27" t="str">
            <v>云G妆网备字2018000340</v>
          </cell>
          <cell r="L27" t="str">
            <v>6958717870147</v>
          </cell>
          <cell r="M27">
            <v>36</v>
          </cell>
          <cell r="N27">
            <v>198</v>
          </cell>
          <cell r="O27">
            <v>118.8</v>
          </cell>
        </row>
        <row r="28">
          <cell r="B28">
            <v>181297</v>
          </cell>
          <cell r="C28">
            <v>9918040</v>
          </cell>
          <cell r="D28" t="str">
            <v>薇诺娜柔润保湿柔肤水</v>
          </cell>
          <cell r="E28" t="str">
            <v>120ml</v>
          </cell>
          <cell r="F28">
            <v>188</v>
          </cell>
          <cell r="G28" t="str">
            <v>120ml柔润保湿柔肤水</v>
          </cell>
          <cell r="H28">
            <v>181297</v>
          </cell>
          <cell r="I28" t="str">
            <v>瓶</v>
          </cell>
          <cell r="J28" t="str">
            <v>云南贝泰妮</v>
          </cell>
          <cell r="K28" t="str">
            <v>云G妆网备字2018000210</v>
          </cell>
          <cell r="L28" t="str">
            <v>6958717870116</v>
          </cell>
          <cell r="M28">
            <v>36</v>
          </cell>
          <cell r="N28">
            <v>188</v>
          </cell>
          <cell r="O28">
            <v>112.8</v>
          </cell>
        </row>
        <row r="29">
          <cell r="B29">
            <v>181301</v>
          </cell>
          <cell r="C29">
            <v>9918041</v>
          </cell>
          <cell r="D29" t="str">
            <v>薇诺娜柔润保湿面膜</v>
          </cell>
          <cell r="E29" t="str">
            <v>25ml×6贴</v>
          </cell>
          <cell r="F29">
            <v>168</v>
          </cell>
          <cell r="G29" t="str">
            <v>25ml×6贴柔润保湿面膜</v>
          </cell>
          <cell r="H29">
            <v>181301</v>
          </cell>
          <cell r="I29" t="str">
            <v>盒</v>
          </cell>
          <cell r="J29" t="str">
            <v>云南贝泰妮</v>
          </cell>
          <cell r="K29" t="str">
            <v>云G妆网备字2018000212</v>
          </cell>
          <cell r="L29" t="str">
            <v>6958717870123</v>
          </cell>
          <cell r="M29">
            <v>36</v>
          </cell>
          <cell r="N29">
            <v>168</v>
          </cell>
          <cell r="O29">
            <v>100.8</v>
          </cell>
        </row>
        <row r="30">
          <cell r="B30">
            <v>214778</v>
          </cell>
          <cell r="C30">
            <v>9918042</v>
          </cell>
          <cell r="D30" t="str">
            <v>薇诺娜柔润保湿精华液</v>
          </cell>
          <cell r="E30" t="str">
            <v>30ml</v>
          </cell>
          <cell r="F30">
            <v>298</v>
          </cell>
          <cell r="G30" t="str">
            <v>30ml柔润保湿精华液</v>
          </cell>
          <cell r="H30">
            <v>214778</v>
          </cell>
          <cell r="I30" t="str">
            <v>盒</v>
          </cell>
          <cell r="J30" t="str">
            <v>云南贝泰妮</v>
          </cell>
          <cell r="K30" t="str">
            <v>云妆20160004</v>
          </cell>
          <cell r="L30" t="str">
            <v>6958717873124</v>
          </cell>
          <cell r="M30">
            <v>36</v>
          </cell>
          <cell r="N30">
            <v>298</v>
          </cell>
          <cell r="O30">
            <v>178.8</v>
          </cell>
          <cell r="P30" t="str">
            <v>停产</v>
          </cell>
        </row>
        <row r="31">
          <cell r="B31">
            <v>187952</v>
          </cell>
          <cell r="C31">
            <v>0</v>
          </cell>
          <cell r="D31" t="str">
            <v>薇诺娜柔润保湿洁颜慕斯</v>
          </cell>
          <cell r="E31" t="str">
            <v>50ml</v>
          </cell>
          <cell r="F31">
            <v>68</v>
          </cell>
          <cell r="G31" t="str">
            <v>50ml柔润保湿洁颜慕斯</v>
          </cell>
          <cell r="H31">
            <v>187952</v>
          </cell>
          <cell r="I31" t="str">
            <v>盒</v>
          </cell>
          <cell r="J31" t="str">
            <v>昆明贝泰妮</v>
          </cell>
          <cell r="K31" t="str">
            <v>云G妆网备字2018000505</v>
          </cell>
          <cell r="L31" t="str">
            <v>6958717870420</v>
          </cell>
          <cell r="M31">
            <v>36</v>
          </cell>
          <cell r="N31">
            <v>168</v>
          </cell>
          <cell r="O31">
            <v>100.8</v>
          </cell>
        </row>
        <row r="32">
          <cell r="B32">
            <v>215787</v>
          </cell>
          <cell r="C32">
            <v>9918043</v>
          </cell>
          <cell r="D32" t="str">
            <v>薇诺娜柔润保湿洁颜慕斯</v>
          </cell>
          <cell r="E32" t="str">
            <v>150ml</v>
          </cell>
          <cell r="F32">
            <v>168</v>
          </cell>
          <cell r="G32" t="str">
            <v>150ml柔润保湿洁颜慕斯</v>
          </cell>
          <cell r="H32">
            <v>215787</v>
          </cell>
          <cell r="I32" t="str">
            <v>盒</v>
          </cell>
          <cell r="J32" t="str">
            <v>云南贝泰妮</v>
          </cell>
          <cell r="K32" t="str">
            <v/>
          </cell>
          <cell r="L32" t="str">
            <v>6958717870437</v>
          </cell>
          <cell r="M32">
            <v>36</v>
          </cell>
          <cell r="N32">
            <v>168</v>
          </cell>
          <cell r="O32">
            <v>100.8</v>
          </cell>
        </row>
        <row r="33">
          <cell r="B33">
            <v>191176</v>
          </cell>
          <cell r="C33">
            <v>9918044</v>
          </cell>
          <cell r="D33" t="str">
            <v>薇诺娜柔润保湿BB霜（自然色）</v>
          </cell>
          <cell r="E33" t="str">
            <v>50g</v>
          </cell>
          <cell r="F33">
            <v>168</v>
          </cell>
          <cell r="G33" t="str">
            <v>50g柔润保湿BB霜（自然色）</v>
          </cell>
          <cell r="H33">
            <v>191176</v>
          </cell>
          <cell r="I33" t="str">
            <v>盒</v>
          </cell>
          <cell r="J33" t="str">
            <v>云南贝泰妮</v>
          </cell>
          <cell r="K33" t="str">
            <v>云G妆网备字2019000787</v>
          </cell>
          <cell r="L33" t="str">
            <v>6958717871144</v>
          </cell>
          <cell r="M33">
            <v>36</v>
          </cell>
          <cell r="N33">
            <v>168</v>
          </cell>
          <cell r="O33">
            <v>100.8</v>
          </cell>
          <cell r="P33" t="str">
            <v>卖完下架</v>
          </cell>
        </row>
        <row r="34">
          <cell r="B34">
            <v>191175</v>
          </cell>
          <cell r="C34">
            <v>9918045</v>
          </cell>
          <cell r="D34" t="str">
            <v>薇诺娜柔润保湿BB霜（亮肌色）</v>
          </cell>
          <cell r="E34" t="str">
            <v>50g</v>
          </cell>
          <cell r="F34">
            <v>168</v>
          </cell>
          <cell r="G34" t="str">
            <v>50g柔润保湿BB霜（亮肌色）</v>
          </cell>
          <cell r="H34">
            <v>191175</v>
          </cell>
          <cell r="I34" t="str">
            <v>盒</v>
          </cell>
          <cell r="J34" t="str">
            <v>云南贝泰妮</v>
          </cell>
          <cell r="K34" t="str">
            <v>云G妆网备字2019000788</v>
          </cell>
          <cell r="L34" t="str">
            <v>6958717871151</v>
          </cell>
          <cell r="M34">
            <v>36</v>
          </cell>
          <cell r="N34">
            <v>168</v>
          </cell>
          <cell r="O34">
            <v>100.8</v>
          </cell>
          <cell r="P34" t="str">
            <v>卖完下架</v>
          </cell>
        </row>
        <row r="35">
          <cell r="B35">
            <v>218919</v>
          </cell>
          <cell r="C35">
            <v>9918046</v>
          </cell>
          <cell r="D35" t="str">
            <v>薇诺娜清透水感防晒喷雾</v>
          </cell>
          <cell r="E35" t="str">
            <v>120ml</v>
          </cell>
          <cell r="F35">
            <v>168</v>
          </cell>
          <cell r="G35" t="str">
            <v>120ml清透水感防晒喷雾</v>
          </cell>
          <cell r="H35">
            <v>218919</v>
          </cell>
          <cell r="I35" t="str">
            <v>盒</v>
          </cell>
          <cell r="J35" t="str">
            <v>云南贝泰妮</v>
          </cell>
          <cell r="K35" t="str">
            <v>国妆特字G20201441</v>
          </cell>
          <cell r="L35" t="str">
            <v>6958717872547</v>
          </cell>
          <cell r="M35">
            <v>36</v>
          </cell>
          <cell r="N35">
            <v>168</v>
          </cell>
          <cell r="O35">
            <v>100.8</v>
          </cell>
        </row>
        <row r="36">
          <cell r="B36">
            <v>218908</v>
          </cell>
          <cell r="C36">
            <v>9918047</v>
          </cell>
          <cell r="D36" t="str">
            <v>薇诺娜清透水感防晒喷雾</v>
          </cell>
          <cell r="E36" t="str">
            <v>75ml</v>
          </cell>
          <cell r="F36">
            <v>118</v>
          </cell>
          <cell r="G36" t="str">
            <v>75ml清透水感防晒喷雾</v>
          </cell>
          <cell r="H36">
            <v>218908</v>
          </cell>
          <cell r="I36" t="str">
            <v>盒</v>
          </cell>
          <cell r="J36" t="str">
            <v>云南贝泰妮</v>
          </cell>
          <cell r="K36" t="str">
            <v>国妆特字G20201441</v>
          </cell>
          <cell r="L36" t="str">
            <v>6958717872325</v>
          </cell>
          <cell r="M36">
            <v>36</v>
          </cell>
          <cell r="N36">
            <v>118</v>
          </cell>
          <cell r="O36">
            <v>70.8</v>
          </cell>
        </row>
        <row r="37">
          <cell r="B37">
            <v>185350</v>
          </cell>
          <cell r="C37">
            <v>9918049</v>
          </cell>
          <cell r="D37" t="str">
            <v>薇诺娜清透防晒乳SPF48PA+++</v>
          </cell>
          <cell r="E37" t="str">
            <v>50g</v>
          </cell>
          <cell r="F37">
            <v>188</v>
          </cell>
          <cell r="G37" t="str">
            <v>50g清透防晒乳SPF48PA+++</v>
          </cell>
          <cell r="H37">
            <v>185350</v>
          </cell>
          <cell r="I37" t="str">
            <v>盒</v>
          </cell>
          <cell r="J37" t="str">
            <v>云南贝泰妮</v>
          </cell>
          <cell r="K37" t="str">
            <v>国妆特字G20151938</v>
          </cell>
          <cell r="L37" t="str">
            <v>6958717869752</v>
          </cell>
          <cell r="M37">
            <v>36</v>
          </cell>
          <cell r="N37">
            <v>188</v>
          </cell>
          <cell r="O37">
            <v>112.8</v>
          </cell>
        </row>
        <row r="38">
          <cell r="B38">
            <v>215271</v>
          </cell>
          <cell r="C38">
            <v>9918132</v>
          </cell>
          <cell r="D38" t="str">
            <v>薇诺娜清透防晒乳SPF48PA+++</v>
          </cell>
          <cell r="E38" t="str">
            <v>15g</v>
          </cell>
          <cell r="F38">
            <v>68</v>
          </cell>
          <cell r="G38" t="str">
            <v>15g清透防晒乳SPF48PA+++</v>
          </cell>
          <cell r="H38">
            <v>215271</v>
          </cell>
          <cell r="I38" t="str">
            <v>盒</v>
          </cell>
          <cell r="J38" t="str">
            <v>云南贝泰妮</v>
          </cell>
          <cell r="K38" t="str">
            <v>国妆特字G20151938</v>
          </cell>
          <cell r="L38" t="str">
            <v>6958717869776</v>
          </cell>
          <cell r="M38">
            <v>36</v>
          </cell>
          <cell r="N38">
            <v>56</v>
          </cell>
          <cell r="O38">
            <v>33.6</v>
          </cell>
        </row>
        <row r="39">
          <cell r="B39">
            <v>172379</v>
          </cell>
          <cell r="C39">
            <v>9918050</v>
          </cell>
          <cell r="D39" t="str">
            <v>薇诺娜清透防晒乳SPF30PA+++</v>
          </cell>
          <cell r="E39" t="str">
            <v>50g</v>
          </cell>
          <cell r="F39">
            <v>188</v>
          </cell>
          <cell r="G39" t="str">
            <v>50g清透防晒乳SPF30PA+++</v>
          </cell>
          <cell r="H39">
            <v>172379</v>
          </cell>
          <cell r="I39" t="str">
            <v>瓶</v>
          </cell>
          <cell r="J39" t="str">
            <v>云南贝泰妮</v>
          </cell>
          <cell r="K39" t="str">
            <v>国妆特字G20151938</v>
          </cell>
          <cell r="L39" t="str">
            <v>6958717866409</v>
          </cell>
          <cell r="M39">
            <v>36</v>
          </cell>
          <cell r="N39">
            <v>188</v>
          </cell>
          <cell r="O39">
            <v>112.8</v>
          </cell>
        </row>
        <row r="40">
          <cell r="B40">
            <v>150087</v>
          </cell>
          <cell r="C40">
            <v>9918051</v>
          </cell>
          <cell r="D40" t="str">
            <v>薇诺娜清痘修复精华液</v>
          </cell>
          <cell r="E40" t="str">
            <v>25g</v>
          </cell>
          <cell r="F40">
            <v>188</v>
          </cell>
          <cell r="G40" t="str">
            <v>25g清痘修复精华液</v>
          </cell>
          <cell r="H40">
            <v>150087</v>
          </cell>
          <cell r="I40" t="str">
            <v>支</v>
          </cell>
          <cell r="J40" t="str">
            <v>云南贝泰妮</v>
          </cell>
          <cell r="K40" t="str">
            <v>云妆20160004</v>
          </cell>
          <cell r="L40" t="str">
            <v>6958717860032</v>
          </cell>
          <cell r="M40">
            <v>1</v>
          </cell>
          <cell r="N40">
            <v>188</v>
          </cell>
          <cell r="O40">
            <v>112.8</v>
          </cell>
        </row>
        <row r="41">
          <cell r="B41">
            <v>214776</v>
          </cell>
          <cell r="C41">
            <v>0</v>
          </cell>
          <cell r="D41" t="str">
            <v>薇诺娜屛障特护霜</v>
          </cell>
          <cell r="E41" t="str">
            <v>50g</v>
          </cell>
          <cell r="F41">
            <v>298</v>
          </cell>
          <cell r="G41" t="str">
            <v>50g屛障特护霜</v>
          </cell>
          <cell r="H41">
            <v>214776</v>
          </cell>
          <cell r="I41" t="str">
            <v>盒</v>
          </cell>
          <cell r="J41" t="str">
            <v>云南贝泰妮</v>
          </cell>
          <cell r="K41" t="str">
            <v>云妆20160004</v>
          </cell>
          <cell r="L41" t="str">
            <v>6958717874350</v>
          </cell>
          <cell r="M41">
            <v>36</v>
          </cell>
          <cell r="N41">
            <v>298</v>
          </cell>
          <cell r="O41">
            <v>178.8</v>
          </cell>
          <cell r="P41" t="str">
            <v>医院渠道</v>
          </cell>
        </row>
        <row r="42">
          <cell r="B42">
            <v>191110</v>
          </cell>
          <cell r="C42">
            <v>9918052</v>
          </cell>
          <cell r="D42" t="str">
            <v>薇诺娜屏障修护精华液</v>
          </cell>
          <cell r="E42" t="str">
            <v>30ml</v>
          </cell>
          <cell r="F42">
            <v>298</v>
          </cell>
          <cell r="G42" t="str">
            <v>30ml屏障修护精华液</v>
          </cell>
          <cell r="H42">
            <v>191110</v>
          </cell>
          <cell r="I42" t="str">
            <v>盒</v>
          </cell>
          <cell r="J42" t="str">
            <v>云南贝泰妮</v>
          </cell>
          <cell r="K42" t="str">
            <v>云G妆网备字2019000791</v>
          </cell>
          <cell r="L42" t="str">
            <v>6958717871137</v>
          </cell>
          <cell r="M42">
            <v>36</v>
          </cell>
          <cell r="N42">
            <v>298</v>
          </cell>
          <cell r="O42">
            <v>178.8</v>
          </cell>
          <cell r="P42" t="str">
            <v>医院渠道</v>
          </cell>
        </row>
        <row r="43">
          <cell r="B43">
            <v>150102</v>
          </cell>
          <cell r="C43">
            <v>9918053</v>
          </cell>
          <cell r="D43" t="str">
            <v>薇诺娜紧致眼霜</v>
          </cell>
          <cell r="E43" t="str">
            <v>20g</v>
          </cell>
          <cell r="F43">
            <v>328</v>
          </cell>
          <cell r="G43" t="str">
            <v>20g紧致眼霜</v>
          </cell>
          <cell r="H43">
            <v>150102</v>
          </cell>
          <cell r="I43" t="str">
            <v>支</v>
          </cell>
          <cell r="J43" t="str">
            <v>云南贝泰妮</v>
          </cell>
          <cell r="K43" t="str">
            <v>云妆20160004</v>
          </cell>
          <cell r="L43" t="str">
            <v>6958717860490</v>
          </cell>
          <cell r="M43">
            <v>1</v>
          </cell>
          <cell r="N43">
            <v>328</v>
          </cell>
          <cell r="O43">
            <v>196.8</v>
          </cell>
        </row>
        <row r="44">
          <cell r="B44">
            <v>185348</v>
          </cell>
          <cell r="C44">
            <v>9918054</v>
          </cell>
          <cell r="D44" t="str">
            <v>薇诺娜紧致抗皱精华霜</v>
          </cell>
          <cell r="E44" t="str">
            <v>30g</v>
          </cell>
          <cell r="F44">
            <v>388</v>
          </cell>
          <cell r="G44" t="str">
            <v>30g紧致抗皱精华霜</v>
          </cell>
          <cell r="H44">
            <v>185348</v>
          </cell>
          <cell r="I44" t="str">
            <v>盒</v>
          </cell>
          <cell r="J44" t="str">
            <v>云南贝泰妮</v>
          </cell>
          <cell r="K44" t="str">
            <v>云G妆网备字2017001734</v>
          </cell>
          <cell r="L44" t="str">
            <v>6958717869943</v>
          </cell>
          <cell r="M44">
            <v>36</v>
          </cell>
          <cell r="N44">
            <v>388</v>
          </cell>
          <cell r="O44">
            <v>232.8</v>
          </cell>
          <cell r="P44" t="str">
            <v>卖完下架</v>
          </cell>
        </row>
        <row r="45">
          <cell r="B45">
            <v>204079</v>
          </cell>
          <cell r="C45">
            <v>9918055</v>
          </cell>
          <cell r="D45" t="str">
            <v>薇诺娜光透皙白修护晚霜</v>
          </cell>
          <cell r="E45" t="str">
            <v>50g</v>
          </cell>
          <cell r="F45">
            <v>338</v>
          </cell>
          <cell r="G45" t="str">
            <v>50g光透皙白修护晚霜</v>
          </cell>
          <cell r="H45">
            <v>204079</v>
          </cell>
          <cell r="I45" t="str">
            <v>盒</v>
          </cell>
          <cell r="J45" t="str">
            <v>云南贝泰妮</v>
          </cell>
          <cell r="K45" t="str">
            <v>国妆特字G20170790</v>
          </cell>
          <cell r="L45" t="str">
            <v>6958717871243</v>
          </cell>
          <cell r="M45">
            <v>36</v>
          </cell>
          <cell r="N45">
            <v>338</v>
          </cell>
          <cell r="O45">
            <v>202.8</v>
          </cell>
        </row>
        <row r="46">
          <cell r="B46">
            <v>204080</v>
          </cell>
          <cell r="C46">
            <v>9918056</v>
          </cell>
          <cell r="D46" t="str">
            <v>薇诺娜光透皙白晶粹水</v>
          </cell>
          <cell r="E46" t="str">
            <v>120ml</v>
          </cell>
          <cell r="F46">
            <v>228</v>
          </cell>
          <cell r="G46" t="str">
            <v>120ml光透皙白晶粹水</v>
          </cell>
          <cell r="H46">
            <v>204080</v>
          </cell>
          <cell r="I46" t="str">
            <v>盒</v>
          </cell>
          <cell r="J46" t="str">
            <v>云南贝泰妮</v>
          </cell>
          <cell r="K46" t="str">
            <v>国妆特字G20170776</v>
          </cell>
          <cell r="L46" t="str">
            <v>6958717871250</v>
          </cell>
          <cell r="M46">
            <v>36</v>
          </cell>
          <cell r="N46">
            <v>228</v>
          </cell>
          <cell r="O46">
            <v>136.8</v>
          </cell>
        </row>
        <row r="47">
          <cell r="B47">
            <v>204077</v>
          </cell>
          <cell r="C47">
            <v>9918057</v>
          </cell>
          <cell r="D47" t="str">
            <v>薇诺娜光透皙白隔离日霜</v>
          </cell>
          <cell r="E47" t="str">
            <v>50g</v>
          </cell>
          <cell r="F47">
            <v>298</v>
          </cell>
          <cell r="G47" t="str">
            <v>50g薇诺娜光透皙白隔离日霜</v>
          </cell>
          <cell r="H47">
            <v>204077</v>
          </cell>
          <cell r="I47" t="str">
            <v>盒</v>
          </cell>
          <cell r="J47" t="str">
            <v>云南贝泰妮</v>
          </cell>
          <cell r="K47" t="str">
            <v>国妆特字G20180002</v>
          </cell>
          <cell r="L47" t="str">
            <v>6958717871236</v>
          </cell>
          <cell r="M47">
            <v>36</v>
          </cell>
          <cell r="N47">
            <v>298</v>
          </cell>
          <cell r="O47">
            <v>178.8</v>
          </cell>
        </row>
        <row r="48">
          <cell r="B48">
            <v>204078</v>
          </cell>
          <cell r="C48">
            <v>9918058</v>
          </cell>
          <cell r="D48" t="str">
            <v>薇诺娜光透皙白淡斑面膜</v>
          </cell>
          <cell r="E48" t="str">
            <v>25mlx6</v>
          </cell>
          <cell r="F48">
            <v>218</v>
          </cell>
          <cell r="G48" t="str">
            <v>25mlx6光透皙白淡斑面膜</v>
          </cell>
          <cell r="H48">
            <v>204078</v>
          </cell>
          <cell r="I48" t="str">
            <v>盒</v>
          </cell>
          <cell r="J48" t="str">
            <v>云南贝泰妮</v>
          </cell>
          <cell r="K48" t="str">
            <v>国妆特字G20170786</v>
          </cell>
          <cell r="L48" t="str">
            <v>6958717871588</v>
          </cell>
          <cell r="M48">
            <v>36</v>
          </cell>
          <cell r="N48">
            <v>218</v>
          </cell>
          <cell r="O48">
            <v>130.8</v>
          </cell>
        </row>
        <row r="49">
          <cell r="B49">
            <v>191033</v>
          </cell>
          <cell r="C49">
            <v>9918059</v>
          </cell>
          <cell r="D49" t="str">
            <v>薇诺娜光透皙白淡斑精华液</v>
          </cell>
          <cell r="E49" t="str">
            <v>30ml</v>
          </cell>
          <cell r="F49">
            <v>398</v>
          </cell>
          <cell r="G49" t="str">
            <v>30ml光透皙白淡斑精华液</v>
          </cell>
          <cell r="H49">
            <v>191033</v>
          </cell>
          <cell r="I49" t="str">
            <v>盒</v>
          </cell>
          <cell r="J49" t="str">
            <v>云南贝泰妮</v>
          </cell>
          <cell r="K49" t="str">
            <v>国妆特字G20170787</v>
          </cell>
          <cell r="L49" t="str">
            <v>6958717871113</v>
          </cell>
          <cell r="M49">
            <v>36</v>
          </cell>
          <cell r="N49">
            <v>398</v>
          </cell>
          <cell r="O49">
            <v>238.8</v>
          </cell>
        </row>
        <row r="50">
          <cell r="B50">
            <v>192488</v>
          </cell>
          <cell r="C50">
            <v>9918060</v>
          </cell>
          <cell r="D50" t="str">
            <v>薇诺娜多效修护复合肽冻干粉喷雾</v>
          </cell>
          <cell r="E50" t="str">
            <v>100mg+10ml</v>
          </cell>
          <cell r="F50">
            <v>198</v>
          </cell>
          <cell r="G50" t="str">
            <v>100mg+10ml多效修护复合肽冻干粉喷雾</v>
          </cell>
          <cell r="H50">
            <v>192488</v>
          </cell>
          <cell r="I50" t="str">
            <v>盒</v>
          </cell>
          <cell r="J50" t="str">
            <v>云南贝泰妮</v>
          </cell>
          <cell r="K50" t="str">
            <v>云G妆网备字2019001194</v>
          </cell>
          <cell r="L50" t="str">
            <v>6958717871557</v>
          </cell>
          <cell r="M50">
            <v>36</v>
          </cell>
          <cell r="N50">
            <v>198</v>
          </cell>
          <cell r="O50">
            <v>118.8</v>
          </cell>
        </row>
        <row r="51">
          <cell r="B51">
            <v>214772</v>
          </cell>
          <cell r="C51">
            <v>9918061</v>
          </cell>
          <cell r="D51" t="str">
            <v>薇诺娜多效修护复合肽保湿霜</v>
          </cell>
          <cell r="E51" t="str">
            <v>50g</v>
          </cell>
          <cell r="F51">
            <v>288</v>
          </cell>
          <cell r="G51" t="str">
            <v>50g多效修护复合肽保湿霜</v>
          </cell>
          <cell r="H51">
            <v>214772</v>
          </cell>
          <cell r="I51" t="str">
            <v>盒</v>
          </cell>
          <cell r="J51" t="str">
            <v>云南贝泰妮</v>
          </cell>
          <cell r="K51" t="str">
            <v>云妆20160004</v>
          </cell>
          <cell r="L51" t="str">
            <v>6958717873452</v>
          </cell>
          <cell r="M51">
            <v>36</v>
          </cell>
          <cell r="N51">
            <v>288</v>
          </cell>
          <cell r="O51">
            <v>172.8</v>
          </cell>
          <cell r="P51" t="str">
            <v>卖完下架</v>
          </cell>
        </row>
        <row r="52">
          <cell r="B52">
            <v>214797</v>
          </cell>
          <cell r="C52">
            <v>9918062</v>
          </cell>
          <cell r="D52" t="str">
            <v>薇诺娜多效修护复合肽安瓶精华液</v>
          </cell>
          <cell r="E52" t="str">
            <v>1.5mlx7支</v>
          </cell>
          <cell r="F52">
            <v>128</v>
          </cell>
          <cell r="G52" t="str">
            <v>1.5mlx7支多效修护复合肽安瓶精华液</v>
          </cell>
          <cell r="H52">
            <v>214797</v>
          </cell>
          <cell r="I52" t="str">
            <v>盒</v>
          </cell>
          <cell r="J52" t="str">
            <v>云南贝泰妮</v>
          </cell>
          <cell r="K52" t="str">
            <v>云妆20160004</v>
          </cell>
          <cell r="L52" t="str">
            <v>6958717873421</v>
          </cell>
          <cell r="M52">
            <v>36</v>
          </cell>
          <cell r="N52">
            <v>128</v>
          </cell>
          <cell r="O52">
            <v>76.8</v>
          </cell>
          <cell r="P52" t="str">
            <v>卖完下架</v>
          </cell>
        </row>
        <row r="53">
          <cell r="B53">
            <v>194146</v>
          </cell>
          <cell r="C53">
            <v>9918063</v>
          </cell>
          <cell r="D53" t="str">
            <v>薇诺娜玻尿酸修护面膜</v>
          </cell>
          <cell r="E53" t="str">
            <v>25gx6</v>
          </cell>
          <cell r="F53">
            <v>248</v>
          </cell>
          <cell r="G53" t="str">
            <v>25gx6玻尿酸修护面膜</v>
          </cell>
          <cell r="H53">
            <v>194146</v>
          </cell>
          <cell r="I53" t="str">
            <v>盒</v>
          </cell>
          <cell r="J53" t="str">
            <v>云南贝泰妮</v>
          </cell>
          <cell r="K53" t="str">
            <v>云G妆网备字2018000943</v>
          </cell>
          <cell r="L53" t="str">
            <v>6958717870611</v>
          </cell>
          <cell r="M53">
            <v>6</v>
          </cell>
          <cell r="N53">
            <v>248</v>
          </cell>
          <cell r="O53">
            <v>148.8</v>
          </cell>
          <cell r="P53" t="str">
            <v>卖完下架</v>
          </cell>
        </row>
        <row r="54">
          <cell r="B54">
            <v>184997</v>
          </cell>
          <cell r="C54">
            <v>9918064</v>
          </cell>
          <cell r="D54" t="str">
            <v>薇诺娜宝贝舒润滋养霜</v>
          </cell>
          <cell r="E54" t="str">
            <v>200g</v>
          </cell>
          <cell r="F54">
            <v>258</v>
          </cell>
          <cell r="G54" t="str">
            <v>200g宝贝舒润滋养霜</v>
          </cell>
          <cell r="H54">
            <v>184997</v>
          </cell>
          <cell r="I54" t="str">
            <v>支</v>
          </cell>
          <cell r="J54" t="str">
            <v>云南贝泰妮</v>
          </cell>
          <cell r="K54" t="str">
            <v>云G妆网备字2018001378</v>
          </cell>
          <cell r="L54" t="str">
            <v>6958717870741</v>
          </cell>
          <cell r="M54">
            <v>36</v>
          </cell>
          <cell r="N54">
            <v>258</v>
          </cell>
          <cell r="O54">
            <v>154.8</v>
          </cell>
        </row>
        <row r="55">
          <cell r="B55">
            <v>184993</v>
          </cell>
          <cell r="C55">
            <v>9918065</v>
          </cell>
          <cell r="D55" t="str">
            <v>薇诺娜宝贝舒润滋养霜</v>
          </cell>
          <cell r="E55" t="str">
            <v>100g</v>
          </cell>
          <cell r="F55">
            <v>138</v>
          </cell>
          <cell r="G55" t="str">
            <v>100g宝贝舒润滋养霜</v>
          </cell>
          <cell r="H55">
            <v>184993</v>
          </cell>
          <cell r="I55" t="str">
            <v>支</v>
          </cell>
          <cell r="J55" t="str">
            <v>云南贝泰妮</v>
          </cell>
          <cell r="K55" t="str">
            <v>云G妆网备字2018001378</v>
          </cell>
          <cell r="L55" t="str">
            <v>6958717870734</v>
          </cell>
          <cell r="M55">
            <v>36</v>
          </cell>
          <cell r="N55">
            <v>138</v>
          </cell>
          <cell r="O55">
            <v>82.8</v>
          </cell>
        </row>
        <row r="56">
          <cell r="B56">
            <v>166670</v>
          </cell>
          <cell r="C56">
            <v>9918066</v>
          </cell>
          <cell r="D56" t="str">
            <v>透明质酸修护贴敷料</v>
          </cell>
          <cell r="E56" t="str">
            <v>25gx6贴</v>
          </cell>
          <cell r="F56">
            <v>248</v>
          </cell>
          <cell r="G56" t="str">
            <v>25gx6贴透明质酸修护贴敷料</v>
          </cell>
          <cell r="H56">
            <v>166670</v>
          </cell>
          <cell r="I56" t="str">
            <v>支</v>
          </cell>
          <cell r="J56" t="str">
            <v>云南贝泰妮</v>
          </cell>
          <cell r="K56" t="str">
            <v>滇械注准20192140006</v>
          </cell>
          <cell r="L56" t="str">
            <v>6958717864627</v>
          </cell>
          <cell r="M56">
            <v>36</v>
          </cell>
          <cell r="N56">
            <v>248</v>
          </cell>
          <cell r="O56">
            <v>148.8</v>
          </cell>
        </row>
        <row r="57">
          <cell r="B57">
            <v>172340</v>
          </cell>
          <cell r="C57">
            <v>9918067</v>
          </cell>
          <cell r="D57" t="str">
            <v>透明质酸修护生物膜</v>
          </cell>
          <cell r="E57" t="str">
            <v>50g</v>
          </cell>
          <cell r="F57">
            <v>128</v>
          </cell>
          <cell r="G57" t="str">
            <v>50g透明质酸修护生物膜</v>
          </cell>
          <cell r="H57">
            <v>172340</v>
          </cell>
          <cell r="I57" t="str">
            <v>盒</v>
          </cell>
          <cell r="J57" t="str">
            <v>云南贝泰妮</v>
          </cell>
          <cell r="K57" t="str">
            <v>滇械注准20152640009</v>
          </cell>
          <cell r="L57" t="str">
            <v>6958717864597</v>
          </cell>
          <cell r="M57">
            <v>36</v>
          </cell>
          <cell r="N57">
            <v>128</v>
          </cell>
          <cell r="O57">
            <v>76.8</v>
          </cell>
        </row>
        <row r="58">
          <cell r="B58">
            <v>166671</v>
          </cell>
          <cell r="C58">
            <v>9918068</v>
          </cell>
          <cell r="D58" t="str">
            <v>透明质酸修护生物膜</v>
          </cell>
          <cell r="E58" t="str">
            <v>80g</v>
          </cell>
          <cell r="F58">
            <v>198</v>
          </cell>
          <cell r="G58" t="str">
            <v>80g透明质酸修护生物膜</v>
          </cell>
          <cell r="H58">
            <v>166671</v>
          </cell>
          <cell r="I58" t="str">
            <v>支</v>
          </cell>
          <cell r="J58" t="str">
            <v>云南贝泰妮</v>
          </cell>
          <cell r="K58" t="str">
            <v>滇械注准20152640009</v>
          </cell>
          <cell r="L58" t="str">
            <v>6958717864603</v>
          </cell>
          <cell r="M58">
            <v>36</v>
          </cell>
          <cell r="N58">
            <v>198</v>
          </cell>
          <cell r="O58">
            <v>118.8</v>
          </cell>
        </row>
        <row r="59">
          <cell r="B59">
            <v>218904</v>
          </cell>
          <cell r="C59">
            <v>9918069</v>
          </cell>
          <cell r="D59" t="str">
            <v>酵母重组胶原蛋白液体敷料</v>
          </cell>
          <cell r="E59" t="str">
            <v>100ml</v>
          </cell>
          <cell r="F59">
            <v>308</v>
          </cell>
          <cell r="G59" t="str">
            <v>100ml酵母重组胶原蛋白液体敷料</v>
          </cell>
          <cell r="H59">
            <v>218904</v>
          </cell>
          <cell r="I59" t="str">
            <v>盒</v>
          </cell>
          <cell r="J59" t="str">
            <v>青海创铭</v>
          </cell>
          <cell r="K59" t="str">
            <v>青械注准20182640003</v>
          </cell>
          <cell r="L59" t="str">
            <v>6971600801677</v>
          </cell>
          <cell r="M59">
            <v>36</v>
          </cell>
          <cell r="N59">
            <v>308</v>
          </cell>
          <cell r="O59">
            <v>184.8</v>
          </cell>
        </row>
        <row r="60">
          <cell r="B60">
            <v>232093</v>
          </cell>
          <cell r="C60">
            <v>9918070</v>
          </cell>
          <cell r="D60" t="str">
            <v>薇诺娜光透皙白BB霜</v>
          </cell>
          <cell r="E60" t="str">
            <v>50g</v>
          </cell>
          <cell r="F60">
            <v>188</v>
          </cell>
          <cell r="G60" t="str">
            <v>50g光透皙白BB霜</v>
          </cell>
          <cell r="H60">
            <v>232093</v>
          </cell>
          <cell r="I60" t="str">
            <v>盒</v>
          </cell>
          <cell r="J60" t="str">
            <v>云南贝泰妮生物科技集团股份有限公司  </v>
          </cell>
          <cell r="K60" t="str">
            <v>国妆特字G20180004</v>
          </cell>
          <cell r="L60" t="str">
            <v>6958717871205</v>
          </cell>
          <cell r="M60">
            <v>6</v>
          </cell>
          <cell r="N60">
            <v>188</v>
          </cell>
          <cell r="O60">
            <v>100.8</v>
          </cell>
        </row>
        <row r="61">
          <cell r="B61">
            <v>232483</v>
          </cell>
          <cell r="C61">
            <v>9918071</v>
          </cell>
          <cell r="D61" t="str">
            <v>薇诺娜光透皙白洁面乳</v>
          </cell>
          <cell r="E61" t="str">
            <v>80g</v>
          </cell>
          <cell r="F61">
            <v>198</v>
          </cell>
          <cell r="G61" t="str">
            <v>80g光透皙白洁面乳</v>
          </cell>
          <cell r="H61">
            <v>232483</v>
          </cell>
          <cell r="I61" t="str">
            <v>盒</v>
          </cell>
          <cell r="J61" t="str">
            <v>云南贝泰妮生物科技集团股份有限公司  </v>
          </cell>
          <cell r="K61" t="str">
            <v>国妆特字G20170789</v>
          </cell>
          <cell r="L61" t="str">
            <v>6958717871199</v>
          </cell>
          <cell r="M61">
            <v>6</v>
          </cell>
          <cell r="N61">
            <v>198</v>
          </cell>
          <cell r="O61">
            <v>118.8</v>
          </cell>
        </row>
        <row r="62">
          <cell r="B62">
            <v>236580</v>
          </cell>
          <cell r="C62">
            <v>9918072</v>
          </cell>
          <cell r="D62" t="str">
            <v>酵母重组胶原蛋白修复敷料</v>
          </cell>
          <cell r="E62" t="str">
            <v>15g</v>
          </cell>
          <cell r="F62">
            <v>45</v>
          </cell>
          <cell r="G62" t="str">
            <v>15g酵母重组胶原蛋白修复敷料</v>
          </cell>
          <cell r="H62">
            <v>236580</v>
          </cell>
          <cell r="I62" t="str">
            <v>支</v>
          </cell>
          <cell r="J62" t="str">
            <v>青海创铭</v>
          </cell>
          <cell r="K62" t="str">
            <v>青食药监械生产许20180001号</v>
          </cell>
          <cell r="L62" t="str">
            <v>6971600801844</v>
          </cell>
          <cell r="M62">
            <v>36</v>
          </cell>
          <cell r="N62">
            <v>28</v>
          </cell>
          <cell r="O62">
            <v>16.8</v>
          </cell>
        </row>
        <row r="63">
          <cell r="B63">
            <v>236550</v>
          </cell>
          <cell r="C63">
            <v>9918073</v>
          </cell>
          <cell r="D63" t="str">
            <v>酵母重组胶原蛋白修复敷料</v>
          </cell>
          <cell r="E63" t="str">
            <v>50g</v>
          </cell>
          <cell r="F63">
            <v>288</v>
          </cell>
          <cell r="G63" t="str">
            <v>50g酵母重组胶原蛋白修复敷料</v>
          </cell>
          <cell r="H63">
            <v>236550</v>
          </cell>
          <cell r="I63" t="str">
            <v>支</v>
          </cell>
          <cell r="J63" t="str">
            <v>青海创铭</v>
          </cell>
          <cell r="K63" t="str">
            <v>青食药监械生产许20180001号</v>
          </cell>
          <cell r="L63" t="str">
            <v>6971600801851</v>
          </cell>
          <cell r="M63">
            <v>36</v>
          </cell>
          <cell r="N63">
            <v>88</v>
          </cell>
          <cell r="O63">
            <v>52.8</v>
          </cell>
        </row>
        <row r="64">
          <cell r="B64">
            <v>236549</v>
          </cell>
          <cell r="C64">
            <v>9918074</v>
          </cell>
          <cell r="D64" t="str">
            <v>酵母重组胶原蛋白凝胶</v>
          </cell>
          <cell r="E64" t="str">
            <v>10g</v>
          </cell>
          <cell r="F64">
            <v>68</v>
          </cell>
          <cell r="G64" t="str">
            <v>10g酵母重组胶原蛋白凝胶</v>
          </cell>
          <cell r="H64">
            <v>236549</v>
          </cell>
          <cell r="I64" t="str">
            <v>支</v>
          </cell>
          <cell r="J64" t="str">
            <v>青海创铭</v>
          </cell>
          <cell r="K64" t="str">
            <v>青食药监械生产许20180001号</v>
          </cell>
          <cell r="L64" t="str">
            <v>6971600801820</v>
          </cell>
          <cell r="M64">
            <v>36</v>
          </cell>
          <cell r="N64">
            <v>288</v>
          </cell>
          <cell r="O64">
            <v>172.8</v>
          </cell>
        </row>
        <row r="65">
          <cell r="B65">
            <v>236548</v>
          </cell>
          <cell r="C65">
            <v>9918075</v>
          </cell>
          <cell r="D65" t="str">
            <v>酵母重组胶原蛋白凝胶</v>
          </cell>
          <cell r="E65" t="str">
            <v>10g*5</v>
          </cell>
          <cell r="F65">
            <v>318</v>
          </cell>
          <cell r="G65" t="str">
            <v>10g*5酵母重组胶原蛋白凝胶</v>
          </cell>
          <cell r="H65">
            <v>236548</v>
          </cell>
          <cell r="I65" t="str">
            <v>盒</v>
          </cell>
          <cell r="J65" t="str">
            <v>青海创铭</v>
          </cell>
          <cell r="K65" t="str">
            <v>青食药监械生产许20180001号</v>
          </cell>
          <cell r="L65" t="str">
            <v>6971600801837</v>
          </cell>
          <cell r="M65">
            <v>36</v>
          </cell>
          <cell r="N65">
            <v>68</v>
          </cell>
          <cell r="O65">
            <v>40.8</v>
          </cell>
        </row>
        <row r="66">
          <cell r="B66">
            <v>237009</v>
          </cell>
          <cell r="C66">
            <v>9918076</v>
          </cell>
          <cell r="D66" t="str">
            <v>柔润保湿颜慕斯</v>
          </cell>
          <cell r="E66" t="str">
            <v>50ml</v>
          </cell>
          <cell r="F66">
            <v>68</v>
          </cell>
          <cell r="G66" t="str">
            <v>50ml柔润保湿颜慕斯</v>
          </cell>
          <cell r="H66">
            <v>237009</v>
          </cell>
          <cell r="I66" t="str">
            <v>盒</v>
          </cell>
          <cell r="J66" t="str">
            <v>云南贝泰妮</v>
          </cell>
          <cell r="K66" t="str">
            <v>云G妆网备字2018000505</v>
          </cell>
          <cell r="L66" t="str">
            <v>6958717870420</v>
          </cell>
          <cell r="M66">
            <v>36</v>
          </cell>
          <cell r="N66">
            <v>318</v>
          </cell>
          <cell r="O66">
            <v>190.8</v>
          </cell>
        </row>
        <row r="67">
          <cell r="B67">
            <v>237011</v>
          </cell>
          <cell r="C67">
            <v>9918077</v>
          </cell>
          <cell r="D67" t="str">
            <v>柔润保湿面膜</v>
          </cell>
          <cell r="E67" t="str">
            <v>25ml(单贴）</v>
          </cell>
          <cell r="F67">
            <v>28</v>
          </cell>
          <cell r="G67" t="str">
            <v>25ml(单贴）柔润保湿面膜</v>
          </cell>
          <cell r="H67">
            <v>237011</v>
          </cell>
          <cell r="I67" t="str">
            <v>盒</v>
          </cell>
          <cell r="J67" t="str">
            <v>云南贝泰妮</v>
          </cell>
          <cell r="K67" t="str">
            <v>云G妆网备字2021000506</v>
          </cell>
          <cell r="L67" t="str">
            <v>6958717870352</v>
          </cell>
        </row>
        <row r="67">
          <cell r="N67">
            <v>28</v>
          </cell>
          <cell r="O67">
            <v>16.8</v>
          </cell>
        </row>
        <row r="68">
          <cell r="B68">
            <v>242574</v>
          </cell>
          <cell r="C68">
            <v>9918997</v>
          </cell>
          <cell r="D68" t="str">
            <v>多效紧颜修护眼霜</v>
          </cell>
          <cell r="E68" t="str">
            <v>20g</v>
          </cell>
          <cell r="F68">
            <v>338</v>
          </cell>
          <cell r="G68" t="str">
            <v>20g多效紧颜修护眼霜</v>
          </cell>
          <cell r="H68">
            <v>242574</v>
          </cell>
          <cell r="I68" t="str">
            <v>盒</v>
          </cell>
        </row>
        <row r="68">
          <cell r="N68">
            <v>338</v>
          </cell>
          <cell r="O68">
            <v>202.8</v>
          </cell>
        </row>
        <row r="69">
          <cell r="B69">
            <v>242575</v>
          </cell>
          <cell r="C69">
            <v>9918996</v>
          </cell>
          <cell r="D69" t="str">
            <v>多效紧颜修护霜</v>
          </cell>
          <cell r="E69" t="str">
            <v>50g</v>
          </cell>
          <cell r="F69">
            <v>398</v>
          </cell>
          <cell r="G69" t="str">
            <v>50g多效紧颜修护霜</v>
          </cell>
          <cell r="H69">
            <v>242575</v>
          </cell>
          <cell r="I69" t="str">
            <v>盒</v>
          </cell>
        </row>
        <row r="69">
          <cell r="N69">
            <v>398</v>
          </cell>
          <cell r="O69">
            <v>238.8</v>
          </cell>
        </row>
        <row r="70">
          <cell r="B70">
            <v>242576</v>
          </cell>
          <cell r="C70">
            <v>9918995</v>
          </cell>
          <cell r="D70" t="str">
            <v>多效紧颜修护精华液</v>
          </cell>
          <cell r="E70" t="str">
            <v>30ml</v>
          </cell>
          <cell r="F70">
            <v>428</v>
          </cell>
          <cell r="G70" t="str">
            <v>30ml多效紧颜修护精华液</v>
          </cell>
          <cell r="H70">
            <v>242576</v>
          </cell>
          <cell r="I70" t="str">
            <v>支</v>
          </cell>
        </row>
        <row r="70">
          <cell r="N70">
            <v>428</v>
          </cell>
          <cell r="O70">
            <v>256.8</v>
          </cell>
        </row>
        <row r="71">
          <cell r="B71">
            <v>240077</v>
          </cell>
          <cell r="C71">
            <v>0</v>
          </cell>
          <cell r="D71" t="str">
            <v>清透水感防晒乳</v>
          </cell>
          <cell r="E71" t="str">
            <v>50g</v>
          </cell>
          <cell r="F71">
            <v>198</v>
          </cell>
          <cell r="G71" t="str">
            <v>50g清透水感防晒乳</v>
          </cell>
          <cell r="H71">
            <v>240077</v>
          </cell>
          <cell r="I71" t="str">
            <v>支</v>
          </cell>
        </row>
        <row r="71">
          <cell r="N71">
            <v>198</v>
          </cell>
          <cell r="O71">
            <v>118.8</v>
          </cell>
        </row>
        <row r="72">
          <cell r="B72">
            <v>241566</v>
          </cell>
          <cell r="C72">
            <v>9919952</v>
          </cell>
          <cell r="D72" t="str">
            <v>夏日防晒悠享礼盒</v>
          </cell>
          <cell r="E72" t="str">
            <v>15g*4支</v>
          </cell>
          <cell r="F72">
            <v>99</v>
          </cell>
          <cell r="G72" t="str">
            <v>15g*4支夏日防晒悠享礼盒</v>
          </cell>
          <cell r="H72">
            <v>241566</v>
          </cell>
          <cell r="I72" t="str">
            <v>盒</v>
          </cell>
        </row>
        <row r="72">
          <cell r="N72">
            <v>99</v>
          </cell>
          <cell r="O72">
            <v>59.4</v>
          </cell>
        </row>
        <row r="73">
          <cell r="B73">
            <v>241447</v>
          </cell>
          <cell r="C73">
            <v>0</v>
          </cell>
          <cell r="D73" t="str">
            <v>柔润保湿基础护肤礼盒</v>
          </cell>
          <cell r="E73" t="str">
            <v>120ml+150ml+50g+20ml</v>
          </cell>
          <cell r="F73">
            <v>289</v>
          </cell>
          <cell r="G73" t="str">
            <v>120ml+150ml+50g+20ml柔润保湿基础护肤礼盒</v>
          </cell>
          <cell r="H73">
            <v>241447</v>
          </cell>
          <cell r="I73" t="str">
            <v>盒</v>
          </cell>
        </row>
        <row r="73">
          <cell r="N73">
            <v>289</v>
          </cell>
          <cell r="O73">
            <v>173.4</v>
          </cell>
        </row>
        <row r="74">
          <cell r="B74">
            <v>245065</v>
          </cell>
          <cell r="C74">
            <v>9920422</v>
          </cell>
          <cell r="D74" t="str">
            <v>医用修复敷料（贴敷型）</v>
          </cell>
          <cell r="E74" t="str">
            <v>25g</v>
          </cell>
          <cell r="F74">
            <v>48</v>
          </cell>
          <cell r="G74" t="str">
            <v>25g医用修复敷料（贴敷型）</v>
          </cell>
          <cell r="H74">
            <v>245065</v>
          </cell>
          <cell r="I74" t="str">
            <v>盒</v>
          </cell>
          <cell r="J74" t="str">
            <v>西安汇智医疗</v>
          </cell>
        </row>
        <row r="74">
          <cell r="N74">
            <v>48</v>
          </cell>
          <cell r="O74">
            <v>28.8</v>
          </cell>
        </row>
        <row r="75">
          <cell r="B75">
            <v>246564</v>
          </cell>
          <cell r="C75">
            <v>9920423</v>
          </cell>
          <cell r="D75" t="str">
            <v>医用修复敷料（贴敷型）</v>
          </cell>
          <cell r="E75" t="str">
            <v>25g*6</v>
          </cell>
          <cell r="F75">
            <v>248</v>
          </cell>
          <cell r="G75" t="str">
            <v>25g*6医用修复敷料（贴敷型）</v>
          </cell>
          <cell r="H75">
            <v>246564</v>
          </cell>
          <cell r="I75" t="str">
            <v>盒</v>
          </cell>
          <cell r="J75" t="str">
            <v>西安汇智医疗</v>
          </cell>
        </row>
        <row r="75">
          <cell r="N75">
            <v>248</v>
          </cell>
          <cell r="O75">
            <v>148.8</v>
          </cell>
        </row>
        <row r="76">
          <cell r="C76" t="e">
            <v>#N/A</v>
          </cell>
          <cell r="D76" t="str">
            <v>医用修复敷料（涂抹型）</v>
          </cell>
          <cell r="E76" t="str">
            <v>40g</v>
          </cell>
          <cell r="F76">
            <v>128</v>
          </cell>
          <cell r="G76" t="str">
            <v>40g医用修复敷料（涂抹型）</v>
          </cell>
        </row>
        <row r="76">
          <cell r="I76" t="str">
            <v>盒</v>
          </cell>
        </row>
        <row r="76">
          <cell r="N76">
            <v>128</v>
          </cell>
          <cell r="O76">
            <v>76.8</v>
          </cell>
        </row>
        <row r="77">
          <cell r="C77" t="e">
            <v>#N/A</v>
          </cell>
          <cell r="D77" t="str">
            <v>医用修复敷料（涂抹型）</v>
          </cell>
          <cell r="E77" t="str">
            <v>80g</v>
          </cell>
          <cell r="F77">
            <v>248</v>
          </cell>
          <cell r="G77" t="str">
            <v>80g医用修复敷料（涂抹型）</v>
          </cell>
        </row>
        <row r="77">
          <cell r="I77" t="str">
            <v>盒</v>
          </cell>
        </row>
        <row r="77">
          <cell r="N77">
            <v>248</v>
          </cell>
          <cell r="O77">
            <v>148.8</v>
          </cell>
        </row>
        <row r="78">
          <cell r="B78">
            <v>260452</v>
          </cell>
          <cell r="C78">
            <v>9920412</v>
          </cell>
          <cell r="D78" t="str">
            <v>薇诺娜多重肽修护冻干面膜组合-多重肽修护冻干面膜+溶媒液</v>
          </cell>
          <cell r="E78" t="str">
            <v>（0.65g+20ml)x6片</v>
          </cell>
          <cell r="F78">
            <v>248</v>
          </cell>
          <cell r="G78" t="str">
            <v>薇诺娜多重肽修护冻干面膜组合-多重肽修护冻干面膜+溶媒液</v>
          </cell>
          <cell r="H78">
            <v>260452</v>
          </cell>
          <cell r="I78" t="str">
            <v>盒</v>
          </cell>
          <cell r="J78" t="str">
            <v>云南贝泰妮</v>
          </cell>
        </row>
        <row r="78">
          <cell r="N78">
            <v>248</v>
          </cell>
          <cell r="O78">
            <v>148.8</v>
          </cell>
        </row>
        <row r="79">
          <cell r="B79">
            <v>260443</v>
          </cell>
          <cell r="C79">
            <v>9920413</v>
          </cell>
          <cell r="D79" t="str">
            <v>薇诺娜安肤保湿修护水</v>
          </cell>
          <cell r="E79" t="str">
            <v>120ml</v>
          </cell>
          <cell r="F79">
            <v>198</v>
          </cell>
          <cell r="G79" t="str">
            <v>薇诺娜安肤保湿修护水</v>
          </cell>
          <cell r="H79">
            <v>260443</v>
          </cell>
          <cell r="I79" t="str">
            <v>盒</v>
          </cell>
          <cell r="J79" t="str">
            <v>云南贝泰妮</v>
          </cell>
        </row>
        <row r="79">
          <cell r="N79">
            <v>198</v>
          </cell>
          <cell r="O79">
            <v>118.8</v>
          </cell>
        </row>
        <row r="80">
          <cell r="B80">
            <v>262783</v>
          </cell>
        </row>
        <row r="80">
          <cell r="D80" t="str">
            <v>薇诺娜安肤明星限定礼盒</v>
          </cell>
          <cell r="E80" t="str">
            <v>修复水120ml+修复霜15g+修护喷雾50ml</v>
          </cell>
          <cell r="F80" t="str">
            <v>赠品</v>
          </cell>
          <cell r="G80" t="str">
            <v>薇诺娜安肤明星限定礼盒</v>
          </cell>
          <cell r="H80">
            <v>262783</v>
          </cell>
          <cell r="I80" t="str">
            <v>盒</v>
          </cell>
          <cell r="J80" t="str">
            <v>云南贝泰妮</v>
          </cell>
        </row>
        <row r="80">
          <cell r="N80" t="str">
            <v>赠品</v>
          </cell>
          <cell r="O80" t="e">
            <v>#VALUE!</v>
          </cell>
        </row>
        <row r="81">
          <cell r="B81">
            <v>260442</v>
          </cell>
          <cell r="C81">
            <v>9920432</v>
          </cell>
          <cell r="D81" t="str">
            <v>薇诺娜安肤保湿修护精华液</v>
          </cell>
          <cell r="E81" t="str">
            <v>30ml</v>
          </cell>
          <cell r="F81">
            <v>298</v>
          </cell>
          <cell r="G81" t="str">
            <v>薇诺娜安肤保湿修护精华液</v>
          </cell>
          <cell r="H81">
            <v>260442</v>
          </cell>
          <cell r="I81" t="str">
            <v>盒</v>
          </cell>
          <cell r="J81" t="str">
            <v>云南贝泰妮</v>
          </cell>
        </row>
        <row r="81">
          <cell r="N81">
            <v>298</v>
          </cell>
          <cell r="O81">
            <v>178.8</v>
          </cell>
        </row>
        <row r="82">
          <cell r="B82">
            <v>260434</v>
          </cell>
          <cell r="C82">
            <v>9920414</v>
          </cell>
          <cell r="D82" t="str">
            <v>薇诺娜复合酸净肤面膜</v>
          </cell>
          <cell r="E82" t="str">
            <v>25gx6片</v>
          </cell>
          <cell r="F82">
            <v>188</v>
          </cell>
          <cell r="G82" t="str">
            <v>薇诺娜复合酸净肤面膜</v>
          </cell>
          <cell r="H82">
            <v>260434</v>
          </cell>
          <cell r="I82" t="str">
            <v>盒</v>
          </cell>
          <cell r="J82" t="str">
            <v>云南贝泰妮</v>
          </cell>
        </row>
        <row r="82">
          <cell r="N82">
            <v>188</v>
          </cell>
          <cell r="O82">
            <v>112.8</v>
          </cell>
        </row>
        <row r="83">
          <cell r="B83">
            <v>260436</v>
          </cell>
          <cell r="C83">
            <v>9920433</v>
          </cell>
          <cell r="D83" t="str">
            <v>薇诺娜多重肽修护霜</v>
          </cell>
          <cell r="E83" t="str">
            <v>50g</v>
          </cell>
          <cell r="F83">
            <v>298</v>
          </cell>
          <cell r="G83" t="str">
            <v>薇诺娜多重肽修护霜</v>
          </cell>
          <cell r="H83">
            <v>260436</v>
          </cell>
          <cell r="I83" t="str">
            <v>盒</v>
          </cell>
          <cell r="J83" t="str">
            <v>云南贝泰妮</v>
          </cell>
        </row>
        <row r="83">
          <cell r="N83">
            <v>298</v>
          </cell>
          <cell r="O83">
            <v>178.8</v>
          </cell>
        </row>
        <row r="84">
          <cell r="B84">
            <v>260438</v>
          </cell>
          <cell r="C84">
            <v>9920415</v>
          </cell>
          <cell r="D84" t="str">
            <v>薇诺娜安肤保湿舒缓洁面乳</v>
          </cell>
          <cell r="E84" t="str">
            <v>80g</v>
          </cell>
          <cell r="F84">
            <v>168</v>
          </cell>
          <cell r="G84" t="str">
            <v>薇诺娜安肤保湿舒缓洁面乳</v>
          </cell>
          <cell r="H84">
            <v>260438</v>
          </cell>
          <cell r="I84" t="str">
            <v>盒</v>
          </cell>
          <cell r="J84" t="str">
            <v>云南贝泰妮</v>
          </cell>
        </row>
        <row r="84">
          <cell r="N84">
            <v>168</v>
          </cell>
          <cell r="O84">
            <v>100.8</v>
          </cell>
        </row>
        <row r="85">
          <cell r="B85">
            <v>260428</v>
          </cell>
          <cell r="C85">
            <v>9920416</v>
          </cell>
          <cell r="D85" t="str">
            <v>薇诺娜复合酸净肤精华液</v>
          </cell>
          <cell r="E85" t="str">
            <v>30ml</v>
          </cell>
          <cell r="F85">
            <v>298</v>
          </cell>
          <cell r="G85" t="str">
            <v>薇诺娜复合酸净肤精华液</v>
          </cell>
          <cell r="H85">
            <v>260428</v>
          </cell>
          <cell r="I85" t="str">
            <v>盒</v>
          </cell>
          <cell r="J85" t="str">
            <v>云南贝泰妮</v>
          </cell>
        </row>
        <row r="85">
          <cell r="N85">
            <v>298</v>
          </cell>
          <cell r="O85">
            <v>178.8</v>
          </cell>
        </row>
        <row r="86">
          <cell r="B86">
            <v>260433</v>
          </cell>
          <cell r="C86">
            <v>9920417</v>
          </cell>
          <cell r="D86" t="str">
            <v>薇诺娜安肤保湿修护霜</v>
          </cell>
          <cell r="E86" t="str">
            <v>50g</v>
          </cell>
          <cell r="F86">
            <v>268</v>
          </cell>
          <cell r="G86" t="str">
            <v>薇诺娜安肤保湿修护霜</v>
          </cell>
          <cell r="H86">
            <v>260433</v>
          </cell>
          <cell r="I86" t="str">
            <v>盒</v>
          </cell>
          <cell r="J86" t="str">
            <v>云南贝泰妮</v>
          </cell>
        </row>
        <row r="86">
          <cell r="N86">
            <v>268</v>
          </cell>
          <cell r="O86">
            <v>160.8</v>
          </cell>
        </row>
        <row r="87">
          <cell r="B87">
            <v>260435</v>
          </cell>
          <cell r="C87">
            <v>9920418</v>
          </cell>
          <cell r="D87" t="str">
            <v>薇诺娜多重肽修护精华液</v>
          </cell>
          <cell r="E87" t="str">
            <v>30ml</v>
          </cell>
          <cell r="F87">
            <v>298</v>
          </cell>
          <cell r="G87" t="str">
            <v>薇诺娜多重肽修护精华液</v>
          </cell>
          <cell r="H87">
            <v>260435</v>
          </cell>
          <cell r="I87" t="str">
            <v>盒</v>
          </cell>
          <cell r="J87" t="str">
            <v>云南贝泰妮</v>
          </cell>
        </row>
        <row r="87">
          <cell r="N87">
            <v>298</v>
          </cell>
          <cell r="O87">
            <v>178.8</v>
          </cell>
        </row>
        <row r="88">
          <cell r="B88">
            <v>261525</v>
          </cell>
          <cell r="C88">
            <v>9920419</v>
          </cell>
          <cell r="D88" t="str">
            <v>薇诺娜医用修复敷料（贴敷型)（新品精华液)</v>
          </cell>
          <cell r="E88" t="str">
            <v>30ml</v>
          </cell>
          <cell r="F88">
            <v>298</v>
          </cell>
          <cell r="G88" t="str">
            <v>薇诺娜医用修复敷料（贴敷型)（新品精华液)</v>
          </cell>
          <cell r="H88">
            <v>261525</v>
          </cell>
          <cell r="I88" t="str">
            <v>盒</v>
          </cell>
          <cell r="J88" t="str">
            <v>西安汇智医疗集团</v>
          </cell>
        </row>
        <row r="88">
          <cell r="N88">
            <v>298</v>
          </cell>
          <cell r="O88">
            <v>178.8</v>
          </cell>
        </row>
        <row r="89">
          <cell r="B89">
            <v>262785</v>
          </cell>
          <cell r="C89">
            <v>9920420</v>
          </cell>
          <cell r="D89" t="str">
            <v>薇诺娜医用修复贴敷料（贴敷型）</v>
          </cell>
          <cell r="E89" t="str">
            <v>25g*3片 贴敷型椭圆型（T）T-3</v>
          </cell>
          <cell r="F89">
            <v>128</v>
          </cell>
          <cell r="G89" t="str">
            <v>薇诺娜医用修复贴敷料（贴敷型）</v>
          </cell>
          <cell r="H89">
            <v>262785</v>
          </cell>
          <cell r="I89" t="str">
            <v>盒</v>
          </cell>
          <cell r="J89" t="str">
            <v>云南贝泰妮</v>
          </cell>
        </row>
        <row r="89">
          <cell r="N89">
            <v>128</v>
          </cell>
          <cell r="O89">
            <v>76.8</v>
          </cell>
        </row>
        <row r="90">
          <cell r="B90">
            <v>244928</v>
          </cell>
          <cell r="C90">
            <v>9920421</v>
          </cell>
          <cell r="D90" t="str">
            <v>医用修复敷料（霜剂）</v>
          </cell>
          <cell r="E90" t="str">
            <v>HZ（G)-03：80g 涂抹型</v>
          </cell>
          <cell r="F90">
            <v>248</v>
          </cell>
          <cell r="G90" t="str">
            <v>医用修复敷料（霜剂）</v>
          </cell>
          <cell r="H90">
            <v>244928</v>
          </cell>
          <cell r="I90" t="str">
            <v>盒</v>
          </cell>
          <cell r="J90" t="str">
            <v>西安汇智医疗集团</v>
          </cell>
        </row>
        <row r="90">
          <cell r="N90">
            <v>248</v>
          </cell>
          <cell r="O90">
            <v>148.8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西部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求和项:数量</v>
          </cell>
        </row>
        <row r="2">
          <cell r="A2">
            <v>150087</v>
          </cell>
          <cell r="B2" t="str">
            <v>薇诺娜清痘修复精华液</v>
          </cell>
          <cell r="C2">
            <v>1</v>
          </cell>
        </row>
        <row r="3">
          <cell r="A3">
            <v>150088</v>
          </cell>
          <cell r="B3" t="str">
            <v>薇诺娜舒敏保湿洁面乳</v>
          </cell>
          <cell r="C3">
            <v>19</v>
          </cell>
        </row>
        <row r="4">
          <cell r="A4">
            <v>150089</v>
          </cell>
          <cell r="B4" t="str">
            <v>薇诺娜舒敏保湿润肤水</v>
          </cell>
          <cell r="C4">
            <v>43</v>
          </cell>
        </row>
        <row r="5">
          <cell r="A5">
            <v>150090</v>
          </cell>
          <cell r="B5" t="str">
            <v>薇诺娜舒敏保湿特护霜</v>
          </cell>
          <cell r="C5">
            <v>129</v>
          </cell>
        </row>
        <row r="6">
          <cell r="A6">
            <v>150093</v>
          </cell>
          <cell r="B6" t="str">
            <v>薇诺娜柔润保湿霜</v>
          </cell>
          <cell r="C6">
            <v>99</v>
          </cell>
        </row>
        <row r="7">
          <cell r="A7">
            <v>150094</v>
          </cell>
          <cell r="B7" t="str">
            <v>薇诺娜柔润保湿霜</v>
          </cell>
          <cell r="C7">
            <v>21</v>
          </cell>
        </row>
        <row r="8">
          <cell r="A8">
            <v>150102</v>
          </cell>
          <cell r="B8" t="str">
            <v>薇诺娜紧致眼霜</v>
          </cell>
          <cell r="C8">
            <v>61</v>
          </cell>
        </row>
        <row r="9">
          <cell r="A9">
            <v>166670</v>
          </cell>
          <cell r="B9" t="str">
            <v>透明质酸修护贴敷料</v>
          </cell>
          <cell r="C9">
            <v>9</v>
          </cell>
        </row>
        <row r="10">
          <cell r="A10">
            <v>172377</v>
          </cell>
          <cell r="B10" t="str">
            <v>薇诺娜舒敏保湿喷雾</v>
          </cell>
          <cell r="C10">
            <v>79</v>
          </cell>
        </row>
        <row r="11">
          <cell r="A11">
            <v>181291</v>
          </cell>
          <cell r="B11" t="str">
            <v>薇诺娜透明质酸复合原液</v>
          </cell>
          <cell r="C11">
            <v>1</v>
          </cell>
        </row>
        <row r="12">
          <cell r="A12">
            <v>181297</v>
          </cell>
          <cell r="B12" t="str">
            <v>薇诺娜柔润保湿柔肤水</v>
          </cell>
          <cell r="C12">
            <v>211</v>
          </cell>
        </row>
        <row r="13">
          <cell r="A13">
            <v>181299</v>
          </cell>
          <cell r="B13" t="str">
            <v>薇诺娜柔润保湿乳液</v>
          </cell>
          <cell r="C13">
            <v>38</v>
          </cell>
        </row>
        <row r="14">
          <cell r="A14">
            <v>184997</v>
          </cell>
          <cell r="B14" t="str">
            <v>薇诺娜宝贝舒润霜</v>
          </cell>
          <cell r="C14">
            <v>24</v>
          </cell>
        </row>
        <row r="15">
          <cell r="A15">
            <v>185350</v>
          </cell>
          <cell r="B15" t="str">
            <v>薇诺娜清透防晒乳SPF48PA+++</v>
          </cell>
          <cell r="C15">
            <v>11</v>
          </cell>
        </row>
        <row r="16">
          <cell r="A16">
            <v>191033</v>
          </cell>
          <cell r="B16" t="str">
            <v>薇诺娜光透皙白淡斑精华液</v>
          </cell>
          <cell r="C16">
            <v>13</v>
          </cell>
        </row>
        <row r="17">
          <cell r="A17">
            <v>204077</v>
          </cell>
          <cell r="B17" t="str">
            <v>薇诺娜光透皙白隔离日霜</v>
          </cell>
          <cell r="C17">
            <v>8</v>
          </cell>
        </row>
        <row r="18">
          <cell r="A18">
            <v>204079</v>
          </cell>
          <cell r="B18" t="str">
            <v>薇诺娜光透皙白修护晚霜</v>
          </cell>
          <cell r="C18">
            <v>3</v>
          </cell>
        </row>
        <row r="19">
          <cell r="A19">
            <v>215787</v>
          </cell>
          <cell r="B19" t="str">
            <v>薇诺娜柔润保湿洁颜慕斯</v>
          </cell>
          <cell r="C19">
            <v>2</v>
          </cell>
        </row>
        <row r="20">
          <cell r="A20">
            <v>218904</v>
          </cell>
          <cell r="B20" t="str">
            <v>酵母重组胶原蛋白液体敷料</v>
          </cell>
          <cell r="C20">
            <v>224</v>
          </cell>
        </row>
        <row r="21">
          <cell r="A21">
            <v>218919</v>
          </cell>
          <cell r="B21" t="str">
            <v>薇诺娜清透水感防晒喷雾</v>
          </cell>
          <cell r="C21">
            <v>8</v>
          </cell>
        </row>
        <row r="22">
          <cell r="A22">
            <v>236548</v>
          </cell>
          <cell r="B22" t="str">
            <v>酵母重组胶原蛋白凝胶</v>
          </cell>
          <cell r="C22">
            <v>30</v>
          </cell>
        </row>
        <row r="23">
          <cell r="A23">
            <v>242574</v>
          </cell>
          <cell r="B23" t="str">
            <v>薇诺娜多效紧颜修护眼霜</v>
          </cell>
          <cell r="C23">
            <v>22</v>
          </cell>
        </row>
        <row r="24">
          <cell r="A24">
            <v>260433</v>
          </cell>
          <cell r="B24" t="str">
            <v>薇诺娜安肤保湿修护霜</v>
          </cell>
          <cell r="C24">
            <v>224</v>
          </cell>
        </row>
        <row r="25">
          <cell r="A25">
            <v>260442</v>
          </cell>
          <cell r="B25" t="str">
            <v>薇诺娜安肤保湿修护精华液</v>
          </cell>
          <cell r="C25">
            <v>108</v>
          </cell>
        </row>
        <row r="26">
          <cell r="A26">
            <v>260443</v>
          </cell>
          <cell r="B26" t="str">
            <v>薇诺娜安肤保湿修护水</v>
          </cell>
          <cell r="C26">
            <v>222</v>
          </cell>
        </row>
        <row r="27">
          <cell r="A27">
            <v>260452</v>
          </cell>
          <cell r="B27" t="str">
            <v>薇诺娜多重肽修护冻干面膜组合-多重肽修护冻干面膜+溶媒液</v>
          </cell>
          <cell r="C27">
            <v>52</v>
          </cell>
        </row>
        <row r="28">
          <cell r="A28">
            <v>261525</v>
          </cell>
          <cell r="B28" t="str">
            <v>医用修复敷料</v>
          </cell>
          <cell r="C28">
            <v>108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pane ySplit="1" topLeftCell="A2" activePane="bottomLeft" state="frozen"/>
      <selection/>
      <selection pane="bottomLeft" activeCell="B44" sqref="B40:E44"/>
    </sheetView>
  </sheetViews>
  <sheetFormatPr defaultColWidth="9" defaultRowHeight="13.5"/>
  <cols>
    <col min="1" max="1" width="9.625" style="22"/>
    <col min="2" max="2" width="43.125" style="22" customWidth="1"/>
    <col min="3" max="4" width="9.625" style="22"/>
    <col min="5" max="10" width="17.25" style="22"/>
    <col min="11" max="16384" width="9" style="22"/>
  </cols>
  <sheetData>
    <row r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pans="1:12">
      <c r="A2" s="22">
        <v>89062</v>
      </c>
      <c r="B2" s="22" t="str">
        <f>VLOOKUP(A:A,[1]整体目录!$B:$D,3,0)</f>
        <v>薇诺娜舒敏保湿修复霜</v>
      </c>
      <c r="C2" s="22" t="str">
        <f>VLOOKUP(A:A,[1]整体目录!$B:$E,4,0)</f>
        <v>50g</v>
      </c>
      <c r="D2" s="22" t="str">
        <f>VLOOKUP(A:A,[1]整体目录!$B:$J,9,0)</f>
        <v>云南贝泰妮</v>
      </c>
      <c r="E2" s="22">
        <v>12</v>
      </c>
      <c r="F2" s="22">
        <f>VLOOKUP(A:A,[1]整体目录!$B:$O,14,0)</f>
        <v>154.8</v>
      </c>
      <c r="G2" s="22">
        <f t="shared" ref="G2:G9" si="0">F2*E2</f>
        <v>1857.6</v>
      </c>
      <c r="H2" s="22" t="s">
        <v>12</v>
      </c>
      <c r="I2" s="22" t="s">
        <v>13</v>
      </c>
      <c r="J2" s="22" t="s">
        <v>14</v>
      </c>
      <c r="K2" s="22">
        <v>0</v>
      </c>
      <c r="L2" s="22">
        <f t="shared" ref="L2:L22" si="1">K2-E2</f>
        <v>-12</v>
      </c>
    </row>
    <row r="3" spans="1:12">
      <c r="A3" s="22">
        <v>150077</v>
      </c>
      <c r="B3" s="22" t="str">
        <f>VLOOKUP(A:A,[1]整体目录!$B:$D,3,0)</f>
        <v>薇诺娜舒缓控油洁面泡沫</v>
      </c>
      <c r="C3" s="22" t="str">
        <f>VLOOKUP(A:A,[1]整体目录!$B:$E,4,0)</f>
        <v>150ml</v>
      </c>
      <c r="D3" s="22" t="str">
        <f>VLOOKUP(A:A,[1]整体目录!$B:$J,9,0)</f>
        <v>云南贝泰妮</v>
      </c>
      <c r="E3" s="22">
        <v>36</v>
      </c>
      <c r="F3" s="22">
        <f>VLOOKUP(A:A,[1]整体目录!$B:$O,14,0)</f>
        <v>94.8</v>
      </c>
      <c r="G3" s="22">
        <f t="shared" si="0"/>
        <v>3412.8</v>
      </c>
      <c r="H3" s="22" t="s">
        <v>12</v>
      </c>
      <c r="I3" s="22" t="s">
        <v>13</v>
      </c>
      <c r="J3" s="22" t="s">
        <v>14</v>
      </c>
      <c r="K3" s="22">
        <v>0</v>
      </c>
      <c r="L3" s="22">
        <f t="shared" si="1"/>
        <v>-36</v>
      </c>
    </row>
    <row r="4" spans="1:12">
      <c r="A4" s="22">
        <v>150086</v>
      </c>
      <c r="B4" s="22" t="str">
        <f>VLOOKUP(A:A,[1]整体目录!$B:$D,3,0)</f>
        <v>薇诺娜舒缓控油爽肤水</v>
      </c>
      <c r="C4" s="22" t="str">
        <f>VLOOKUP(A:A,[1]整体目录!$B:$E,4,0)</f>
        <v>120ml</v>
      </c>
      <c r="D4" s="22" t="str">
        <f>VLOOKUP(A:A,[1]整体目录!$B:$J,9,0)</f>
        <v>云南贝泰妮</v>
      </c>
      <c r="E4" s="22">
        <v>36</v>
      </c>
      <c r="F4" s="22">
        <f>VLOOKUP(A:A,[1]整体目录!$B:$O,14,0)</f>
        <v>112.8</v>
      </c>
      <c r="G4" s="22">
        <f t="shared" si="0"/>
        <v>4060.8</v>
      </c>
      <c r="H4" s="22" t="s">
        <v>12</v>
      </c>
      <c r="I4" s="22" t="s">
        <v>13</v>
      </c>
      <c r="J4" s="22" t="s">
        <v>14</v>
      </c>
      <c r="K4" s="22">
        <v>0</v>
      </c>
      <c r="L4" s="22">
        <f t="shared" si="1"/>
        <v>-36</v>
      </c>
    </row>
    <row r="5" spans="1:12">
      <c r="A5" s="22">
        <v>150087</v>
      </c>
      <c r="B5" s="22" t="str">
        <f>VLOOKUP(A:A,[1]整体目录!$B:$D,3,0)</f>
        <v>薇诺娜清痘修复精华液</v>
      </c>
      <c r="C5" s="22" t="str">
        <f>VLOOKUP(A:A,[1]整体目录!$B:$E,4,0)</f>
        <v>25g</v>
      </c>
      <c r="D5" s="22" t="str">
        <f>VLOOKUP(A:A,[1]整体目录!$B:$J,9,0)</f>
        <v>云南贝泰妮</v>
      </c>
      <c r="E5" s="22">
        <v>36</v>
      </c>
      <c r="F5" s="22">
        <f>VLOOKUP(A:A,[1]整体目录!$B:$O,14,0)</f>
        <v>112.8</v>
      </c>
      <c r="G5" s="22">
        <f t="shared" si="0"/>
        <v>4060.8</v>
      </c>
      <c r="H5" s="22" t="s">
        <v>12</v>
      </c>
      <c r="I5" s="22" t="s">
        <v>13</v>
      </c>
      <c r="J5" s="22" t="s">
        <v>14</v>
      </c>
      <c r="K5" s="22">
        <f>VLOOKUP(A:A,[2]Sheet1!$A:$C,3,0)</f>
        <v>1</v>
      </c>
      <c r="L5" s="22">
        <f t="shared" si="1"/>
        <v>-35</v>
      </c>
    </row>
    <row r="6" s="24" customFormat="1" spans="1:12">
      <c r="A6" s="24">
        <v>150088</v>
      </c>
      <c r="B6" s="24" t="str">
        <f>VLOOKUP(A:A,[1]整体目录!$B:$D,3,0)</f>
        <v>薇诺娜舒敏保湿洁面乳</v>
      </c>
      <c r="C6" s="24" t="str">
        <f>VLOOKUP(A:A,[1]整体目录!$B:$E,4,0)</f>
        <v>80g</v>
      </c>
      <c r="D6" s="24" t="str">
        <f>VLOOKUP(A:A,[1]整体目录!$B:$J,9,0)</f>
        <v>云南贝泰妮</v>
      </c>
      <c r="E6" s="24">
        <v>50</v>
      </c>
      <c r="F6" s="22">
        <f>VLOOKUP(A:A,[1]整体目录!$B:$O,14,0)</f>
        <v>94.8</v>
      </c>
      <c r="G6" s="22">
        <f t="shared" si="0"/>
        <v>4740</v>
      </c>
      <c r="H6" s="22" t="s">
        <v>12</v>
      </c>
      <c r="I6" s="22" t="s">
        <v>13</v>
      </c>
      <c r="J6" s="22" t="s">
        <v>14</v>
      </c>
      <c r="K6" s="24">
        <f>VLOOKUP(A:A,[2]Sheet1!$A:$C,3,0)</f>
        <v>19</v>
      </c>
      <c r="L6" s="24">
        <f t="shared" si="1"/>
        <v>-31</v>
      </c>
    </row>
    <row r="7" s="24" customFormat="1" spans="1:12">
      <c r="A7" s="24">
        <v>150089</v>
      </c>
      <c r="B7" s="24" t="str">
        <f>VLOOKUP(A:A,[1]整体目录!$B:$D,3,0)</f>
        <v>薇诺娜舒敏保湿润肤水</v>
      </c>
      <c r="C7" s="24" t="str">
        <f>VLOOKUP(A:A,[1]整体目录!$B:$E,4,0)</f>
        <v>120ml</v>
      </c>
      <c r="D7" s="24" t="str">
        <f>VLOOKUP(A:A,[1]整体目录!$B:$J,9,0)</f>
        <v>云南贝泰妮</v>
      </c>
      <c r="E7" s="24">
        <v>100</v>
      </c>
      <c r="F7" s="22">
        <f>VLOOKUP(A:A,[1]整体目录!$B:$O,14,0)</f>
        <v>112.8</v>
      </c>
      <c r="G7" s="22">
        <f t="shared" si="0"/>
        <v>11280</v>
      </c>
      <c r="H7" s="22" t="s">
        <v>12</v>
      </c>
      <c r="I7" s="22" t="s">
        <v>13</v>
      </c>
      <c r="J7" s="22" t="s">
        <v>14</v>
      </c>
      <c r="K7" s="24">
        <f>VLOOKUP(A:A,[2]Sheet1!$A:$C,3,0)</f>
        <v>43</v>
      </c>
      <c r="L7" s="24">
        <f t="shared" si="1"/>
        <v>-57</v>
      </c>
    </row>
    <row r="8" s="24" customFormat="1" spans="1:12">
      <c r="A8" s="24">
        <v>150090</v>
      </c>
      <c r="B8" s="24" t="str">
        <f>VLOOKUP(A:A,[1]整体目录!$B:$D,3,0)</f>
        <v>薇诺娜舒敏保湿特护霜</v>
      </c>
      <c r="C8" s="24" t="str">
        <f>VLOOKUP(A:A,[1]整体目录!$B:$E,4,0)</f>
        <v>50g</v>
      </c>
      <c r="D8" s="24" t="str">
        <f>VLOOKUP(A:A,[1]整体目录!$B:$J,9,0)</f>
        <v>云南贝泰妮</v>
      </c>
      <c r="E8" s="24">
        <v>200</v>
      </c>
      <c r="F8" s="22">
        <f>VLOOKUP(A:A,[1]整体目录!$B:$O,14,0)</f>
        <v>160.8</v>
      </c>
      <c r="G8" s="22">
        <f t="shared" si="0"/>
        <v>32160</v>
      </c>
      <c r="H8" s="22" t="s">
        <v>12</v>
      </c>
      <c r="I8" s="22" t="s">
        <v>13</v>
      </c>
      <c r="J8" s="22" t="s">
        <v>14</v>
      </c>
      <c r="K8" s="24">
        <f>VLOOKUP(A:A,[2]Sheet1!$A:$C,3,0)</f>
        <v>129</v>
      </c>
      <c r="L8" s="24">
        <f t="shared" si="1"/>
        <v>-71</v>
      </c>
    </row>
    <row r="9" spans="1:12">
      <c r="A9" s="22">
        <v>150092</v>
      </c>
      <c r="B9" s="22" t="str">
        <f>VLOOKUP(A:A,[1]整体目录!$B:$D,3,0)</f>
        <v>薇诺娜舒敏保湿丝滑面贴膜</v>
      </c>
      <c r="C9" s="22" t="str">
        <f>VLOOKUP(A:A,[1]整体目录!$B:$E,4,0)</f>
        <v>20ml*6</v>
      </c>
      <c r="D9" s="22" t="str">
        <f>VLOOKUP(A:A,[1]整体目录!$B:$J,9,0)</f>
        <v>云南贝泰妮</v>
      </c>
      <c r="E9" s="22">
        <v>4</v>
      </c>
      <c r="F9" s="22">
        <f>VLOOKUP(A:A,[1]整体目录!$B:$O,14,0)</f>
        <v>100.8</v>
      </c>
      <c r="G9" s="22">
        <f t="shared" si="0"/>
        <v>403.2</v>
      </c>
      <c r="H9" s="22" t="s">
        <v>12</v>
      </c>
      <c r="I9" s="22" t="s">
        <v>13</v>
      </c>
      <c r="J9" s="22" t="s">
        <v>14</v>
      </c>
      <c r="K9" s="22">
        <v>0</v>
      </c>
      <c r="L9" s="22">
        <f t="shared" si="1"/>
        <v>-4</v>
      </c>
    </row>
    <row r="10" s="24" customFormat="1" spans="1:12">
      <c r="A10" s="24">
        <v>150102</v>
      </c>
      <c r="B10" s="24" t="str">
        <f>VLOOKUP(A:A,[1]整体目录!$B:$D,3,0)</f>
        <v>薇诺娜紧致眼霜</v>
      </c>
      <c r="C10" s="24" t="str">
        <f>VLOOKUP(A:A,[1]整体目录!$B:$E,4,0)</f>
        <v>20g</v>
      </c>
      <c r="D10" s="24" t="str">
        <f>VLOOKUP(A:A,[1]整体目录!$B:$J,9,0)</f>
        <v>云南贝泰妮</v>
      </c>
      <c r="E10" s="24">
        <v>24</v>
      </c>
      <c r="F10" s="22">
        <f>VLOOKUP(A:A,[1]整体目录!$B:$O,14,0)</f>
        <v>196.8</v>
      </c>
      <c r="G10" s="22">
        <f t="shared" ref="G10:G46" si="2">F10*E10</f>
        <v>4723.2</v>
      </c>
      <c r="H10" s="22" t="s">
        <v>12</v>
      </c>
      <c r="I10" s="22" t="s">
        <v>13</v>
      </c>
      <c r="J10" s="22" t="s">
        <v>14</v>
      </c>
      <c r="K10" s="24">
        <f>VLOOKUP(A:A,[2]Sheet1!$A:$C,3,0)</f>
        <v>61</v>
      </c>
      <c r="L10" s="24">
        <f t="shared" si="1"/>
        <v>37</v>
      </c>
    </row>
    <row r="11" spans="1:12">
      <c r="A11" s="22">
        <v>166670</v>
      </c>
      <c r="B11" s="22" t="str">
        <f>VLOOKUP(A:A,[1]整体目录!$B:$D,3,0)</f>
        <v>透明质酸修护贴敷料</v>
      </c>
      <c r="C11" s="22" t="str">
        <f>VLOOKUP(A:A,[1]整体目录!$B:$E,4,0)</f>
        <v>25gx6贴</v>
      </c>
      <c r="D11" s="22" t="str">
        <f>VLOOKUP(A:A,[1]整体目录!$B:$J,9,0)</f>
        <v>云南贝泰妮</v>
      </c>
      <c r="E11" s="22">
        <v>150</v>
      </c>
      <c r="F11" s="22">
        <f>VLOOKUP(A:A,[1]整体目录!$B:$O,14,0)</f>
        <v>148.8</v>
      </c>
      <c r="G11" s="22">
        <f t="shared" si="2"/>
        <v>22320</v>
      </c>
      <c r="H11" s="22" t="s">
        <v>12</v>
      </c>
      <c r="I11" s="22" t="s">
        <v>13</v>
      </c>
      <c r="J11" s="22" t="s">
        <v>14</v>
      </c>
      <c r="K11" s="22">
        <f>VLOOKUP(A:A,[2]Sheet1!$A:$C,3,0)</f>
        <v>9</v>
      </c>
      <c r="L11" s="22">
        <f t="shared" si="1"/>
        <v>-141</v>
      </c>
    </row>
    <row r="12" spans="1:12">
      <c r="A12" s="22">
        <v>166671</v>
      </c>
      <c r="B12" s="22" t="str">
        <f>VLOOKUP(A:A,[1]整体目录!$B:$D,3,0)</f>
        <v>透明质酸修护生物膜</v>
      </c>
      <c r="C12" s="22" t="str">
        <f>VLOOKUP(A:A,[1]整体目录!$B:$E,4,0)</f>
        <v>80g</v>
      </c>
      <c r="D12" s="22" t="str">
        <f>VLOOKUP(A:A,[1]整体目录!$B:$J,9,0)</f>
        <v>云南贝泰妮</v>
      </c>
      <c r="E12" s="22">
        <v>29</v>
      </c>
      <c r="F12" s="22">
        <f>VLOOKUP(A:A,[1]整体目录!$B:$O,14,0)</f>
        <v>118.8</v>
      </c>
      <c r="G12" s="22">
        <f t="shared" si="2"/>
        <v>3445.2</v>
      </c>
      <c r="H12" s="22" t="s">
        <v>12</v>
      </c>
      <c r="I12" s="22" t="s">
        <v>13</v>
      </c>
      <c r="J12" s="22" t="s">
        <v>14</v>
      </c>
      <c r="K12" s="22">
        <v>0</v>
      </c>
      <c r="L12" s="22">
        <f t="shared" si="1"/>
        <v>-29</v>
      </c>
    </row>
    <row r="13" spans="1:12">
      <c r="A13" s="22">
        <v>172340</v>
      </c>
      <c r="B13" s="22" t="str">
        <f>VLOOKUP(A:A,[1]整体目录!$B:$D,3,0)</f>
        <v>透明质酸修护生物膜</v>
      </c>
      <c r="C13" s="22" t="str">
        <f>VLOOKUP(A:A,[1]整体目录!$B:$E,4,0)</f>
        <v>50g</v>
      </c>
      <c r="D13" s="22" t="str">
        <f>VLOOKUP(A:A,[1]整体目录!$B:$J,9,0)</f>
        <v>云南贝泰妮</v>
      </c>
      <c r="E13" s="22">
        <v>15</v>
      </c>
      <c r="F13" s="22">
        <f>VLOOKUP(A:A,[1]整体目录!$B:$O,14,0)</f>
        <v>76.8</v>
      </c>
      <c r="G13" s="22">
        <f t="shared" si="2"/>
        <v>1152</v>
      </c>
      <c r="H13" s="22" t="s">
        <v>12</v>
      </c>
      <c r="I13" s="22" t="s">
        <v>13</v>
      </c>
      <c r="J13" s="22" t="s">
        <v>14</v>
      </c>
      <c r="K13" s="22">
        <v>0</v>
      </c>
      <c r="L13" s="22">
        <f t="shared" si="1"/>
        <v>-15</v>
      </c>
    </row>
    <row r="14" spans="1:12">
      <c r="A14" s="22">
        <v>172377</v>
      </c>
      <c r="B14" s="22" t="str">
        <f>VLOOKUP(A:A,[1]整体目录!$B:$D,3,0)</f>
        <v>薇诺娜舒敏保湿喷雾</v>
      </c>
      <c r="C14" s="22" t="str">
        <f>VLOOKUP(A:A,[1]整体目录!$B:$E,4,0)</f>
        <v>150ml</v>
      </c>
      <c r="D14" s="22" t="str">
        <f>VLOOKUP(A:A,[1]整体目录!$B:$J,9,0)</f>
        <v>云南贝泰妮</v>
      </c>
      <c r="E14" s="22">
        <v>200</v>
      </c>
      <c r="F14" s="22">
        <f>VLOOKUP(A:A,[1]整体目录!$B:$O,14,0)</f>
        <v>118.8</v>
      </c>
      <c r="G14" s="22">
        <f t="shared" si="2"/>
        <v>23760</v>
      </c>
      <c r="H14" s="22" t="s">
        <v>12</v>
      </c>
      <c r="I14" s="22" t="s">
        <v>13</v>
      </c>
      <c r="J14" s="22" t="s">
        <v>14</v>
      </c>
      <c r="K14" s="22">
        <f>VLOOKUP(A:A,[2]Sheet1!$A:$C,3,0)</f>
        <v>79</v>
      </c>
      <c r="L14" s="22">
        <f t="shared" si="1"/>
        <v>-121</v>
      </c>
    </row>
    <row r="15" spans="1:12">
      <c r="A15" s="22">
        <v>181291</v>
      </c>
      <c r="B15" s="22" t="str">
        <f>VLOOKUP(A:A,[1]整体目录!$B:$D,3,0)</f>
        <v>薇诺娜透明质酸复合原液</v>
      </c>
      <c r="C15" s="22" t="str">
        <f>VLOOKUP(A:A,[1]整体目录!$B:$E,4,0)</f>
        <v>30ml</v>
      </c>
      <c r="D15" s="22" t="str">
        <f>VLOOKUP(A:A,[1]整体目录!$B:$J,9,0)</f>
        <v>云南贝泰妮</v>
      </c>
      <c r="E15" s="22">
        <v>33</v>
      </c>
      <c r="F15" s="22">
        <f>VLOOKUP(A:A,[1]整体目录!$B:$O,14,0)</f>
        <v>178.8</v>
      </c>
      <c r="G15" s="22">
        <f t="shared" si="2"/>
        <v>5900.4</v>
      </c>
      <c r="H15" s="22" t="s">
        <v>12</v>
      </c>
      <c r="I15" s="22" t="s">
        <v>13</v>
      </c>
      <c r="J15" s="22" t="s">
        <v>14</v>
      </c>
      <c r="K15" s="22">
        <f>VLOOKUP(A:A,[2]Sheet1!$A:$C,3,0)</f>
        <v>1</v>
      </c>
      <c r="L15" s="22">
        <f t="shared" si="1"/>
        <v>-32</v>
      </c>
    </row>
    <row r="16" s="24" customFormat="1" spans="1:12">
      <c r="A16" s="24">
        <v>181297</v>
      </c>
      <c r="B16" s="24" t="str">
        <f>VLOOKUP(A:A,[1]整体目录!$B:$D,3,0)</f>
        <v>薇诺娜柔润保湿柔肤水</v>
      </c>
      <c r="C16" s="24" t="str">
        <f>VLOOKUP(A:A,[1]整体目录!$B:$E,4,0)</f>
        <v>120ml</v>
      </c>
      <c r="D16" s="24" t="str">
        <f>VLOOKUP(A:A,[1]整体目录!$B:$J,9,0)</f>
        <v>云南贝泰妮</v>
      </c>
      <c r="E16" s="24">
        <v>200</v>
      </c>
      <c r="F16" s="22">
        <f>VLOOKUP(A:A,[1]整体目录!$B:$O,14,0)</f>
        <v>112.8</v>
      </c>
      <c r="G16" s="22">
        <f t="shared" si="2"/>
        <v>22560</v>
      </c>
      <c r="H16" s="22" t="s">
        <v>12</v>
      </c>
      <c r="I16" s="22" t="s">
        <v>13</v>
      </c>
      <c r="J16" s="22" t="s">
        <v>14</v>
      </c>
      <c r="K16" s="24">
        <f>VLOOKUP(A:A,[2]Sheet1!$A:$C,3,0)</f>
        <v>211</v>
      </c>
      <c r="L16" s="24">
        <f t="shared" si="1"/>
        <v>11</v>
      </c>
    </row>
    <row r="17" spans="1:12">
      <c r="A17" s="22">
        <v>181299</v>
      </c>
      <c r="B17" s="22" t="str">
        <f>VLOOKUP(A:A,[1]整体目录!$B:$D,3,0)</f>
        <v>薇诺娜柔润保湿乳液</v>
      </c>
      <c r="C17" s="22" t="str">
        <f>VLOOKUP(A:A,[1]整体目录!$B:$E,4,0)</f>
        <v>50g</v>
      </c>
      <c r="D17" s="22" t="str">
        <f>VLOOKUP(A:A,[1]整体目录!$B:$J,9,0)</f>
        <v>云南贝泰妮</v>
      </c>
      <c r="E17" s="22">
        <v>200</v>
      </c>
      <c r="F17" s="22">
        <f>VLOOKUP(A:A,[1]整体目录!$B:$O,14,0)</f>
        <v>118.8</v>
      </c>
      <c r="G17" s="22">
        <f t="shared" si="2"/>
        <v>23760</v>
      </c>
      <c r="H17" s="22" t="s">
        <v>12</v>
      </c>
      <c r="I17" s="22" t="s">
        <v>13</v>
      </c>
      <c r="J17" s="22" t="s">
        <v>14</v>
      </c>
      <c r="K17" s="22">
        <f>VLOOKUP(A:A,[2]Sheet1!$A:$C,3,0)</f>
        <v>38</v>
      </c>
      <c r="L17" s="22">
        <f t="shared" si="1"/>
        <v>-162</v>
      </c>
    </row>
    <row r="18" spans="1:12">
      <c r="A18" s="22">
        <v>181301</v>
      </c>
      <c r="B18" s="22" t="str">
        <f>VLOOKUP(A:A,[1]整体目录!$B:$D,3,0)</f>
        <v>薇诺娜柔润保湿面膜</v>
      </c>
      <c r="C18" s="22" t="str">
        <f>VLOOKUP(A:A,[1]整体目录!$B:$E,4,0)</f>
        <v>25ml×6贴</v>
      </c>
      <c r="D18" s="22" t="str">
        <f>VLOOKUP(A:A,[1]整体目录!$B:$J,9,0)</f>
        <v>云南贝泰妮</v>
      </c>
      <c r="E18" s="22">
        <v>64</v>
      </c>
      <c r="F18" s="22">
        <f>VLOOKUP(A:A,[1]整体目录!$B:$O,14,0)</f>
        <v>100.8</v>
      </c>
      <c r="G18" s="22">
        <f t="shared" si="2"/>
        <v>6451.2</v>
      </c>
      <c r="H18" s="22" t="s">
        <v>12</v>
      </c>
      <c r="I18" s="22" t="s">
        <v>13</v>
      </c>
      <c r="J18" s="22" t="s">
        <v>14</v>
      </c>
      <c r="K18" s="22">
        <v>0</v>
      </c>
      <c r="L18" s="22">
        <f t="shared" si="1"/>
        <v>-64</v>
      </c>
    </row>
    <row r="19" s="24" customFormat="1" spans="1:12">
      <c r="A19" s="24">
        <v>184997</v>
      </c>
      <c r="B19" s="24" t="str">
        <f>VLOOKUP(A:A,[1]整体目录!$B:$D,3,0)</f>
        <v>薇诺娜宝贝舒润滋养霜</v>
      </c>
      <c r="C19" s="24" t="str">
        <f>VLOOKUP(A:A,[1]整体目录!$B:$E,4,0)</f>
        <v>200g</v>
      </c>
      <c r="D19" s="24" t="str">
        <f>VLOOKUP(A:A,[1]整体目录!$B:$J,9,0)</f>
        <v>云南贝泰妮</v>
      </c>
      <c r="E19" s="24">
        <v>12</v>
      </c>
      <c r="F19" s="22">
        <f>VLOOKUP(A:A,[1]整体目录!$B:$O,14,0)</f>
        <v>154.8</v>
      </c>
      <c r="G19" s="22">
        <f t="shared" si="2"/>
        <v>1857.6</v>
      </c>
      <c r="H19" s="22" t="s">
        <v>12</v>
      </c>
      <c r="I19" s="22" t="s">
        <v>13</v>
      </c>
      <c r="J19" s="22" t="s">
        <v>14</v>
      </c>
      <c r="K19" s="24">
        <f>VLOOKUP(A:A,[2]Sheet1!$A:$C,3,0)</f>
        <v>24</v>
      </c>
      <c r="L19" s="24">
        <f t="shared" si="1"/>
        <v>12</v>
      </c>
    </row>
    <row r="20" s="24" customFormat="1" spans="1:12">
      <c r="A20" s="24">
        <v>185350</v>
      </c>
      <c r="B20" s="24" t="str">
        <f>VLOOKUP(A:A,[1]整体目录!$B:$D,3,0)</f>
        <v>薇诺娜清透防晒乳SPF48PA+++</v>
      </c>
      <c r="C20" s="24" t="str">
        <f>VLOOKUP(A:A,[1]整体目录!$B:$E,4,0)</f>
        <v>50g</v>
      </c>
      <c r="D20" s="24" t="str">
        <f>VLOOKUP(A:A,[1]整体目录!$B:$J,9,0)</f>
        <v>云南贝泰妮</v>
      </c>
      <c r="E20" s="24">
        <v>12</v>
      </c>
      <c r="F20" s="22">
        <f>VLOOKUP(A:A,[1]整体目录!$B:$O,14,0)</f>
        <v>112.8</v>
      </c>
      <c r="G20" s="22">
        <f t="shared" si="2"/>
        <v>1353.6</v>
      </c>
      <c r="H20" s="22" t="s">
        <v>12</v>
      </c>
      <c r="I20" s="22" t="s">
        <v>13</v>
      </c>
      <c r="J20" s="22" t="s">
        <v>14</v>
      </c>
      <c r="K20" s="24">
        <f>VLOOKUP(A:A,[2]Sheet1!$A:$C,3,0)</f>
        <v>11</v>
      </c>
      <c r="L20" s="24">
        <f t="shared" si="1"/>
        <v>-1</v>
      </c>
    </row>
    <row r="21" spans="1:12">
      <c r="A21" s="22">
        <v>191033</v>
      </c>
      <c r="B21" s="22" t="str">
        <f>VLOOKUP(A:A,[1]整体目录!$B:$D,3,0)</f>
        <v>薇诺娜光透皙白淡斑精华液</v>
      </c>
      <c r="C21" s="22" t="str">
        <f>VLOOKUP(A:A,[1]整体目录!$B:$E,4,0)</f>
        <v>30ml</v>
      </c>
      <c r="D21" s="22" t="str">
        <f>VLOOKUP(A:A,[1]整体目录!$B:$J,9,0)</f>
        <v>云南贝泰妮</v>
      </c>
      <c r="E21" s="22">
        <v>36</v>
      </c>
      <c r="F21" s="22">
        <f>VLOOKUP(A:A,[1]整体目录!$B:$O,14,0)</f>
        <v>238.8</v>
      </c>
      <c r="G21" s="22">
        <f t="shared" si="2"/>
        <v>8596.8</v>
      </c>
      <c r="H21" s="22" t="s">
        <v>12</v>
      </c>
      <c r="I21" s="22" t="s">
        <v>13</v>
      </c>
      <c r="J21" s="22" t="s">
        <v>14</v>
      </c>
      <c r="K21" s="22">
        <f>VLOOKUP(A:A,[2]Sheet1!$A:$C,3,0)</f>
        <v>13</v>
      </c>
      <c r="L21" s="22">
        <f t="shared" si="1"/>
        <v>-23</v>
      </c>
    </row>
    <row r="22" spans="1:12">
      <c r="A22" s="22">
        <v>191175</v>
      </c>
      <c r="B22" s="22" t="str">
        <f>VLOOKUP(A:A,[1]整体目录!$B:$D,3,0)</f>
        <v>薇诺娜柔润保湿BB霜（亮肌色）</v>
      </c>
      <c r="C22" s="22" t="str">
        <f>VLOOKUP(A:A,[1]整体目录!$B:$E,4,0)</f>
        <v>50g</v>
      </c>
      <c r="D22" s="22" t="str">
        <f>VLOOKUP(A:A,[1]整体目录!$B:$J,9,0)</f>
        <v>云南贝泰妮</v>
      </c>
      <c r="E22" s="22">
        <v>6</v>
      </c>
      <c r="F22" s="22">
        <f>VLOOKUP(A:A,[1]整体目录!$B:$O,14,0)</f>
        <v>100.8</v>
      </c>
      <c r="G22" s="22">
        <f t="shared" si="2"/>
        <v>604.8</v>
      </c>
      <c r="H22" s="22" t="s">
        <v>12</v>
      </c>
      <c r="I22" s="22" t="s">
        <v>13</v>
      </c>
      <c r="J22" s="22" t="s">
        <v>14</v>
      </c>
      <c r="K22" s="22">
        <v>0</v>
      </c>
      <c r="L22" s="22">
        <f t="shared" si="1"/>
        <v>-6</v>
      </c>
    </row>
    <row r="23" s="24" customFormat="1" spans="1:12">
      <c r="A23" s="24">
        <v>204077</v>
      </c>
      <c r="B23" s="24" t="str">
        <f>VLOOKUP(A:A,[1]整体目录!$B:$D,3,0)</f>
        <v>薇诺娜光透皙白隔离日霜</v>
      </c>
      <c r="C23" s="24" t="str">
        <f>VLOOKUP(A:A,[1]整体目录!$B:$E,4,0)</f>
        <v>50g</v>
      </c>
      <c r="D23" s="24" t="str">
        <f>VLOOKUP(A:A,[1]整体目录!$B:$J,9,0)</f>
        <v>云南贝泰妮</v>
      </c>
      <c r="E23" s="24">
        <v>24</v>
      </c>
      <c r="F23" s="22">
        <f>VLOOKUP(A:A,[1]整体目录!$B:$O,14,0)</f>
        <v>178.8</v>
      </c>
      <c r="G23" s="22">
        <f t="shared" si="2"/>
        <v>4291.2</v>
      </c>
      <c r="H23" s="22" t="s">
        <v>12</v>
      </c>
      <c r="I23" s="22" t="s">
        <v>13</v>
      </c>
      <c r="J23" s="22" t="s">
        <v>14</v>
      </c>
      <c r="K23" s="24">
        <f>VLOOKUP(A:A,[2]Sheet1!$A:$C,3,0)</f>
        <v>8</v>
      </c>
      <c r="L23" s="24">
        <f t="shared" ref="L23:L36" si="3">K23-E23</f>
        <v>-16</v>
      </c>
    </row>
    <row r="24" spans="1:12">
      <c r="A24" s="22">
        <v>204078</v>
      </c>
      <c r="B24" s="22" t="str">
        <f>VLOOKUP(A:A,[1]整体目录!$B:$D,3,0)</f>
        <v>薇诺娜光透皙白淡斑面膜</v>
      </c>
      <c r="C24" s="22" t="str">
        <f>VLOOKUP(A:A,[1]整体目录!$B:$E,4,0)</f>
        <v>25mlx6</v>
      </c>
      <c r="D24" s="22" t="str">
        <f>VLOOKUP(A:A,[1]整体目录!$B:$J,9,0)</f>
        <v>云南贝泰妮</v>
      </c>
      <c r="E24" s="22">
        <v>27</v>
      </c>
      <c r="F24" s="22">
        <f>VLOOKUP(A:A,[1]整体目录!$B:$O,14,0)</f>
        <v>130.8</v>
      </c>
      <c r="G24" s="22">
        <f t="shared" si="2"/>
        <v>3531.6</v>
      </c>
      <c r="H24" s="22" t="s">
        <v>12</v>
      </c>
      <c r="I24" s="22" t="s">
        <v>13</v>
      </c>
      <c r="J24" s="22" t="s">
        <v>14</v>
      </c>
      <c r="K24" s="22">
        <v>0</v>
      </c>
      <c r="L24" s="22">
        <f t="shared" si="3"/>
        <v>-27</v>
      </c>
    </row>
    <row r="25" spans="1:12">
      <c r="A25" s="22">
        <v>204079</v>
      </c>
      <c r="B25" s="22" t="str">
        <f>VLOOKUP(A:A,[1]整体目录!$B:$D,3,0)</f>
        <v>薇诺娜光透皙白修护晚霜</v>
      </c>
      <c r="C25" s="22" t="str">
        <f>VLOOKUP(A:A,[1]整体目录!$B:$E,4,0)</f>
        <v>50g</v>
      </c>
      <c r="D25" s="22" t="str">
        <f>VLOOKUP(A:A,[1]整体目录!$B:$J,9,0)</f>
        <v>云南贝泰妮</v>
      </c>
      <c r="E25" s="22">
        <v>6</v>
      </c>
      <c r="F25" s="22">
        <f>VLOOKUP(A:A,[1]整体目录!$B:$O,14,0)</f>
        <v>202.8</v>
      </c>
      <c r="G25" s="22">
        <f t="shared" si="2"/>
        <v>1216.8</v>
      </c>
      <c r="H25" s="22" t="s">
        <v>12</v>
      </c>
      <c r="I25" s="22" t="s">
        <v>13</v>
      </c>
      <c r="J25" s="22" t="s">
        <v>14</v>
      </c>
      <c r="K25" s="22">
        <f>VLOOKUP(A:A,[2]Sheet1!$A:$C,3,0)</f>
        <v>3</v>
      </c>
      <c r="L25" s="22">
        <f t="shared" si="3"/>
        <v>-3</v>
      </c>
    </row>
    <row r="26" spans="1:12">
      <c r="A26" s="22">
        <v>204080</v>
      </c>
      <c r="B26" s="22" t="str">
        <f>VLOOKUP(A:A,[1]整体目录!$B:$D,3,0)</f>
        <v>薇诺娜光透皙白晶粹水</v>
      </c>
      <c r="C26" s="22" t="str">
        <f>VLOOKUP(A:A,[1]整体目录!$B:$E,4,0)</f>
        <v>120ml</v>
      </c>
      <c r="D26" s="22" t="str">
        <f>VLOOKUP(A:A,[1]整体目录!$B:$J,9,0)</f>
        <v>云南贝泰妮</v>
      </c>
      <c r="E26" s="22">
        <v>42</v>
      </c>
      <c r="F26" s="22">
        <f>VLOOKUP(A:A,[1]整体目录!$B:$O,14,0)</f>
        <v>136.8</v>
      </c>
      <c r="G26" s="22">
        <f t="shared" si="2"/>
        <v>5745.6</v>
      </c>
      <c r="H26" s="22" t="s">
        <v>12</v>
      </c>
      <c r="I26" s="22" t="s">
        <v>13</v>
      </c>
      <c r="J26" s="22" t="s">
        <v>14</v>
      </c>
      <c r="K26" s="22">
        <v>0</v>
      </c>
      <c r="L26" s="22">
        <f t="shared" si="3"/>
        <v>-42</v>
      </c>
    </row>
    <row r="27" spans="1:12">
      <c r="A27" s="22">
        <v>214782</v>
      </c>
      <c r="B27" s="22" t="str">
        <f>VLOOKUP(A:A,[1]整体目录!$B:$D,3,0)</f>
        <v>薇诺娜修红舒缓安肤乳</v>
      </c>
      <c r="C27" s="22" t="str">
        <f>VLOOKUP(A:A,[1]整体目录!$B:$E,4,0)</f>
        <v>50g</v>
      </c>
      <c r="D27" s="22" t="str">
        <f>VLOOKUP(A:A,[1]整体目录!$B:$J,9,0)</f>
        <v>云南贝泰妮</v>
      </c>
      <c r="E27" s="22">
        <v>29</v>
      </c>
      <c r="F27" s="22">
        <f>VLOOKUP(A:A,[1]整体目录!$B:$O,14,0)</f>
        <v>160.8</v>
      </c>
      <c r="G27" s="22">
        <f t="shared" si="2"/>
        <v>4663.2</v>
      </c>
      <c r="H27" s="22" t="s">
        <v>12</v>
      </c>
      <c r="I27" s="22" t="s">
        <v>13</v>
      </c>
      <c r="J27" s="22" t="s">
        <v>14</v>
      </c>
      <c r="K27" s="22">
        <v>0</v>
      </c>
      <c r="L27" s="22">
        <f t="shared" si="3"/>
        <v>-29</v>
      </c>
    </row>
    <row r="28" spans="1:12">
      <c r="A28" s="22">
        <v>214783</v>
      </c>
      <c r="B28" s="22" t="str">
        <f>VLOOKUP(A:A,[1]整体目录!$B:$D,3,0)</f>
        <v>薇诺娜修红舒缓安肤精华液</v>
      </c>
      <c r="C28" s="22" t="str">
        <f>VLOOKUP(A:A,[1]整体目录!$B:$E,4,0)</f>
        <v>30ml</v>
      </c>
      <c r="D28" s="22" t="str">
        <f>VLOOKUP(A:A,[1]整体目录!$B:$J,9,0)</f>
        <v>云南贝泰妮</v>
      </c>
      <c r="E28" s="22">
        <v>12</v>
      </c>
      <c r="F28" s="22">
        <f>VLOOKUP(A:A,[1]整体目录!$B:$O,14,0)</f>
        <v>178.8</v>
      </c>
      <c r="G28" s="22">
        <f t="shared" si="2"/>
        <v>2145.6</v>
      </c>
      <c r="H28" s="22" t="s">
        <v>12</v>
      </c>
      <c r="I28" s="22" t="s">
        <v>13</v>
      </c>
      <c r="J28" s="22" t="s">
        <v>14</v>
      </c>
      <c r="K28" s="22">
        <v>0</v>
      </c>
      <c r="L28" s="22">
        <f t="shared" si="3"/>
        <v>-12</v>
      </c>
    </row>
    <row r="29" spans="1:12">
      <c r="A29" s="22">
        <v>215271</v>
      </c>
      <c r="B29" s="22" t="str">
        <f>VLOOKUP(A:A,[1]整体目录!$B:$D,3,0)</f>
        <v>薇诺娜清透防晒乳SPF48PA+++</v>
      </c>
      <c r="C29" s="22" t="str">
        <f>VLOOKUP(A:A,[1]整体目录!$B:$E,4,0)</f>
        <v>15g</v>
      </c>
      <c r="D29" s="22" t="str">
        <f>VLOOKUP(A:A,[1]整体目录!$B:$J,9,0)</f>
        <v>云南贝泰妮</v>
      </c>
      <c r="E29" s="22">
        <v>28</v>
      </c>
      <c r="F29" s="22">
        <f>VLOOKUP(A:A,[1]整体目录!$B:$O,14,0)</f>
        <v>33.6</v>
      </c>
      <c r="G29" s="22">
        <f t="shared" si="2"/>
        <v>940.8</v>
      </c>
      <c r="H29" s="22" t="s">
        <v>12</v>
      </c>
      <c r="I29" s="22" t="s">
        <v>13</v>
      </c>
      <c r="J29" s="22" t="s">
        <v>14</v>
      </c>
      <c r="K29" s="22">
        <v>0</v>
      </c>
      <c r="L29" s="22">
        <f t="shared" si="3"/>
        <v>-28</v>
      </c>
    </row>
    <row r="30" spans="1:12">
      <c r="A30" s="22">
        <v>215787</v>
      </c>
      <c r="B30" s="22" t="str">
        <f>VLOOKUP(A:A,[1]整体目录!$B:$D,3,0)</f>
        <v>薇诺娜柔润保湿洁颜慕斯</v>
      </c>
      <c r="C30" s="22" t="str">
        <f>VLOOKUP(A:A,[1]整体目录!$B:$E,4,0)</f>
        <v>150ml</v>
      </c>
      <c r="D30" s="22" t="str">
        <f>VLOOKUP(A:A,[1]整体目录!$B:$J,9,0)</f>
        <v>云南贝泰妮</v>
      </c>
      <c r="E30" s="22">
        <v>76</v>
      </c>
      <c r="F30" s="22">
        <f>VLOOKUP(A:A,[1]整体目录!$B:$O,14,0)</f>
        <v>100.8</v>
      </c>
      <c r="G30" s="22">
        <f t="shared" si="2"/>
        <v>7660.8</v>
      </c>
      <c r="H30" s="22" t="s">
        <v>12</v>
      </c>
      <c r="I30" s="22" t="s">
        <v>13</v>
      </c>
      <c r="J30" s="22" t="s">
        <v>14</v>
      </c>
      <c r="K30" s="22">
        <f>VLOOKUP(A:A,[2]Sheet1!$A:$C,3,0)</f>
        <v>2</v>
      </c>
      <c r="L30" s="22">
        <f t="shared" si="3"/>
        <v>-74</v>
      </c>
    </row>
    <row r="31" spans="1:12">
      <c r="A31" s="22">
        <v>215791</v>
      </c>
      <c r="B31" s="22" t="str">
        <f>VLOOKUP(A:A,[1]整体目录!$B:$D,3,0)</f>
        <v>薇诺娜舒敏保湿喷雾</v>
      </c>
      <c r="C31" s="22" t="str">
        <f>VLOOKUP(A:A,[1]整体目录!$B:$E,4,0)</f>
        <v>50ml</v>
      </c>
      <c r="D31" s="22" t="str">
        <f>VLOOKUP(A:A,[1]整体目录!$B:$J,9,0)</f>
        <v>云南贝泰妮</v>
      </c>
      <c r="E31" s="22">
        <v>58</v>
      </c>
      <c r="F31" s="22">
        <f>VLOOKUP(A:A,[1]整体目录!$B:$O,14,0)</f>
        <v>40.8</v>
      </c>
      <c r="G31" s="22">
        <f t="shared" si="2"/>
        <v>2366.4</v>
      </c>
      <c r="H31" s="22" t="s">
        <v>12</v>
      </c>
      <c r="I31" s="22" t="s">
        <v>13</v>
      </c>
      <c r="J31" s="22" t="s">
        <v>14</v>
      </c>
      <c r="K31" s="22">
        <v>0</v>
      </c>
      <c r="L31" s="22">
        <f t="shared" si="3"/>
        <v>-58</v>
      </c>
    </row>
    <row r="32" s="24" customFormat="1" spans="1:12">
      <c r="A32" s="24">
        <v>218904</v>
      </c>
      <c r="B32" s="24" t="str">
        <f>VLOOKUP(A:A,[1]整体目录!$B:$D,3,0)</f>
        <v>酵母重组胶原蛋白液体敷料</v>
      </c>
      <c r="C32" s="24" t="str">
        <f>VLOOKUP(A:A,[1]整体目录!$B:$E,4,0)</f>
        <v>100ml</v>
      </c>
      <c r="D32" s="24" t="str">
        <f>VLOOKUP(A:A,[1]整体目录!$B:$J,9,0)</f>
        <v>青海创铭</v>
      </c>
      <c r="E32" s="24">
        <v>150</v>
      </c>
      <c r="F32" s="22">
        <f>VLOOKUP(A:A,[1]整体目录!$B:$O,14,0)</f>
        <v>184.8</v>
      </c>
      <c r="G32" s="22">
        <f t="shared" si="2"/>
        <v>27720</v>
      </c>
      <c r="H32" s="22" t="s">
        <v>12</v>
      </c>
      <c r="I32" s="22" t="s">
        <v>13</v>
      </c>
      <c r="J32" s="22" t="s">
        <v>14</v>
      </c>
      <c r="K32" s="24">
        <f>VLOOKUP(A:A,[2]Sheet1!$A:$C,3,0)</f>
        <v>224</v>
      </c>
      <c r="L32" s="24">
        <f t="shared" si="3"/>
        <v>74</v>
      </c>
    </row>
    <row r="33" spans="1:12">
      <c r="A33" s="22">
        <v>218919</v>
      </c>
      <c r="B33" s="22" t="str">
        <f>VLOOKUP(A:A,[1]整体目录!$B:$D,3,0)</f>
        <v>薇诺娜清透水感防晒喷雾</v>
      </c>
      <c r="C33" s="22" t="str">
        <f>VLOOKUP(A:A,[1]整体目录!$B:$E,4,0)</f>
        <v>120ml</v>
      </c>
      <c r="D33" s="22" t="str">
        <f>VLOOKUP(A:A,[1]整体目录!$B:$J,9,0)</f>
        <v>云南贝泰妮</v>
      </c>
      <c r="E33" s="22">
        <v>42</v>
      </c>
      <c r="F33" s="22">
        <f>VLOOKUP(A:A,[1]整体目录!$B:$O,14,0)</f>
        <v>100.8</v>
      </c>
      <c r="G33" s="22">
        <f t="shared" si="2"/>
        <v>4233.6</v>
      </c>
      <c r="H33" s="22" t="s">
        <v>12</v>
      </c>
      <c r="I33" s="22" t="s">
        <v>13</v>
      </c>
      <c r="J33" s="22" t="s">
        <v>14</v>
      </c>
      <c r="K33" s="22">
        <f>VLOOKUP(A:A,[2]Sheet1!$A:$C,3,0)</f>
        <v>8</v>
      </c>
      <c r="L33" s="22">
        <f t="shared" si="3"/>
        <v>-34</v>
      </c>
    </row>
    <row r="34" spans="1:12">
      <c r="A34" s="22">
        <v>236548</v>
      </c>
      <c r="B34" s="22" t="str">
        <f>VLOOKUP(A:A,[1]整体目录!$B:$D,3,0)</f>
        <v>酵母重组胶原蛋白凝胶</v>
      </c>
      <c r="C34" s="22" t="str">
        <f>VLOOKUP(A:A,[1]整体目录!$B:$E,4,0)</f>
        <v>10g*5</v>
      </c>
      <c r="D34" s="22" t="str">
        <f>VLOOKUP(A:A,[1]整体目录!$B:$J,9,0)</f>
        <v>青海创铭</v>
      </c>
      <c r="E34" s="22">
        <v>52</v>
      </c>
      <c r="F34" s="22">
        <f>VLOOKUP(A:A,[1]整体目录!$B:$O,14,0)</f>
        <v>40.8</v>
      </c>
      <c r="G34" s="22">
        <f t="shared" si="2"/>
        <v>2121.6</v>
      </c>
      <c r="H34" s="22" t="s">
        <v>12</v>
      </c>
      <c r="I34" s="22" t="s">
        <v>13</v>
      </c>
      <c r="J34" s="22" t="s">
        <v>14</v>
      </c>
      <c r="K34" s="22">
        <f>VLOOKUP(A:A,[2]Sheet1!$A:$C,3,0)</f>
        <v>30</v>
      </c>
      <c r="L34" s="22">
        <f t="shared" si="3"/>
        <v>-22</v>
      </c>
    </row>
    <row r="35" spans="1:12">
      <c r="A35" s="22">
        <v>236549</v>
      </c>
      <c r="B35" s="22" t="str">
        <f>VLOOKUP(A:A,[1]整体目录!$B:$D,3,0)</f>
        <v>酵母重组胶原蛋白凝胶</v>
      </c>
      <c r="C35" s="22" t="str">
        <f>VLOOKUP(A:A,[1]整体目录!$B:$E,4,0)</f>
        <v>10g</v>
      </c>
      <c r="D35" s="22" t="str">
        <f>VLOOKUP(A:A,[1]整体目录!$B:$J,9,0)</f>
        <v>青海创铭</v>
      </c>
      <c r="E35" s="22">
        <v>11</v>
      </c>
      <c r="F35" s="22">
        <f>VLOOKUP(A:A,[1]整体目录!$B:$O,14,0)</f>
        <v>172.8</v>
      </c>
      <c r="G35" s="22">
        <f t="shared" si="2"/>
        <v>1900.8</v>
      </c>
      <c r="H35" s="22" t="s">
        <v>12</v>
      </c>
      <c r="I35" s="22" t="s">
        <v>13</v>
      </c>
      <c r="J35" s="22" t="s">
        <v>14</v>
      </c>
      <c r="K35" s="22">
        <v>0</v>
      </c>
      <c r="L35" s="22">
        <f t="shared" si="3"/>
        <v>-11</v>
      </c>
    </row>
    <row r="36" spans="1:12">
      <c r="A36" s="22">
        <v>236550</v>
      </c>
      <c r="B36" s="22" t="str">
        <f>VLOOKUP(A:A,[1]整体目录!$B:$D,3,0)</f>
        <v>酵母重组胶原蛋白修复敷料</v>
      </c>
      <c r="C36" s="22" t="str">
        <f>VLOOKUP(A:A,[1]整体目录!$B:$E,4,0)</f>
        <v>50g</v>
      </c>
      <c r="D36" s="22" t="str">
        <f>VLOOKUP(A:A,[1]整体目录!$B:$J,9,0)</f>
        <v>青海创铭</v>
      </c>
      <c r="E36" s="22">
        <v>156</v>
      </c>
      <c r="F36" s="22">
        <f>VLOOKUP(A:A,[1]整体目录!$B:$O,14,0)</f>
        <v>52.8</v>
      </c>
      <c r="G36" s="22">
        <f t="shared" si="2"/>
        <v>8236.8</v>
      </c>
      <c r="H36" s="22" t="s">
        <v>12</v>
      </c>
      <c r="I36" s="22" t="s">
        <v>13</v>
      </c>
      <c r="J36" s="22" t="s">
        <v>14</v>
      </c>
      <c r="K36" s="22">
        <v>0</v>
      </c>
      <c r="L36" s="22">
        <f t="shared" si="3"/>
        <v>-156</v>
      </c>
    </row>
    <row r="37" s="24" customFormat="1" spans="1:12">
      <c r="A37" s="24">
        <v>242574</v>
      </c>
      <c r="B37" s="24" t="str">
        <f>VLOOKUP(A:A,[1]整体目录!$B:$D,3,0)</f>
        <v>多效紧颜修护眼霜</v>
      </c>
      <c r="C37" s="24" t="str">
        <f>VLOOKUP(A:A,[1]整体目录!$B:$E,4,0)</f>
        <v>20g</v>
      </c>
      <c r="D37" s="24">
        <f>VLOOKUP(A:A,[1]整体目录!$B:$J,9,0)</f>
        <v>0</v>
      </c>
      <c r="E37" s="24">
        <v>12</v>
      </c>
      <c r="F37" s="22">
        <f>VLOOKUP(A:A,[1]整体目录!$B:$O,14,0)</f>
        <v>202.8</v>
      </c>
      <c r="G37" s="22">
        <f t="shared" si="2"/>
        <v>2433.6</v>
      </c>
      <c r="H37" s="22" t="s">
        <v>12</v>
      </c>
      <c r="I37" s="22" t="s">
        <v>13</v>
      </c>
      <c r="J37" s="22" t="s">
        <v>14</v>
      </c>
      <c r="K37" s="24">
        <f>VLOOKUP(A:A,[2]Sheet1!$A:$C,3,0)</f>
        <v>22</v>
      </c>
      <c r="L37" s="24">
        <f t="shared" ref="L37:L48" si="4">K37-E37</f>
        <v>10</v>
      </c>
    </row>
    <row r="38" s="24" customFormat="1" spans="1:12">
      <c r="A38" s="24">
        <v>242576</v>
      </c>
      <c r="B38" s="24" t="str">
        <f>VLOOKUP(A:A,[1]整体目录!$B:$D,3,0)</f>
        <v>多效紧颜修护精华液</v>
      </c>
      <c r="C38" s="24" t="str">
        <f>VLOOKUP(A:A,[1]整体目录!$B:$E,4,0)</f>
        <v>30ml</v>
      </c>
      <c r="D38" s="24">
        <f>VLOOKUP(A:A,[1]整体目录!$B:$J,9,0)</f>
        <v>0</v>
      </c>
      <c r="E38" s="24">
        <v>12</v>
      </c>
      <c r="F38" s="22">
        <f>VLOOKUP(A:A,[1]整体目录!$B:$O,14,0)</f>
        <v>256.8</v>
      </c>
      <c r="G38" s="22">
        <f t="shared" si="2"/>
        <v>3081.6</v>
      </c>
      <c r="H38" s="22" t="s">
        <v>12</v>
      </c>
      <c r="I38" s="22" t="s">
        <v>13</v>
      </c>
      <c r="J38" s="22" t="s">
        <v>14</v>
      </c>
      <c r="K38" s="24">
        <v>30</v>
      </c>
      <c r="L38" s="24">
        <f t="shared" si="4"/>
        <v>18</v>
      </c>
    </row>
    <row r="39" spans="1:12">
      <c r="A39" s="22">
        <v>245065</v>
      </c>
      <c r="B39" s="22" t="str">
        <f>VLOOKUP(A:A,[1]整体目录!$B:$D,3,0)</f>
        <v>医用修复敷料（贴敷型）</v>
      </c>
      <c r="C39" s="22" t="str">
        <f>VLOOKUP(A:A,[1]整体目录!$B:$E,4,0)</f>
        <v>25g</v>
      </c>
      <c r="D39" s="22" t="str">
        <f>VLOOKUP(A:A,[1]整体目录!$B:$J,9,0)</f>
        <v>西安汇智医疗</v>
      </c>
      <c r="E39" s="22">
        <v>600</v>
      </c>
      <c r="F39" s="22">
        <f>VLOOKUP(A:A,[1]整体目录!$B:$O,14,0)</f>
        <v>28.8</v>
      </c>
      <c r="G39" s="22">
        <f t="shared" si="2"/>
        <v>17280</v>
      </c>
      <c r="H39" s="22" t="s">
        <v>12</v>
      </c>
      <c r="I39" s="22" t="s">
        <v>13</v>
      </c>
      <c r="J39" s="22" t="s">
        <v>14</v>
      </c>
      <c r="K39" s="22">
        <v>0</v>
      </c>
      <c r="L39" s="22">
        <f t="shared" si="4"/>
        <v>-600</v>
      </c>
    </row>
    <row r="40" s="24" customFormat="1" spans="1:12">
      <c r="A40" s="24">
        <v>260433</v>
      </c>
      <c r="B40" s="24" t="str">
        <f>VLOOKUP(A:A,[1]整体目录!$B:$D,3,0)</f>
        <v>薇诺娜安肤保湿修护霜</v>
      </c>
      <c r="C40" s="24" t="str">
        <f>VLOOKUP(A:A,[1]整体目录!$B:$E,4,0)</f>
        <v>50g</v>
      </c>
      <c r="D40" s="24" t="str">
        <f>VLOOKUP(A:A,[1]整体目录!$B:$J,9,0)</f>
        <v>云南贝泰妮</v>
      </c>
      <c r="E40" s="24">
        <v>46</v>
      </c>
      <c r="F40" s="22">
        <f>VLOOKUP(A:A,[1]整体目录!$B:$O,14,0)</f>
        <v>160.8</v>
      </c>
      <c r="G40" s="22">
        <f t="shared" si="2"/>
        <v>7396.8</v>
      </c>
      <c r="H40" s="22" t="s">
        <v>12</v>
      </c>
      <c r="I40" s="22" t="s">
        <v>13</v>
      </c>
      <c r="J40" s="22" t="s">
        <v>14</v>
      </c>
      <c r="K40" s="24">
        <f>VLOOKUP(A:A,[2]Sheet1!$A:$C,3,0)</f>
        <v>224</v>
      </c>
      <c r="L40" s="24">
        <f t="shared" si="4"/>
        <v>178</v>
      </c>
    </row>
    <row r="41" s="24" customFormat="1" spans="1:12">
      <c r="A41" s="24">
        <v>260442</v>
      </c>
      <c r="B41" s="24" t="str">
        <f>VLOOKUP(A:A,[1]整体目录!$B:$D,3,0)</f>
        <v>薇诺娜安肤保湿修护精华液</v>
      </c>
      <c r="C41" s="24" t="str">
        <f>VLOOKUP(A:A,[1]整体目录!$B:$E,4,0)</f>
        <v>30ml</v>
      </c>
      <c r="D41" s="24" t="str">
        <f>VLOOKUP(A:A,[1]整体目录!$B:$J,9,0)</f>
        <v>云南贝泰妮</v>
      </c>
      <c r="E41" s="24">
        <v>36</v>
      </c>
      <c r="F41" s="22">
        <f>VLOOKUP(A:A,[1]整体目录!$B:$O,14,0)</f>
        <v>178.8</v>
      </c>
      <c r="G41" s="22">
        <f t="shared" si="2"/>
        <v>6436.8</v>
      </c>
      <c r="H41" s="22" t="s">
        <v>12</v>
      </c>
      <c r="I41" s="22" t="s">
        <v>13</v>
      </c>
      <c r="J41" s="22" t="s">
        <v>14</v>
      </c>
      <c r="K41" s="24">
        <f>VLOOKUP(A:A,[2]Sheet1!$A:$C,3,0)</f>
        <v>108</v>
      </c>
      <c r="L41" s="24">
        <f t="shared" si="4"/>
        <v>72</v>
      </c>
    </row>
    <row r="42" s="24" customFormat="1" spans="1:12">
      <c r="A42" s="24">
        <v>260443</v>
      </c>
      <c r="B42" s="24" t="str">
        <f>VLOOKUP(A:A,[1]整体目录!$B:$D,3,0)</f>
        <v>薇诺娜安肤保湿修护水</v>
      </c>
      <c r="C42" s="24" t="str">
        <f>VLOOKUP(A:A,[1]整体目录!$B:$E,4,0)</f>
        <v>120ml</v>
      </c>
      <c r="D42" s="24" t="str">
        <f>VLOOKUP(A:A,[1]整体目录!$B:$J,9,0)</f>
        <v>云南贝泰妮</v>
      </c>
      <c r="E42" s="24">
        <v>36</v>
      </c>
      <c r="F42" s="22">
        <f>VLOOKUP(A:A,[1]整体目录!$B:$O,14,0)</f>
        <v>118.8</v>
      </c>
      <c r="G42" s="22">
        <f t="shared" si="2"/>
        <v>4276.8</v>
      </c>
      <c r="H42" s="22" t="s">
        <v>12</v>
      </c>
      <c r="I42" s="22" t="s">
        <v>13</v>
      </c>
      <c r="J42" s="22" t="s">
        <v>14</v>
      </c>
      <c r="K42" s="24">
        <f>VLOOKUP(A:A,[2]Sheet1!$A:$C,3,0)</f>
        <v>222</v>
      </c>
      <c r="L42" s="24">
        <f t="shared" si="4"/>
        <v>186</v>
      </c>
    </row>
    <row r="43" s="24" customFormat="1" spans="1:12">
      <c r="A43" s="24">
        <v>260452</v>
      </c>
      <c r="B43" s="24" t="str">
        <f>VLOOKUP(A:A,[1]整体目录!$B:$D,3,0)</f>
        <v>薇诺娜多重肽修护冻干面膜组合-多重肽修护冻干面膜+溶媒液</v>
      </c>
      <c r="C43" s="24" t="str">
        <f>VLOOKUP(A:A,[1]整体目录!$B:$E,4,0)</f>
        <v>（0.65g+20ml)x6片</v>
      </c>
      <c r="D43" s="24" t="str">
        <f>VLOOKUP(A:A,[1]整体目录!$B:$J,9,0)</f>
        <v>云南贝泰妮</v>
      </c>
      <c r="E43" s="24">
        <v>12</v>
      </c>
      <c r="F43" s="22">
        <f>VLOOKUP(A:A,[1]整体目录!$B:$O,14,0)</f>
        <v>148.8</v>
      </c>
      <c r="G43" s="22">
        <f t="shared" si="2"/>
        <v>1785.6</v>
      </c>
      <c r="H43" s="22" t="s">
        <v>12</v>
      </c>
      <c r="I43" s="22" t="s">
        <v>13</v>
      </c>
      <c r="J43" s="22" t="s">
        <v>14</v>
      </c>
      <c r="K43" s="24">
        <f>VLOOKUP(A:A,[2]Sheet1!$A:$C,3,0)</f>
        <v>52</v>
      </c>
      <c r="L43" s="24">
        <f t="shared" si="4"/>
        <v>40</v>
      </c>
    </row>
    <row r="44" spans="1:12">
      <c r="A44" s="24">
        <v>261525</v>
      </c>
      <c r="B44" s="24" t="str">
        <f>VLOOKUP(A:A,[1]整体目录!$B:$D,3,0)</f>
        <v>薇诺娜医用修复敷料（贴敷型)（新品精华液)</v>
      </c>
      <c r="C44" s="24" t="str">
        <f>VLOOKUP(A:A,[1]整体目录!$B:$E,4,0)</f>
        <v>30ml</v>
      </c>
      <c r="D44" s="24" t="str">
        <f>VLOOKUP(A:A,[1]整体目录!$B:$J,9,0)</f>
        <v>西安汇智医疗集团</v>
      </c>
      <c r="E44" s="24">
        <v>16</v>
      </c>
      <c r="F44" s="22">
        <f>VLOOKUP(A:A,[1]整体目录!$B:$O,14,0)</f>
        <v>178.8</v>
      </c>
      <c r="G44" s="22">
        <f t="shared" si="2"/>
        <v>2860.8</v>
      </c>
      <c r="H44" s="22" t="s">
        <v>12</v>
      </c>
      <c r="I44" s="22" t="s">
        <v>13</v>
      </c>
      <c r="J44" s="22" t="s">
        <v>14</v>
      </c>
      <c r="K44" s="24">
        <f>VLOOKUP(A:A,[2]Sheet1!$A:$C,3,0)</f>
        <v>108</v>
      </c>
      <c r="L44" s="24">
        <f t="shared" si="4"/>
        <v>92</v>
      </c>
    </row>
    <row r="45" spans="7:10">
      <c r="G45" s="22">
        <f>SUM(G2:G44)</f>
        <v>310786.8</v>
      </c>
      <c r="I45" s="22" t="s">
        <v>13</v>
      </c>
      <c r="J45" s="22" t="s">
        <v>14</v>
      </c>
    </row>
  </sheetData>
  <autoFilter ref="A1:L4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88"/>
  <sheetViews>
    <sheetView tabSelected="1" workbookViewId="0">
      <selection activeCell="C9" sqref="C9"/>
    </sheetView>
  </sheetViews>
  <sheetFormatPr defaultColWidth="9" defaultRowHeight="17" customHeight="1"/>
  <cols>
    <col min="1" max="1" width="13.5" style="22" customWidth="1"/>
    <col min="2" max="2" width="25.375" style="22" customWidth="1"/>
    <col min="3" max="3" width="21.125" style="22" customWidth="1"/>
    <col min="4" max="4" width="9" style="22"/>
    <col min="5" max="5" width="14.75" style="22" customWidth="1"/>
    <col min="6" max="6" width="12.875" style="22" customWidth="1"/>
    <col min="7" max="7" width="22.5" style="22" hidden="1" customWidth="1"/>
    <col min="8" max="8" width="26.75" style="22" customWidth="1"/>
    <col min="9" max="9" width="29.25" style="22" customWidth="1"/>
    <col min="10" max="16384" width="9" style="22"/>
  </cols>
  <sheetData>
    <row r="1" s="21" customFormat="1" customHeight="1" spans="1:9">
      <c r="A1" s="1" t="s">
        <v>0</v>
      </c>
      <c r="B1" s="1" t="s">
        <v>1</v>
      </c>
      <c r="C1" s="1" t="s">
        <v>2</v>
      </c>
      <c r="D1" s="2" t="s">
        <v>15</v>
      </c>
      <c r="E1" s="2" t="s">
        <v>16</v>
      </c>
      <c r="F1" s="3" t="s">
        <v>17</v>
      </c>
      <c r="H1" s="54" t="s">
        <v>18</v>
      </c>
      <c r="I1" s="54" t="s">
        <v>18</v>
      </c>
    </row>
    <row r="2" customHeight="1" spans="1:9">
      <c r="A2" s="27">
        <v>150090</v>
      </c>
      <c r="B2" s="55" t="s">
        <v>19</v>
      </c>
      <c r="C2" s="27" t="s">
        <v>20</v>
      </c>
      <c r="D2" s="27">
        <v>385</v>
      </c>
      <c r="E2" s="27" t="s">
        <v>21</v>
      </c>
      <c r="F2" s="27">
        <v>10</v>
      </c>
      <c r="G2" s="27" t="str">
        <f>D2&amp;A2</f>
        <v>385150090</v>
      </c>
      <c r="I2" s="22" t="str">
        <f>VLOOKUP(G:G,明细!H:I,2,0)</f>
        <v>已铺</v>
      </c>
    </row>
    <row r="3" customHeight="1" spans="1:9">
      <c r="A3" s="27">
        <v>172377</v>
      </c>
      <c r="B3" s="56" t="s">
        <v>22</v>
      </c>
      <c r="C3" s="27" t="s">
        <v>23</v>
      </c>
      <c r="D3" s="27">
        <v>385</v>
      </c>
      <c r="E3" s="27" t="s">
        <v>21</v>
      </c>
      <c r="F3" s="27">
        <v>10</v>
      </c>
      <c r="G3" s="27" t="str">
        <f t="shared" ref="G3:G66" si="0">D3&amp;A3</f>
        <v>385172377</v>
      </c>
      <c r="I3" s="22" t="str">
        <f>VLOOKUP(G:G,明细!H:I,2,0)</f>
        <v>已铺</v>
      </c>
    </row>
    <row r="4" customHeight="1" spans="1:9">
      <c r="A4" s="27">
        <v>215787</v>
      </c>
      <c r="B4" s="28" t="s">
        <v>24</v>
      </c>
      <c r="C4" s="27" t="s">
        <v>23</v>
      </c>
      <c r="D4" s="27">
        <v>385</v>
      </c>
      <c r="E4" s="27" t="s">
        <v>21</v>
      </c>
      <c r="F4" s="27">
        <v>10</v>
      </c>
      <c r="G4" s="27" t="str">
        <f t="shared" si="0"/>
        <v>385215787</v>
      </c>
      <c r="I4" s="22" t="str">
        <f>VLOOKUP(G:G,明细!H:I,2,0)</f>
        <v>已铺</v>
      </c>
    </row>
    <row r="5" customHeight="1" spans="1:9">
      <c r="A5" s="27">
        <v>181297</v>
      </c>
      <c r="B5" s="28" t="s">
        <v>25</v>
      </c>
      <c r="C5" s="27" t="s">
        <v>26</v>
      </c>
      <c r="D5" s="27">
        <v>385</v>
      </c>
      <c r="E5" s="27" t="s">
        <v>21</v>
      </c>
      <c r="F5" s="27">
        <v>20</v>
      </c>
      <c r="G5" s="27" t="str">
        <f t="shared" si="0"/>
        <v>385181297</v>
      </c>
      <c r="I5" s="22" t="str">
        <f>VLOOKUP(G:G,明细!H:I,2,0)</f>
        <v>已铺</v>
      </c>
    </row>
    <row r="6" customHeight="1" spans="1:7">
      <c r="A6" s="27">
        <v>181301</v>
      </c>
      <c r="B6" s="28" t="s">
        <v>27</v>
      </c>
      <c r="C6" s="27" t="s">
        <v>28</v>
      </c>
      <c r="D6" s="27">
        <v>385</v>
      </c>
      <c r="E6" s="27" t="s">
        <v>21</v>
      </c>
      <c r="F6" s="27">
        <v>10</v>
      </c>
      <c r="G6" s="27" t="str">
        <f t="shared" si="0"/>
        <v>385181301</v>
      </c>
    </row>
    <row r="7" customHeight="1" spans="1:9">
      <c r="A7" s="27">
        <v>181299</v>
      </c>
      <c r="B7" s="28" t="s">
        <v>29</v>
      </c>
      <c r="C7" s="27" t="s">
        <v>20</v>
      </c>
      <c r="D7" s="27">
        <v>385</v>
      </c>
      <c r="E7" s="27" t="s">
        <v>21</v>
      </c>
      <c r="F7" s="27">
        <v>20</v>
      </c>
      <c r="G7" s="27" t="str">
        <f t="shared" si="0"/>
        <v>385181299</v>
      </c>
      <c r="I7" s="22" t="str">
        <f>VLOOKUP(G:G,明细!H:I,2,0)</f>
        <v>已铺</v>
      </c>
    </row>
    <row r="8" ht="39" customHeight="1" spans="1:8">
      <c r="A8" s="27">
        <v>214778</v>
      </c>
      <c r="B8" s="28" t="s">
        <v>30</v>
      </c>
      <c r="C8" s="27" t="s">
        <v>31</v>
      </c>
      <c r="D8" s="27">
        <v>385</v>
      </c>
      <c r="E8" s="27" t="s">
        <v>21</v>
      </c>
      <c r="F8" s="27">
        <v>6</v>
      </c>
      <c r="G8" s="27" t="str">
        <f t="shared" si="0"/>
        <v>385214778</v>
      </c>
      <c r="H8" s="57" t="s">
        <v>32</v>
      </c>
    </row>
    <row r="9" customHeight="1" spans="1:7">
      <c r="A9" s="27">
        <v>204078</v>
      </c>
      <c r="B9" s="28" t="s">
        <v>33</v>
      </c>
      <c r="C9" s="27" t="s">
        <v>34</v>
      </c>
      <c r="D9" s="27">
        <v>385</v>
      </c>
      <c r="E9" s="27" t="s">
        <v>21</v>
      </c>
      <c r="F9" s="27">
        <v>6</v>
      </c>
      <c r="G9" s="27" t="str">
        <f t="shared" si="0"/>
        <v>385204078</v>
      </c>
    </row>
    <row r="10" customHeight="1" spans="1:7">
      <c r="A10" s="27">
        <v>150087</v>
      </c>
      <c r="B10" s="28" t="s">
        <v>35</v>
      </c>
      <c r="C10" s="27" t="s">
        <v>36</v>
      </c>
      <c r="D10" s="27">
        <v>385</v>
      </c>
      <c r="E10" s="27" t="s">
        <v>21</v>
      </c>
      <c r="F10" s="27">
        <v>8</v>
      </c>
      <c r="G10" s="27" t="str">
        <f t="shared" si="0"/>
        <v>385150087</v>
      </c>
    </row>
    <row r="11" customHeight="1" spans="1:7">
      <c r="A11" s="27">
        <v>181291</v>
      </c>
      <c r="B11" s="28" t="s">
        <v>37</v>
      </c>
      <c r="C11" s="27" t="s">
        <v>31</v>
      </c>
      <c r="D11" s="27">
        <v>385</v>
      </c>
      <c r="E11" s="27" t="s">
        <v>21</v>
      </c>
      <c r="F11" s="27">
        <v>6</v>
      </c>
      <c r="G11" s="27" t="str">
        <f t="shared" si="0"/>
        <v>385181291</v>
      </c>
    </row>
    <row r="12" customHeight="1" spans="1:9">
      <c r="A12" s="27">
        <v>204079</v>
      </c>
      <c r="B12" s="28" t="s">
        <v>38</v>
      </c>
      <c r="C12" s="27" t="s">
        <v>20</v>
      </c>
      <c r="D12" s="27">
        <v>385</v>
      </c>
      <c r="E12" s="27" t="s">
        <v>21</v>
      </c>
      <c r="F12" s="27">
        <v>4</v>
      </c>
      <c r="G12" s="27" t="str">
        <f t="shared" si="0"/>
        <v>385204079</v>
      </c>
      <c r="I12" s="22" t="str">
        <f>VLOOKUP(G:G,明细!H:I,2,0)</f>
        <v>已铺</v>
      </c>
    </row>
    <row r="13" customHeight="1" spans="1:7">
      <c r="A13" s="27">
        <v>204080</v>
      </c>
      <c r="B13" s="28" t="s">
        <v>39</v>
      </c>
      <c r="C13" s="27" t="s">
        <v>26</v>
      </c>
      <c r="D13" s="27">
        <v>385</v>
      </c>
      <c r="E13" s="27" t="s">
        <v>21</v>
      </c>
      <c r="F13" s="27">
        <v>6</v>
      </c>
      <c r="G13" s="27" t="str">
        <f t="shared" si="0"/>
        <v>385204080</v>
      </c>
    </row>
    <row r="14" customHeight="1" spans="1:9">
      <c r="A14" s="27">
        <v>181299</v>
      </c>
      <c r="B14" s="28" t="s">
        <v>29</v>
      </c>
      <c r="C14" s="27" t="s">
        <v>20</v>
      </c>
      <c r="D14" s="27">
        <v>108656</v>
      </c>
      <c r="E14" s="27" t="s">
        <v>40</v>
      </c>
      <c r="F14" s="27">
        <v>10</v>
      </c>
      <c r="G14" s="27" t="str">
        <f t="shared" si="0"/>
        <v>108656181299</v>
      </c>
      <c r="I14" s="22" t="str">
        <f>VLOOKUP(G:G,明细!H:I,2,0)</f>
        <v>已铺</v>
      </c>
    </row>
    <row r="15" customHeight="1" spans="1:9">
      <c r="A15" s="27">
        <v>150086</v>
      </c>
      <c r="B15" s="27" t="s">
        <v>41</v>
      </c>
      <c r="C15" s="27" t="s">
        <v>26</v>
      </c>
      <c r="D15" s="27">
        <v>108656</v>
      </c>
      <c r="E15" s="27" t="s">
        <v>40</v>
      </c>
      <c r="F15" s="27">
        <v>6</v>
      </c>
      <c r="G15" s="27" t="str">
        <f t="shared" si="0"/>
        <v>108656150086</v>
      </c>
      <c r="H15" s="22" t="s">
        <v>42</v>
      </c>
      <c r="I15" s="22" t="str">
        <f>VLOOKUP(G:G,明细!H:I,2,0)</f>
        <v>卖完下架，公司单独向厂家要货</v>
      </c>
    </row>
    <row r="16" customHeight="1" spans="1:9">
      <c r="A16" s="27">
        <v>150077</v>
      </c>
      <c r="B16" s="27" t="s">
        <v>43</v>
      </c>
      <c r="C16" s="27" t="s">
        <v>23</v>
      </c>
      <c r="D16" s="27">
        <v>108656</v>
      </c>
      <c r="E16" s="27" t="s">
        <v>40</v>
      </c>
      <c r="F16" s="27">
        <v>6</v>
      </c>
      <c r="G16" s="27" t="str">
        <f t="shared" si="0"/>
        <v>108656150077</v>
      </c>
      <c r="H16" s="22" t="s">
        <v>42</v>
      </c>
      <c r="I16" s="22" t="str">
        <f>VLOOKUP(G:G,明细!H:I,2,0)</f>
        <v>卖完下架，公司单独向厂家要货</v>
      </c>
    </row>
    <row r="17" customHeight="1" spans="1:9">
      <c r="A17" s="27">
        <v>150090</v>
      </c>
      <c r="B17" s="27" t="s">
        <v>44</v>
      </c>
      <c r="C17" s="27" t="s">
        <v>20</v>
      </c>
      <c r="D17" s="27">
        <v>108656</v>
      </c>
      <c r="E17" s="27" t="s">
        <v>40</v>
      </c>
      <c r="F17" s="27">
        <v>6</v>
      </c>
      <c r="G17" s="27" t="str">
        <f t="shared" si="0"/>
        <v>108656150090</v>
      </c>
      <c r="I17" s="22" t="str">
        <f>VLOOKUP(G:G,明细!H:I,2,0)</f>
        <v>已铺</v>
      </c>
    </row>
    <row r="18" customHeight="1" spans="1:9">
      <c r="A18" s="27">
        <v>181297</v>
      </c>
      <c r="B18" s="27" t="s">
        <v>45</v>
      </c>
      <c r="C18" s="27" t="s">
        <v>26</v>
      </c>
      <c r="D18" s="27">
        <v>108656</v>
      </c>
      <c r="E18" s="27" t="s">
        <v>40</v>
      </c>
      <c r="F18" s="27">
        <v>10</v>
      </c>
      <c r="G18" s="27" t="str">
        <f t="shared" si="0"/>
        <v>108656181297</v>
      </c>
      <c r="I18" s="22" t="str">
        <f>VLOOKUP(G:G,明细!H:I,2,0)</f>
        <v>已铺</v>
      </c>
    </row>
    <row r="19" customHeight="1" spans="1:9">
      <c r="A19" s="27">
        <v>150093</v>
      </c>
      <c r="B19" s="27" t="s">
        <v>46</v>
      </c>
      <c r="C19" s="27" t="s">
        <v>47</v>
      </c>
      <c r="D19" s="27">
        <v>108656</v>
      </c>
      <c r="E19" s="27" t="s">
        <v>40</v>
      </c>
      <c r="F19" s="27">
        <v>6</v>
      </c>
      <c r="G19" s="27" t="str">
        <f t="shared" si="0"/>
        <v>108656150093</v>
      </c>
      <c r="I19" s="22" t="str">
        <f>VLOOKUP(G:G,明细!H:I,2,0)</f>
        <v>已铺</v>
      </c>
    </row>
    <row r="20" ht="30" customHeight="1" spans="1:8">
      <c r="A20" s="27">
        <v>214778</v>
      </c>
      <c r="B20" s="27" t="s">
        <v>48</v>
      </c>
      <c r="C20" s="27" t="s">
        <v>31</v>
      </c>
      <c r="D20" s="27">
        <v>108656</v>
      </c>
      <c r="E20" s="27" t="s">
        <v>40</v>
      </c>
      <c r="F20" s="27">
        <v>2</v>
      </c>
      <c r="G20" s="27" t="str">
        <f t="shared" si="0"/>
        <v>108656214778</v>
      </c>
      <c r="H20" s="57" t="s">
        <v>32</v>
      </c>
    </row>
    <row r="21" customHeight="1" spans="1:7">
      <c r="A21" s="27">
        <v>166670</v>
      </c>
      <c r="B21" s="27" t="s">
        <v>49</v>
      </c>
      <c r="C21" s="27" t="s">
        <v>50</v>
      </c>
      <c r="D21" s="27">
        <v>108656</v>
      </c>
      <c r="E21" s="27" t="s">
        <v>40</v>
      </c>
      <c r="F21" s="27">
        <v>5</v>
      </c>
      <c r="G21" s="27" t="str">
        <f t="shared" si="0"/>
        <v>108656166670</v>
      </c>
    </row>
    <row r="22" customHeight="1" spans="1:9">
      <c r="A22" s="27">
        <v>236548</v>
      </c>
      <c r="B22" s="27" t="s">
        <v>51</v>
      </c>
      <c r="C22" s="27" t="s">
        <v>52</v>
      </c>
      <c r="D22" s="27">
        <v>108656</v>
      </c>
      <c r="E22" s="27" t="s">
        <v>40</v>
      </c>
      <c r="F22" s="27">
        <v>2</v>
      </c>
      <c r="G22" s="27" t="str">
        <f t="shared" si="0"/>
        <v>108656236548</v>
      </c>
      <c r="I22" s="22" t="str">
        <f>VLOOKUP(G:G,明细!H:I,2,0)</f>
        <v>已铺</v>
      </c>
    </row>
    <row r="23" customHeight="1" spans="1:7">
      <c r="A23" s="27">
        <v>236549</v>
      </c>
      <c r="B23" s="27" t="s">
        <v>51</v>
      </c>
      <c r="C23" s="27" t="s">
        <v>53</v>
      </c>
      <c r="D23" s="27">
        <v>108656</v>
      </c>
      <c r="E23" s="27" t="s">
        <v>40</v>
      </c>
      <c r="F23" s="27">
        <v>3</v>
      </c>
      <c r="G23" s="27" t="str">
        <f t="shared" si="0"/>
        <v>108656236549</v>
      </c>
    </row>
    <row r="24" customHeight="1" spans="1:7">
      <c r="A24" s="27">
        <v>245065</v>
      </c>
      <c r="B24" s="27" t="s">
        <v>54</v>
      </c>
      <c r="C24" s="27" t="s">
        <v>55</v>
      </c>
      <c r="D24" s="27">
        <v>108656</v>
      </c>
      <c r="E24" s="27" t="s">
        <v>40</v>
      </c>
      <c r="F24" s="27">
        <v>20</v>
      </c>
      <c r="G24" s="27" t="str">
        <f t="shared" si="0"/>
        <v>108656245065</v>
      </c>
    </row>
    <row r="25" customHeight="1" spans="1:7">
      <c r="A25" s="27">
        <v>218949</v>
      </c>
      <c r="B25" s="27" t="s">
        <v>56</v>
      </c>
      <c r="C25" s="27" t="s">
        <v>26</v>
      </c>
      <c r="D25" s="27">
        <v>108656</v>
      </c>
      <c r="E25" s="27" t="s">
        <v>40</v>
      </c>
      <c r="F25" s="27">
        <v>4</v>
      </c>
      <c r="G25" s="27" t="str">
        <f t="shared" si="0"/>
        <v>108656218949</v>
      </c>
    </row>
    <row r="26" customHeight="1" spans="1:7">
      <c r="A26" s="27">
        <v>172340</v>
      </c>
      <c r="B26" s="27" t="s">
        <v>57</v>
      </c>
      <c r="C26" s="27" t="s">
        <v>20</v>
      </c>
      <c r="D26" s="27">
        <v>514</v>
      </c>
      <c r="E26" s="27" t="s">
        <v>58</v>
      </c>
      <c r="F26" s="27">
        <v>4</v>
      </c>
      <c r="G26" s="27" t="str">
        <f t="shared" si="0"/>
        <v>514172340</v>
      </c>
    </row>
    <row r="27" customHeight="1" spans="1:9">
      <c r="A27" s="27">
        <v>181299</v>
      </c>
      <c r="B27" s="28" t="s">
        <v>29</v>
      </c>
      <c r="C27" s="27" t="s">
        <v>20</v>
      </c>
      <c r="D27" s="27">
        <v>514</v>
      </c>
      <c r="E27" s="27" t="s">
        <v>58</v>
      </c>
      <c r="F27" s="27">
        <v>6</v>
      </c>
      <c r="G27" s="27" t="str">
        <f t="shared" si="0"/>
        <v>514181299</v>
      </c>
      <c r="I27" s="22" t="str">
        <f>VLOOKUP(G:G,明细!H:I,2,0)</f>
        <v>已铺</v>
      </c>
    </row>
    <row r="28" customHeight="1" spans="1:8">
      <c r="A28" s="27">
        <v>214778</v>
      </c>
      <c r="B28" s="28" t="s">
        <v>30</v>
      </c>
      <c r="C28" s="27" t="s">
        <v>31</v>
      </c>
      <c r="D28" s="27">
        <v>514</v>
      </c>
      <c r="E28" s="27" t="s">
        <v>58</v>
      </c>
      <c r="F28" s="27">
        <v>6</v>
      </c>
      <c r="G28" s="27" t="str">
        <f t="shared" si="0"/>
        <v>514214778</v>
      </c>
      <c r="H28" s="57" t="s">
        <v>32</v>
      </c>
    </row>
    <row r="29" customHeight="1" spans="1:7">
      <c r="A29" s="27">
        <v>236580</v>
      </c>
      <c r="B29" s="27" t="s">
        <v>59</v>
      </c>
      <c r="C29" s="27" t="s">
        <v>60</v>
      </c>
      <c r="D29" s="27">
        <v>514</v>
      </c>
      <c r="E29" s="27" t="s">
        <v>58</v>
      </c>
      <c r="F29" s="27">
        <v>10</v>
      </c>
      <c r="G29" s="27" t="str">
        <f t="shared" si="0"/>
        <v>514236580</v>
      </c>
    </row>
    <row r="30" customHeight="1" spans="1:7">
      <c r="A30" s="27">
        <v>150087</v>
      </c>
      <c r="B30" s="28" t="s">
        <v>35</v>
      </c>
      <c r="C30" s="27" t="s">
        <v>36</v>
      </c>
      <c r="D30" s="27">
        <v>371</v>
      </c>
      <c r="E30" s="27" t="s">
        <v>61</v>
      </c>
      <c r="F30" s="27">
        <v>4</v>
      </c>
      <c r="G30" s="27" t="str">
        <f t="shared" si="0"/>
        <v>371150087</v>
      </c>
    </row>
    <row r="31" customHeight="1" spans="1:7">
      <c r="A31" s="27">
        <v>204080</v>
      </c>
      <c r="B31" s="28" t="s">
        <v>39</v>
      </c>
      <c r="C31" s="27" t="s">
        <v>26</v>
      </c>
      <c r="D31" s="27">
        <v>371</v>
      </c>
      <c r="E31" s="27" t="s">
        <v>61</v>
      </c>
      <c r="F31" s="27">
        <v>4</v>
      </c>
      <c r="G31" s="27" t="str">
        <f t="shared" si="0"/>
        <v>371204080</v>
      </c>
    </row>
    <row r="32" customHeight="1" spans="1:7">
      <c r="A32" s="27">
        <v>215787</v>
      </c>
      <c r="B32" s="28" t="s">
        <v>24</v>
      </c>
      <c r="C32" s="27" t="s">
        <v>23</v>
      </c>
      <c r="D32" s="27">
        <v>371</v>
      </c>
      <c r="E32" s="27" t="s">
        <v>61</v>
      </c>
      <c r="F32" s="27">
        <v>2</v>
      </c>
      <c r="G32" s="27" t="str">
        <f t="shared" si="0"/>
        <v>371215787</v>
      </c>
    </row>
    <row r="33" customHeight="1" spans="1:9">
      <c r="A33" s="27">
        <v>150077</v>
      </c>
      <c r="B33" s="27" t="s">
        <v>43</v>
      </c>
      <c r="C33" s="27" t="s">
        <v>23</v>
      </c>
      <c r="D33" s="27">
        <v>371</v>
      </c>
      <c r="E33" s="27" t="s">
        <v>61</v>
      </c>
      <c r="F33" s="27">
        <v>4</v>
      </c>
      <c r="G33" s="27" t="str">
        <f t="shared" si="0"/>
        <v>371150077</v>
      </c>
      <c r="H33" s="22" t="s">
        <v>42</v>
      </c>
      <c r="I33" s="22" t="str">
        <f>VLOOKUP(G:G,明细!H:I,2,0)</f>
        <v>卖完下架，公司单独向厂家要货</v>
      </c>
    </row>
    <row r="34" customHeight="1" spans="1:9">
      <c r="A34" s="27">
        <v>181297</v>
      </c>
      <c r="B34" s="28" t="s">
        <v>25</v>
      </c>
      <c r="C34" s="27" t="s">
        <v>26</v>
      </c>
      <c r="D34" s="27">
        <v>371</v>
      </c>
      <c r="E34" s="27" t="s">
        <v>61</v>
      </c>
      <c r="F34" s="27">
        <v>4</v>
      </c>
      <c r="G34" s="27" t="str">
        <f t="shared" si="0"/>
        <v>371181297</v>
      </c>
      <c r="I34" s="22" t="str">
        <f>VLOOKUP(G:G,明细!H:I,2,0)</f>
        <v>已铺</v>
      </c>
    </row>
    <row r="35" customHeight="1" spans="1:8">
      <c r="A35" s="27">
        <v>150096</v>
      </c>
      <c r="B35" s="27" t="s">
        <v>62</v>
      </c>
      <c r="C35" s="27" t="s">
        <v>20</v>
      </c>
      <c r="D35" s="27">
        <v>371</v>
      </c>
      <c r="E35" s="27" t="s">
        <v>61</v>
      </c>
      <c r="F35" s="27">
        <v>4</v>
      </c>
      <c r="G35" s="27" t="str">
        <f t="shared" si="0"/>
        <v>371150096</v>
      </c>
      <c r="H35" s="22" t="s">
        <v>63</v>
      </c>
    </row>
    <row r="36" customHeight="1" spans="1:9">
      <c r="A36" s="27">
        <v>236548</v>
      </c>
      <c r="B36" s="27" t="s">
        <v>51</v>
      </c>
      <c r="C36" s="27" t="s">
        <v>52</v>
      </c>
      <c r="D36" s="27">
        <v>102567</v>
      </c>
      <c r="E36" s="27" t="s">
        <v>64</v>
      </c>
      <c r="F36" s="27">
        <v>2</v>
      </c>
      <c r="G36" s="27" t="str">
        <f t="shared" si="0"/>
        <v>102567236548</v>
      </c>
      <c r="I36" s="22" t="str">
        <f>VLOOKUP(G:G,明细!H:I,2,0)</f>
        <v>已铺</v>
      </c>
    </row>
    <row r="37" s="23" customFormat="1" customHeight="1" spans="1:9">
      <c r="A37" s="27">
        <v>218904</v>
      </c>
      <c r="B37" s="27" t="s">
        <v>65</v>
      </c>
      <c r="C37" s="27" t="s">
        <v>66</v>
      </c>
      <c r="D37" s="27">
        <v>102567</v>
      </c>
      <c r="E37" s="27" t="s">
        <v>67</v>
      </c>
      <c r="F37" s="27">
        <v>2</v>
      </c>
      <c r="G37" s="27" t="str">
        <f t="shared" si="0"/>
        <v>102567218904</v>
      </c>
      <c r="H37" s="22"/>
      <c r="I37" s="22" t="str">
        <f>VLOOKUP(G:G,明细!H:I,2,0)</f>
        <v>已铺</v>
      </c>
    </row>
    <row r="38" customHeight="1" spans="1:9">
      <c r="A38" s="27">
        <v>260443</v>
      </c>
      <c r="B38" s="27" t="s">
        <v>68</v>
      </c>
      <c r="C38" s="27" t="s">
        <v>26</v>
      </c>
      <c r="D38" s="27">
        <v>102567</v>
      </c>
      <c r="E38" s="27" t="s">
        <v>64</v>
      </c>
      <c r="F38" s="27">
        <v>2</v>
      </c>
      <c r="G38" s="27" t="str">
        <f t="shared" si="0"/>
        <v>102567260443</v>
      </c>
      <c r="I38" s="22" t="str">
        <f>VLOOKUP(G:G,明细!H:I,2,0)</f>
        <v>已铺</v>
      </c>
    </row>
    <row r="39" customHeight="1" spans="1:9">
      <c r="A39" s="27">
        <v>260442</v>
      </c>
      <c r="B39" s="27" t="s">
        <v>69</v>
      </c>
      <c r="C39" s="27" t="s">
        <v>31</v>
      </c>
      <c r="D39" s="27">
        <v>102567</v>
      </c>
      <c r="E39" s="27" t="s">
        <v>64</v>
      </c>
      <c r="F39" s="27">
        <v>2</v>
      </c>
      <c r="G39" s="27" t="str">
        <f t="shared" si="0"/>
        <v>102567260442</v>
      </c>
      <c r="I39" s="22" t="str">
        <f>VLOOKUP(G:G,明细!H:I,2,0)</f>
        <v>已铺</v>
      </c>
    </row>
    <row r="40" customHeight="1" spans="1:9">
      <c r="A40" s="27">
        <v>260433</v>
      </c>
      <c r="B40" s="27" t="s">
        <v>70</v>
      </c>
      <c r="C40" s="27" t="s">
        <v>20</v>
      </c>
      <c r="D40" s="27">
        <v>102567</v>
      </c>
      <c r="E40" s="27" t="s">
        <v>64</v>
      </c>
      <c r="F40" s="27">
        <v>2</v>
      </c>
      <c r="G40" s="27" t="str">
        <f t="shared" si="0"/>
        <v>102567260433</v>
      </c>
      <c r="I40" s="22" t="str">
        <f>VLOOKUP(G:G,明细!H:I,2,0)</f>
        <v>已铺</v>
      </c>
    </row>
    <row r="41" customHeight="1" spans="1:7">
      <c r="A41" s="27">
        <v>182297</v>
      </c>
      <c r="B41" s="27" t="s">
        <v>45</v>
      </c>
      <c r="C41" s="22" t="s">
        <v>71</v>
      </c>
      <c r="D41" s="22">
        <v>107728</v>
      </c>
      <c r="E41" s="22" t="s">
        <v>72</v>
      </c>
      <c r="F41" s="27">
        <v>10</v>
      </c>
      <c r="G41" s="27" t="str">
        <f t="shared" si="0"/>
        <v>107728182297</v>
      </c>
    </row>
    <row r="42" customHeight="1" spans="1:7">
      <c r="A42" s="27">
        <v>181299</v>
      </c>
      <c r="B42" s="27" t="s">
        <v>73</v>
      </c>
      <c r="C42" s="22" t="s">
        <v>74</v>
      </c>
      <c r="D42" s="22">
        <v>706</v>
      </c>
      <c r="E42" s="22" t="s">
        <v>75</v>
      </c>
      <c r="F42" s="27">
        <v>20</v>
      </c>
      <c r="G42" s="27" t="str">
        <f t="shared" si="0"/>
        <v>706181299</v>
      </c>
    </row>
    <row r="43" customHeight="1" spans="1:9">
      <c r="A43" s="27">
        <v>181297</v>
      </c>
      <c r="B43" s="27" t="s">
        <v>45</v>
      </c>
      <c r="C43" s="22" t="s">
        <v>71</v>
      </c>
      <c r="D43" s="22">
        <v>706</v>
      </c>
      <c r="E43" s="22" t="s">
        <v>75</v>
      </c>
      <c r="F43" s="27">
        <v>2</v>
      </c>
      <c r="G43" s="27" t="str">
        <f t="shared" si="0"/>
        <v>706181297</v>
      </c>
      <c r="I43" s="22" t="str">
        <f>VLOOKUP(G:G,明细!H:I,2,0)</f>
        <v>已铺</v>
      </c>
    </row>
    <row r="44" customHeight="1" spans="1:9">
      <c r="A44" s="27">
        <v>172377</v>
      </c>
      <c r="B44" s="27" t="s">
        <v>76</v>
      </c>
      <c r="C44" s="22" t="s">
        <v>77</v>
      </c>
      <c r="D44" s="22">
        <v>706</v>
      </c>
      <c r="E44" s="22" t="s">
        <v>75</v>
      </c>
      <c r="F44" s="27">
        <v>4</v>
      </c>
      <c r="G44" s="27" t="str">
        <f t="shared" si="0"/>
        <v>706172377</v>
      </c>
      <c r="I44" s="22" t="str">
        <f>VLOOKUP(G:G,明细!H:I,2,0)</f>
        <v>已铺</v>
      </c>
    </row>
    <row r="45" customHeight="1" spans="1:8">
      <c r="A45" s="27">
        <v>214778</v>
      </c>
      <c r="B45" s="27" t="s">
        <v>48</v>
      </c>
      <c r="C45" s="22" t="s">
        <v>78</v>
      </c>
      <c r="D45" s="22">
        <v>706</v>
      </c>
      <c r="E45" s="22" t="s">
        <v>75</v>
      </c>
      <c r="F45" s="27">
        <v>4</v>
      </c>
      <c r="G45" s="27" t="str">
        <f t="shared" si="0"/>
        <v>706214778</v>
      </c>
      <c r="H45" s="57" t="s">
        <v>32</v>
      </c>
    </row>
    <row r="46" customHeight="1" spans="1:7">
      <c r="A46" s="27">
        <v>181291</v>
      </c>
      <c r="B46" s="27" t="s">
        <v>79</v>
      </c>
      <c r="C46" s="22" t="s">
        <v>78</v>
      </c>
      <c r="D46" s="22">
        <v>706</v>
      </c>
      <c r="E46" s="22" t="s">
        <v>75</v>
      </c>
      <c r="F46" s="27">
        <v>2</v>
      </c>
      <c r="G46" s="27" t="str">
        <f t="shared" si="0"/>
        <v>706181291</v>
      </c>
    </row>
    <row r="47" customHeight="1" spans="1:7">
      <c r="A47" s="27">
        <v>236550</v>
      </c>
      <c r="B47" s="27" t="s">
        <v>59</v>
      </c>
      <c r="C47" s="22" t="s">
        <v>74</v>
      </c>
      <c r="D47" s="22">
        <v>706</v>
      </c>
      <c r="E47" s="22" t="s">
        <v>75</v>
      </c>
      <c r="F47" s="27">
        <v>3</v>
      </c>
      <c r="G47" s="27" t="str">
        <f t="shared" si="0"/>
        <v>706236550</v>
      </c>
    </row>
    <row r="48" customHeight="1" spans="1:7">
      <c r="A48" s="27">
        <v>215787</v>
      </c>
      <c r="B48" s="27" t="s">
        <v>80</v>
      </c>
      <c r="C48" s="22" t="s">
        <v>77</v>
      </c>
      <c r="D48" s="22">
        <v>721</v>
      </c>
      <c r="E48" s="22" t="s">
        <v>81</v>
      </c>
      <c r="F48" s="27">
        <v>2</v>
      </c>
      <c r="G48" s="27" t="str">
        <f t="shared" si="0"/>
        <v>721215787</v>
      </c>
    </row>
    <row r="49" customHeight="1" spans="1:9">
      <c r="A49" s="27">
        <v>150090</v>
      </c>
      <c r="B49" s="27" t="s">
        <v>44</v>
      </c>
      <c r="C49" s="22" t="s">
        <v>74</v>
      </c>
      <c r="D49" s="22">
        <v>721</v>
      </c>
      <c r="E49" s="22" t="s">
        <v>81</v>
      </c>
      <c r="F49" s="27">
        <v>1</v>
      </c>
      <c r="G49" s="27" t="str">
        <f t="shared" si="0"/>
        <v>721150090</v>
      </c>
      <c r="I49" s="22" t="str">
        <f>VLOOKUP(G:G,明细!H:I,2,0)</f>
        <v>已铺</v>
      </c>
    </row>
    <row r="50" customHeight="1" spans="1:8">
      <c r="A50" s="27">
        <v>214778</v>
      </c>
      <c r="B50" s="27" t="s">
        <v>48</v>
      </c>
      <c r="C50" s="22" t="s">
        <v>78</v>
      </c>
      <c r="D50" s="22">
        <v>721</v>
      </c>
      <c r="E50" s="22" t="s">
        <v>81</v>
      </c>
      <c r="F50" s="27">
        <v>1</v>
      </c>
      <c r="G50" s="27" t="str">
        <f t="shared" si="0"/>
        <v>721214778</v>
      </c>
      <c r="H50" s="57" t="s">
        <v>32</v>
      </c>
    </row>
    <row r="51" customHeight="1" spans="1:9">
      <c r="A51" s="27">
        <v>218904</v>
      </c>
      <c r="B51" s="27" t="s">
        <v>82</v>
      </c>
      <c r="C51" s="22" t="s">
        <v>83</v>
      </c>
      <c r="D51" s="22">
        <v>706</v>
      </c>
      <c r="E51" s="22" t="s">
        <v>75</v>
      </c>
      <c r="F51" s="27">
        <v>6</v>
      </c>
      <c r="G51" s="27" t="str">
        <f t="shared" si="0"/>
        <v>706218904</v>
      </c>
      <c r="I51" s="22" t="str">
        <f>VLOOKUP(G:G,明细!H:I,2,0)</f>
        <v>已铺</v>
      </c>
    </row>
    <row r="52" customHeight="1" spans="1:9">
      <c r="A52" s="27">
        <v>236548</v>
      </c>
      <c r="B52" s="27" t="s">
        <v>51</v>
      </c>
      <c r="C52" s="22" t="s">
        <v>84</v>
      </c>
      <c r="D52" s="22">
        <v>706</v>
      </c>
      <c r="E52" s="22" t="s">
        <v>75</v>
      </c>
      <c r="F52" s="27">
        <v>4</v>
      </c>
      <c r="G52" s="27" t="str">
        <f t="shared" si="0"/>
        <v>706236548</v>
      </c>
      <c r="I52" s="22" t="str">
        <f>VLOOKUP(G:G,明细!H:I,2,0)</f>
        <v>已铺</v>
      </c>
    </row>
    <row r="53" customHeight="1" spans="1:7">
      <c r="A53" s="27">
        <v>181301</v>
      </c>
      <c r="B53" s="27" t="s">
        <v>85</v>
      </c>
      <c r="C53" s="22" t="s">
        <v>86</v>
      </c>
      <c r="D53" s="22">
        <v>110378</v>
      </c>
      <c r="E53" s="22" t="s">
        <v>87</v>
      </c>
      <c r="F53" s="27">
        <v>4</v>
      </c>
      <c r="G53" s="27" t="str">
        <f t="shared" si="0"/>
        <v>110378181301</v>
      </c>
    </row>
    <row r="54" customHeight="1" spans="1:9">
      <c r="A54" s="27">
        <v>236548</v>
      </c>
      <c r="B54" s="27" t="s">
        <v>51</v>
      </c>
      <c r="C54" s="22" t="s">
        <v>88</v>
      </c>
      <c r="D54" s="22">
        <v>110378</v>
      </c>
      <c r="E54" s="22" t="s">
        <v>87</v>
      </c>
      <c r="F54" s="27">
        <v>1</v>
      </c>
      <c r="G54" s="27" t="str">
        <f t="shared" si="0"/>
        <v>110378236548</v>
      </c>
      <c r="I54" s="22" t="str">
        <f>VLOOKUP(G:G,明细!H:I,2,0)</f>
        <v>已铺</v>
      </c>
    </row>
    <row r="55" customHeight="1" spans="1:9">
      <c r="A55" s="27">
        <v>89062</v>
      </c>
      <c r="B55" s="27" t="s">
        <v>89</v>
      </c>
      <c r="C55" s="22" t="s">
        <v>74</v>
      </c>
      <c r="D55" s="22">
        <v>110378</v>
      </c>
      <c r="E55" s="22" t="s">
        <v>87</v>
      </c>
      <c r="F55" s="27">
        <v>2</v>
      </c>
      <c r="G55" s="27" t="str">
        <f t="shared" si="0"/>
        <v>11037889062</v>
      </c>
      <c r="H55" s="22" t="s">
        <v>42</v>
      </c>
      <c r="I55" s="22" t="str">
        <f>VLOOKUP(G:G,明细!H:I,2,0)</f>
        <v>卖完下架，公司单独向厂家要货</v>
      </c>
    </row>
    <row r="56" customHeight="1" spans="1:9">
      <c r="A56" s="27">
        <v>184997</v>
      </c>
      <c r="B56" s="27" t="s">
        <v>90</v>
      </c>
      <c r="C56" s="22" t="s">
        <v>91</v>
      </c>
      <c r="D56" s="22">
        <v>110378</v>
      </c>
      <c r="E56" s="22" t="s">
        <v>87</v>
      </c>
      <c r="F56" s="27">
        <v>1</v>
      </c>
      <c r="G56" s="27" t="str">
        <f t="shared" si="0"/>
        <v>110378184997</v>
      </c>
      <c r="I56" s="22" t="str">
        <f>VLOOKUP(G:G,明细!H:I,2,0)</f>
        <v>已铺</v>
      </c>
    </row>
    <row r="57" customHeight="1" spans="1:8">
      <c r="A57" s="27">
        <v>241566</v>
      </c>
      <c r="B57" s="27" t="s">
        <v>92</v>
      </c>
      <c r="C57" s="22" t="s">
        <v>93</v>
      </c>
      <c r="D57" s="22">
        <v>110378</v>
      </c>
      <c r="E57" s="22" t="s">
        <v>87</v>
      </c>
      <c r="F57" s="27">
        <v>5</v>
      </c>
      <c r="G57" s="27" t="str">
        <f t="shared" si="0"/>
        <v>110378241566</v>
      </c>
      <c r="H57" s="22" t="s">
        <v>94</v>
      </c>
    </row>
    <row r="58" customHeight="1" spans="1:7">
      <c r="A58" s="27">
        <v>218919</v>
      </c>
      <c r="B58" s="27" t="s">
        <v>56</v>
      </c>
      <c r="C58" s="22" t="s">
        <v>71</v>
      </c>
      <c r="D58" s="22">
        <v>110378</v>
      </c>
      <c r="E58" s="22" t="s">
        <v>87</v>
      </c>
      <c r="F58" s="27">
        <v>2</v>
      </c>
      <c r="G58" s="27" t="str">
        <f t="shared" si="0"/>
        <v>110378218919</v>
      </c>
    </row>
    <row r="59" customHeight="1" spans="1:9">
      <c r="A59" s="27">
        <v>172377</v>
      </c>
      <c r="B59" s="27" t="s">
        <v>76</v>
      </c>
      <c r="C59" s="22" t="s">
        <v>77</v>
      </c>
      <c r="D59" s="22">
        <v>110378</v>
      </c>
      <c r="E59" s="22" t="s">
        <v>87</v>
      </c>
      <c r="F59" s="27">
        <v>2</v>
      </c>
      <c r="G59" s="27" t="str">
        <f t="shared" si="0"/>
        <v>110378172377</v>
      </c>
      <c r="I59" s="22" t="str">
        <f>VLOOKUP(G:G,明细!H:I,2,0)</f>
        <v>已铺</v>
      </c>
    </row>
    <row r="60" customHeight="1" spans="1:7">
      <c r="A60" s="29">
        <v>236550</v>
      </c>
      <c r="B60" s="30" t="s">
        <v>95</v>
      </c>
      <c r="C60" s="22" t="s">
        <v>74</v>
      </c>
      <c r="D60" s="22">
        <v>587</v>
      </c>
      <c r="E60" s="22" t="s">
        <v>96</v>
      </c>
      <c r="F60" s="27">
        <v>7</v>
      </c>
      <c r="G60" s="27" t="str">
        <f t="shared" si="0"/>
        <v>587236550</v>
      </c>
    </row>
    <row r="61" customHeight="1" spans="1:8">
      <c r="A61" s="27">
        <v>241566</v>
      </c>
      <c r="B61" s="27" t="s">
        <v>97</v>
      </c>
      <c r="C61" s="22" t="s">
        <v>93</v>
      </c>
      <c r="D61" s="22">
        <v>706</v>
      </c>
      <c r="E61" s="22" t="s">
        <v>75</v>
      </c>
      <c r="F61" s="27">
        <v>9</v>
      </c>
      <c r="G61" s="27" t="str">
        <f t="shared" si="0"/>
        <v>706241566</v>
      </c>
      <c r="H61" s="22" t="s">
        <v>94</v>
      </c>
    </row>
    <row r="62" customHeight="1" spans="1:9">
      <c r="A62" s="27">
        <v>150093</v>
      </c>
      <c r="B62" s="27" t="s">
        <v>46</v>
      </c>
      <c r="C62" s="22" t="s">
        <v>98</v>
      </c>
      <c r="D62" s="22">
        <v>706</v>
      </c>
      <c r="E62" s="22" t="s">
        <v>75</v>
      </c>
      <c r="F62" s="27">
        <v>4</v>
      </c>
      <c r="G62" s="27" t="str">
        <f t="shared" si="0"/>
        <v>706150093</v>
      </c>
      <c r="I62" s="22" t="str">
        <f>VLOOKUP(G:G,明细!H:I,2,0)</f>
        <v>已铺</v>
      </c>
    </row>
    <row r="63" customHeight="1" spans="1:8">
      <c r="A63" s="27">
        <v>166671</v>
      </c>
      <c r="B63" s="27" t="s">
        <v>99</v>
      </c>
      <c r="C63" s="22">
        <v>80</v>
      </c>
      <c r="D63" s="22">
        <v>706</v>
      </c>
      <c r="E63" s="22" t="s">
        <v>75</v>
      </c>
      <c r="F63" s="27">
        <v>6</v>
      </c>
      <c r="G63" s="27" t="str">
        <f t="shared" si="0"/>
        <v>706166671</v>
      </c>
      <c r="H63" s="22" t="s">
        <v>100</v>
      </c>
    </row>
    <row r="64" customHeight="1" spans="1:7">
      <c r="A64" s="27">
        <v>245065</v>
      </c>
      <c r="B64" s="27" t="s">
        <v>54</v>
      </c>
      <c r="C64" s="22" t="s">
        <v>101</v>
      </c>
      <c r="D64" s="22">
        <v>351</v>
      </c>
      <c r="E64" s="22" t="s">
        <v>102</v>
      </c>
      <c r="F64" s="27">
        <v>10</v>
      </c>
      <c r="G64" s="27" t="str">
        <f t="shared" si="0"/>
        <v>351245065</v>
      </c>
    </row>
    <row r="65" customHeight="1" spans="1:9">
      <c r="A65" s="27">
        <v>172377</v>
      </c>
      <c r="B65" s="27" t="s">
        <v>76</v>
      </c>
      <c r="C65" s="22" t="s">
        <v>77</v>
      </c>
      <c r="D65" s="22">
        <v>351</v>
      </c>
      <c r="E65" s="22" t="s">
        <v>102</v>
      </c>
      <c r="F65" s="27">
        <v>4</v>
      </c>
      <c r="G65" s="27" t="str">
        <f t="shared" si="0"/>
        <v>351172377</v>
      </c>
      <c r="I65" s="22" t="str">
        <f>VLOOKUP(G:G,明细!H:I,2,0)</f>
        <v>已铺</v>
      </c>
    </row>
    <row r="66" customHeight="1" spans="1:9">
      <c r="A66" s="27">
        <v>260452</v>
      </c>
      <c r="B66" s="27" t="s">
        <v>103</v>
      </c>
      <c r="C66" s="22" t="s">
        <v>104</v>
      </c>
      <c r="D66" s="22">
        <v>351</v>
      </c>
      <c r="E66" s="22" t="s">
        <v>102</v>
      </c>
      <c r="F66" s="27">
        <v>2</v>
      </c>
      <c r="G66" s="27" t="str">
        <f t="shared" si="0"/>
        <v>351260452</v>
      </c>
      <c r="I66" s="22" t="str">
        <f>VLOOKUP(G:G,明细!H:I,2,0)</f>
        <v>已铺</v>
      </c>
    </row>
    <row r="67" customHeight="1" spans="1:7">
      <c r="A67" s="27">
        <v>181299</v>
      </c>
      <c r="B67" s="27" t="s">
        <v>73</v>
      </c>
      <c r="C67" s="22" t="s">
        <v>74</v>
      </c>
      <c r="D67" s="22">
        <v>351</v>
      </c>
      <c r="E67" s="22" t="s">
        <v>102</v>
      </c>
      <c r="F67" s="27">
        <v>4</v>
      </c>
      <c r="G67" s="27" t="str">
        <f t="shared" ref="G67:G130" si="1">D67&amp;A67</f>
        <v>351181299</v>
      </c>
    </row>
    <row r="68" customHeight="1" spans="1:9">
      <c r="A68" s="27">
        <v>181297</v>
      </c>
      <c r="B68" s="27" t="s">
        <v>45</v>
      </c>
      <c r="C68" s="22" t="s">
        <v>71</v>
      </c>
      <c r="D68" s="22">
        <v>351</v>
      </c>
      <c r="E68" s="22" t="s">
        <v>102</v>
      </c>
      <c r="F68" s="27">
        <v>4</v>
      </c>
      <c r="G68" s="27" t="str">
        <f t="shared" si="1"/>
        <v>351181297</v>
      </c>
      <c r="I68" s="22" t="str">
        <f>VLOOKUP(G:G,明细!H:I,2,0)</f>
        <v>已铺</v>
      </c>
    </row>
    <row r="69" customHeight="1" spans="1:8">
      <c r="A69" s="27">
        <v>214778</v>
      </c>
      <c r="B69" s="27" t="s">
        <v>48</v>
      </c>
      <c r="C69" s="22" t="s">
        <v>78</v>
      </c>
      <c r="D69" s="22">
        <v>351</v>
      </c>
      <c r="E69" s="22" t="s">
        <v>102</v>
      </c>
      <c r="F69" s="27">
        <v>4</v>
      </c>
      <c r="G69" s="27" t="str">
        <f t="shared" si="1"/>
        <v>351214778</v>
      </c>
      <c r="H69" s="57" t="s">
        <v>32</v>
      </c>
    </row>
    <row r="70" customHeight="1" spans="1:9">
      <c r="A70" s="27">
        <v>260443</v>
      </c>
      <c r="B70" s="27" t="s">
        <v>68</v>
      </c>
      <c r="C70" s="22" t="s">
        <v>71</v>
      </c>
      <c r="D70" s="22">
        <v>351</v>
      </c>
      <c r="E70" s="22" t="s">
        <v>102</v>
      </c>
      <c r="F70" s="27">
        <v>2</v>
      </c>
      <c r="G70" s="27" t="str">
        <f t="shared" si="1"/>
        <v>351260443</v>
      </c>
      <c r="I70" s="22" t="str">
        <f>VLOOKUP(G:G,明细!H:I,2,0)</f>
        <v>已铺</v>
      </c>
    </row>
    <row r="71" customHeight="1" spans="1:9">
      <c r="A71" s="27">
        <v>260442</v>
      </c>
      <c r="B71" s="27" t="s">
        <v>69</v>
      </c>
      <c r="C71" s="22" t="s">
        <v>78</v>
      </c>
      <c r="D71" s="22">
        <v>351</v>
      </c>
      <c r="E71" s="22" t="s">
        <v>102</v>
      </c>
      <c r="F71" s="27">
        <v>2</v>
      </c>
      <c r="G71" s="27" t="str">
        <f t="shared" si="1"/>
        <v>351260442</v>
      </c>
      <c r="I71" s="22" t="str">
        <f>VLOOKUP(G:G,明细!H:I,2,0)</f>
        <v>已铺</v>
      </c>
    </row>
    <row r="72" customHeight="1" spans="1:9">
      <c r="A72" s="27">
        <v>260433</v>
      </c>
      <c r="B72" s="27" t="s">
        <v>70</v>
      </c>
      <c r="C72" s="22" t="s">
        <v>74</v>
      </c>
      <c r="D72" s="22">
        <v>351</v>
      </c>
      <c r="E72" s="22" t="s">
        <v>102</v>
      </c>
      <c r="F72" s="27">
        <v>2</v>
      </c>
      <c r="G72" s="27" t="str">
        <f t="shared" si="1"/>
        <v>351260433</v>
      </c>
      <c r="I72" s="22" t="str">
        <f>VLOOKUP(G:G,明细!H:I,2,0)</f>
        <v>已铺</v>
      </c>
    </row>
    <row r="73" customHeight="1" spans="1:9">
      <c r="A73" s="27">
        <v>150088</v>
      </c>
      <c r="B73" s="27" t="s">
        <v>105</v>
      </c>
      <c r="C73" s="22" t="s">
        <v>106</v>
      </c>
      <c r="D73" s="22">
        <v>104533</v>
      </c>
      <c r="E73" s="22" t="s">
        <v>107</v>
      </c>
      <c r="F73" s="27">
        <v>2</v>
      </c>
      <c r="G73" s="27" t="str">
        <f t="shared" si="1"/>
        <v>104533150088</v>
      </c>
      <c r="I73" s="22" t="str">
        <f>VLOOKUP(G:G,明细!H:I,2,0)</f>
        <v>已铺</v>
      </c>
    </row>
    <row r="74" customHeight="1" spans="1:7">
      <c r="A74" s="27">
        <v>150087</v>
      </c>
      <c r="B74" s="27" t="s">
        <v>108</v>
      </c>
      <c r="C74" s="22" t="s">
        <v>109</v>
      </c>
      <c r="D74" s="22">
        <v>710</v>
      </c>
      <c r="E74" s="22" t="s">
        <v>110</v>
      </c>
      <c r="F74" s="27">
        <v>2</v>
      </c>
      <c r="G74" s="27" t="str">
        <f t="shared" si="1"/>
        <v>710150087</v>
      </c>
    </row>
    <row r="75" customHeight="1" spans="1:7">
      <c r="A75" s="27">
        <v>192488</v>
      </c>
      <c r="B75" s="27" t="s">
        <v>111</v>
      </c>
      <c r="C75" s="22" t="s">
        <v>112</v>
      </c>
      <c r="D75" s="22">
        <v>710</v>
      </c>
      <c r="E75" s="22" t="s">
        <v>110</v>
      </c>
      <c r="F75" s="27">
        <v>1</v>
      </c>
      <c r="G75" s="27" t="str">
        <f t="shared" si="1"/>
        <v>710192488</v>
      </c>
    </row>
    <row r="76" customHeight="1" spans="1:8">
      <c r="A76" s="27">
        <v>214778</v>
      </c>
      <c r="B76" s="27" t="s">
        <v>48</v>
      </c>
      <c r="C76" s="22" t="s">
        <v>78</v>
      </c>
      <c r="D76" s="22">
        <v>713</v>
      </c>
      <c r="E76" s="22" t="s">
        <v>113</v>
      </c>
      <c r="F76" s="27">
        <v>4</v>
      </c>
      <c r="G76" s="27" t="str">
        <f t="shared" si="1"/>
        <v>713214778</v>
      </c>
      <c r="H76" s="57" t="s">
        <v>32</v>
      </c>
    </row>
    <row r="77" customHeight="1" spans="1:7">
      <c r="A77" s="27">
        <v>181301</v>
      </c>
      <c r="B77" s="27" t="s">
        <v>85</v>
      </c>
      <c r="C77" s="22" t="s">
        <v>86</v>
      </c>
      <c r="D77" s="22">
        <v>713</v>
      </c>
      <c r="E77" s="22" t="s">
        <v>113</v>
      </c>
      <c r="F77" s="27">
        <v>4</v>
      </c>
      <c r="G77" s="27" t="str">
        <f t="shared" si="1"/>
        <v>713181301</v>
      </c>
    </row>
    <row r="78" customHeight="1" spans="1:9">
      <c r="A78" s="27">
        <v>150088</v>
      </c>
      <c r="B78" s="27" t="s">
        <v>105</v>
      </c>
      <c r="C78" s="22" t="s">
        <v>106</v>
      </c>
      <c r="D78" s="22">
        <v>713</v>
      </c>
      <c r="E78" s="22" t="s">
        <v>113</v>
      </c>
      <c r="F78" s="27">
        <v>4</v>
      </c>
      <c r="G78" s="27" t="str">
        <f t="shared" si="1"/>
        <v>713150088</v>
      </c>
      <c r="I78" s="22" t="str">
        <f>VLOOKUP(G:G,明细!H:I,2,0)</f>
        <v>已铺</v>
      </c>
    </row>
    <row r="79" customHeight="1" spans="1:9">
      <c r="A79" s="27">
        <v>181297</v>
      </c>
      <c r="B79" s="27" t="s">
        <v>45</v>
      </c>
      <c r="C79" s="22" t="s">
        <v>71</v>
      </c>
      <c r="D79" s="22">
        <v>713</v>
      </c>
      <c r="E79" s="22" t="s">
        <v>113</v>
      </c>
      <c r="F79" s="27">
        <v>4</v>
      </c>
      <c r="G79" s="27" t="str">
        <f t="shared" si="1"/>
        <v>713181297</v>
      </c>
      <c r="I79" s="22" t="str">
        <f>VLOOKUP(G:G,明细!H:I,2,0)</f>
        <v>已铺</v>
      </c>
    </row>
    <row r="80" customHeight="1" spans="1:7">
      <c r="A80" s="27">
        <v>181299</v>
      </c>
      <c r="B80" s="27" t="s">
        <v>73</v>
      </c>
      <c r="C80" s="22" t="s">
        <v>74</v>
      </c>
      <c r="D80" s="22">
        <v>713</v>
      </c>
      <c r="E80" s="22" t="s">
        <v>113</v>
      </c>
      <c r="F80" s="27">
        <v>4</v>
      </c>
      <c r="G80" s="27" t="str">
        <f t="shared" si="1"/>
        <v>713181299</v>
      </c>
    </row>
    <row r="81" customHeight="1" spans="1:9">
      <c r="A81" s="27">
        <v>150090</v>
      </c>
      <c r="B81" s="27" t="s">
        <v>44</v>
      </c>
      <c r="C81" s="22" t="s">
        <v>74</v>
      </c>
      <c r="D81" s="22">
        <v>713</v>
      </c>
      <c r="E81" s="22" t="s">
        <v>113</v>
      </c>
      <c r="F81" s="27">
        <v>4</v>
      </c>
      <c r="G81" s="27" t="str">
        <f t="shared" si="1"/>
        <v>713150090</v>
      </c>
      <c r="I81" s="22" t="str">
        <f>VLOOKUP(G:G,明细!H:I,2,0)</f>
        <v>已铺</v>
      </c>
    </row>
    <row r="82" customHeight="1" spans="1:9">
      <c r="A82" s="27">
        <v>260443</v>
      </c>
      <c r="B82" s="27" t="s">
        <v>68</v>
      </c>
      <c r="C82" s="22" t="s">
        <v>71</v>
      </c>
      <c r="D82" s="22">
        <v>713</v>
      </c>
      <c r="E82" s="22" t="s">
        <v>113</v>
      </c>
      <c r="F82" s="27">
        <v>4</v>
      </c>
      <c r="G82" s="27" t="str">
        <f t="shared" si="1"/>
        <v>713260443</v>
      </c>
      <c r="I82" s="22" t="str">
        <f>VLOOKUP(G:G,明细!H:I,2,0)</f>
        <v>已铺</v>
      </c>
    </row>
    <row r="83" customHeight="1" spans="1:9">
      <c r="A83" s="27">
        <v>260442</v>
      </c>
      <c r="B83" s="27" t="s">
        <v>69</v>
      </c>
      <c r="C83" s="22" t="s">
        <v>78</v>
      </c>
      <c r="D83" s="22">
        <v>713</v>
      </c>
      <c r="E83" s="22" t="s">
        <v>113</v>
      </c>
      <c r="F83" s="27">
        <v>4</v>
      </c>
      <c r="G83" s="27" t="str">
        <f t="shared" si="1"/>
        <v>713260442</v>
      </c>
      <c r="I83" s="22" t="str">
        <f>VLOOKUP(G:G,明细!H:I,2,0)</f>
        <v>已铺</v>
      </c>
    </row>
    <row r="84" customHeight="1" spans="1:8">
      <c r="A84" s="27">
        <v>241566</v>
      </c>
      <c r="B84" s="27" t="s">
        <v>97</v>
      </c>
      <c r="C84" s="22" t="s">
        <v>93</v>
      </c>
      <c r="D84" s="22">
        <v>713</v>
      </c>
      <c r="E84" s="22" t="s">
        <v>113</v>
      </c>
      <c r="F84" s="27">
        <v>4</v>
      </c>
      <c r="G84" s="27" t="str">
        <f t="shared" si="1"/>
        <v>713241566</v>
      </c>
      <c r="H84" s="22" t="s">
        <v>94</v>
      </c>
    </row>
    <row r="85" customHeight="1" spans="1:8">
      <c r="A85" s="27">
        <v>150095</v>
      </c>
      <c r="B85" s="46" t="s">
        <v>114</v>
      </c>
      <c r="C85" s="22" t="s">
        <v>78</v>
      </c>
      <c r="D85" s="22">
        <v>713</v>
      </c>
      <c r="E85" s="22" t="s">
        <v>113</v>
      </c>
      <c r="F85" s="27">
        <v>1</v>
      </c>
      <c r="G85" s="27" t="str">
        <f t="shared" si="1"/>
        <v>713150095</v>
      </c>
      <c r="H85" s="22" t="s">
        <v>63</v>
      </c>
    </row>
    <row r="86" customHeight="1" spans="1:9">
      <c r="A86" s="27">
        <v>191033</v>
      </c>
      <c r="B86" s="58" t="s">
        <v>115</v>
      </c>
      <c r="C86" s="22" t="s">
        <v>78</v>
      </c>
      <c r="D86" s="22">
        <v>713</v>
      </c>
      <c r="E86" s="22" t="s">
        <v>113</v>
      </c>
      <c r="F86" s="27">
        <v>1</v>
      </c>
      <c r="G86" s="27" t="str">
        <f t="shared" si="1"/>
        <v>713191033</v>
      </c>
      <c r="I86" s="22" t="str">
        <f>VLOOKUP(G:G,明细!H:I,2,0)</f>
        <v>已铺</v>
      </c>
    </row>
    <row r="87" customHeight="1" spans="1:7">
      <c r="A87" s="27">
        <v>242579</v>
      </c>
      <c r="B87" s="28" t="s">
        <v>116</v>
      </c>
      <c r="C87" s="22" t="s">
        <v>78</v>
      </c>
      <c r="D87" s="22">
        <v>713</v>
      </c>
      <c r="E87" s="22" t="s">
        <v>113</v>
      </c>
      <c r="F87" s="22">
        <v>1</v>
      </c>
      <c r="G87" s="27" t="str">
        <f t="shared" si="1"/>
        <v>713242579</v>
      </c>
    </row>
    <row r="88" customHeight="1" spans="1:7">
      <c r="A88" s="27">
        <v>150087</v>
      </c>
      <c r="B88" s="27" t="s">
        <v>108</v>
      </c>
      <c r="C88" s="22" t="s">
        <v>109</v>
      </c>
      <c r="D88" s="22">
        <v>104533</v>
      </c>
      <c r="E88" s="22" t="s">
        <v>107</v>
      </c>
      <c r="F88" s="27">
        <v>1</v>
      </c>
      <c r="G88" s="27" t="str">
        <f t="shared" si="1"/>
        <v>104533150087</v>
      </c>
    </row>
    <row r="89" customHeight="1" spans="1:7">
      <c r="A89" s="27">
        <v>236550</v>
      </c>
      <c r="B89" s="27" t="s">
        <v>59</v>
      </c>
      <c r="C89" s="22" t="s">
        <v>74</v>
      </c>
      <c r="D89" s="22">
        <v>104533</v>
      </c>
      <c r="E89" s="22" t="s">
        <v>107</v>
      </c>
      <c r="F89" s="27">
        <v>2</v>
      </c>
      <c r="G89" s="27" t="str">
        <f t="shared" si="1"/>
        <v>104533236550</v>
      </c>
    </row>
    <row r="90" customHeight="1" spans="1:9">
      <c r="A90" s="27">
        <v>218904</v>
      </c>
      <c r="B90" s="27" t="s">
        <v>82</v>
      </c>
      <c r="C90" s="22" t="s">
        <v>83</v>
      </c>
      <c r="D90" s="22">
        <v>104533</v>
      </c>
      <c r="E90" s="22" t="s">
        <v>107</v>
      </c>
      <c r="F90" s="27">
        <v>2</v>
      </c>
      <c r="G90" s="27" t="str">
        <f t="shared" si="1"/>
        <v>104533218904</v>
      </c>
      <c r="I90" s="22" t="str">
        <f>VLOOKUP(G:G,明细!H:I,2,0)</f>
        <v>已铺</v>
      </c>
    </row>
    <row r="91" customHeight="1" spans="1:7">
      <c r="A91" s="27">
        <v>181291</v>
      </c>
      <c r="B91" s="27" t="s">
        <v>79</v>
      </c>
      <c r="C91" s="22" t="s">
        <v>78</v>
      </c>
      <c r="D91" s="22">
        <v>104533</v>
      </c>
      <c r="E91" s="22" t="s">
        <v>107</v>
      </c>
      <c r="F91" s="27">
        <v>1</v>
      </c>
      <c r="G91" s="27" t="str">
        <f t="shared" si="1"/>
        <v>104533181291</v>
      </c>
    </row>
    <row r="92" customHeight="1" spans="1:9">
      <c r="A92" s="27">
        <v>150102</v>
      </c>
      <c r="B92" s="27"/>
      <c r="C92" s="22" t="s">
        <v>117</v>
      </c>
      <c r="D92" s="22">
        <v>104533</v>
      </c>
      <c r="E92" s="22" t="s">
        <v>107</v>
      </c>
      <c r="F92" s="27">
        <v>2</v>
      </c>
      <c r="G92" s="27" t="str">
        <f t="shared" si="1"/>
        <v>104533150102</v>
      </c>
      <c r="I92" s="22" t="str">
        <f>VLOOKUP(G:G,明细!H:I,2,0)</f>
        <v>已铺</v>
      </c>
    </row>
    <row r="93" customHeight="1" spans="1:9">
      <c r="A93" s="27">
        <v>218904</v>
      </c>
      <c r="B93" s="27" t="s">
        <v>82</v>
      </c>
      <c r="C93" s="22" t="s">
        <v>83</v>
      </c>
      <c r="D93" s="22">
        <v>594</v>
      </c>
      <c r="E93" s="22" t="s">
        <v>118</v>
      </c>
      <c r="F93" s="27">
        <v>4</v>
      </c>
      <c r="G93" s="27" t="str">
        <f t="shared" si="1"/>
        <v>594218904</v>
      </c>
      <c r="I93" s="22" t="str">
        <f>VLOOKUP(G:G,明细!H:I,2,0)</f>
        <v>已铺</v>
      </c>
    </row>
    <row r="94" customHeight="1" spans="1:8">
      <c r="A94" s="27">
        <v>241566</v>
      </c>
      <c r="B94" s="27" t="s">
        <v>97</v>
      </c>
      <c r="C94" s="22" t="s">
        <v>93</v>
      </c>
      <c r="D94" s="22">
        <v>594</v>
      </c>
      <c r="E94" s="22" t="s">
        <v>118</v>
      </c>
      <c r="F94" s="27">
        <v>3</v>
      </c>
      <c r="G94" s="27" t="str">
        <f t="shared" si="1"/>
        <v>594241566</v>
      </c>
      <c r="H94" s="22" t="s">
        <v>94</v>
      </c>
    </row>
    <row r="95" customHeight="1" spans="1:9">
      <c r="A95" s="27">
        <v>150102</v>
      </c>
      <c r="B95" s="46" t="s">
        <v>119</v>
      </c>
      <c r="C95" s="46" t="s">
        <v>120</v>
      </c>
      <c r="D95" s="22">
        <v>539</v>
      </c>
      <c r="E95" s="22" t="s">
        <v>121</v>
      </c>
      <c r="F95" s="27">
        <v>2</v>
      </c>
      <c r="G95" s="27" t="str">
        <f t="shared" si="1"/>
        <v>539150102</v>
      </c>
      <c r="I95" s="22" t="str">
        <f>VLOOKUP(G:G,明细!H:I,2,0)</f>
        <v>已铺</v>
      </c>
    </row>
    <row r="96" customHeight="1" spans="1:9">
      <c r="A96" s="27">
        <v>218904</v>
      </c>
      <c r="B96" s="27" t="s">
        <v>82</v>
      </c>
      <c r="C96" s="22" t="s">
        <v>83</v>
      </c>
      <c r="D96" s="22">
        <v>539</v>
      </c>
      <c r="E96" s="22" t="s">
        <v>121</v>
      </c>
      <c r="F96" s="27">
        <v>4</v>
      </c>
      <c r="G96" s="27" t="str">
        <f t="shared" si="1"/>
        <v>539218904</v>
      </c>
      <c r="I96" s="22" t="str">
        <f>VLOOKUP(G:G,明细!H:I,2,0)</f>
        <v>已铺</v>
      </c>
    </row>
    <row r="97" customHeight="1" spans="1:7">
      <c r="A97" s="27">
        <v>181291</v>
      </c>
      <c r="B97" s="27" t="s">
        <v>79</v>
      </c>
      <c r="C97" s="22" t="s">
        <v>78</v>
      </c>
      <c r="D97" s="22">
        <v>539</v>
      </c>
      <c r="E97" s="22" t="s">
        <v>121</v>
      </c>
      <c r="F97" s="27">
        <v>2</v>
      </c>
      <c r="G97" s="27" t="str">
        <f t="shared" si="1"/>
        <v>539181291</v>
      </c>
    </row>
    <row r="98" customHeight="1" spans="1:7">
      <c r="A98" s="27">
        <v>236550</v>
      </c>
      <c r="B98" s="27" t="s">
        <v>59</v>
      </c>
      <c r="C98" s="22" t="s">
        <v>74</v>
      </c>
      <c r="D98" s="22">
        <v>539</v>
      </c>
      <c r="E98" s="22" t="s">
        <v>121</v>
      </c>
      <c r="F98" s="27">
        <v>2</v>
      </c>
      <c r="G98" s="27" t="str">
        <f t="shared" si="1"/>
        <v>539236550</v>
      </c>
    </row>
    <row r="99" customHeight="1" spans="1:7">
      <c r="A99" s="27">
        <v>215791</v>
      </c>
      <c r="B99" s="27" t="s">
        <v>76</v>
      </c>
      <c r="C99" s="22" t="s">
        <v>122</v>
      </c>
      <c r="D99" s="22">
        <v>539</v>
      </c>
      <c r="E99" s="22" t="s">
        <v>121</v>
      </c>
      <c r="F99" s="27">
        <v>4</v>
      </c>
      <c r="G99" s="27" t="str">
        <f t="shared" si="1"/>
        <v>539215791</v>
      </c>
    </row>
    <row r="100" customHeight="1" spans="1:9">
      <c r="A100" s="27">
        <v>150093</v>
      </c>
      <c r="B100" s="27" t="s">
        <v>123</v>
      </c>
      <c r="C100" s="22" t="s">
        <v>98</v>
      </c>
      <c r="D100" s="22">
        <v>539</v>
      </c>
      <c r="E100" s="22" t="s">
        <v>121</v>
      </c>
      <c r="F100" s="27">
        <v>2</v>
      </c>
      <c r="G100" s="27" t="str">
        <f t="shared" si="1"/>
        <v>539150093</v>
      </c>
      <c r="I100" s="22" t="str">
        <f>VLOOKUP(G:G,明细!H:I,2,0)</f>
        <v>已铺</v>
      </c>
    </row>
    <row r="101" customHeight="1" spans="1:8">
      <c r="A101" s="27">
        <v>241566</v>
      </c>
      <c r="B101" s="27" t="s">
        <v>92</v>
      </c>
      <c r="C101" s="22" t="s">
        <v>93</v>
      </c>
      <c r="D101" s="22">
        <v>704</v>
      </c>
      <c r="E101" s="22" t="s">
        <v>124</v>
      </c>
      <c r="F101" s="27">
        <v>20</v>
      </c>
      <c r="G101" s="27" t="str">
        <f t="shared" si="1"/>
        <v>704241566</v>
      </c>
      <c r="H101" s="22" t="s">
        <v>94</v>
      </c>
    </row>
    <row r="102" customHeight="1" spans="1:8">
      <c r="A102" s="27">
        <v>214778</v>
      </c>
      <c r="B102" s="27" t="s">
        <v>48</v>
      </c>
      <c r="C102" s="22" t="s">
        <v>78</v>
      </c>
      <c r="D102" s="22">
        <v>704</v>
      </c>
      <c r="E102" s="22" t="s">
        <v>124</v>
      </c>
      <c r="F102" s="27">
        <v>4</v>
      </c>
      <c r="G102" s="27" t="str">
        <f t="shared" si="1"/>
        <v>704214778</v>
      </c>
      <c r="H102" s="57" t="s">
        <v>32</v>
      </c>
    </row>
    <row r="103" customHeight="1" spans="1:8">
      <c r="A103" s="27">
        <v>166671</v>
      </c>
      <c r="B103" s="27" t="s">
        <v>99</v>
      </c>
      <c r="C103" s="22" t="s">
        <v>106</v>
      </c>
      <c r="D103" s="22">
        <v>704</v>
      </c>
      <c r="E103" s="22" t="s">
        <v>124</v>
      </c>
      <c r="F103" s="27">
        <v>4</v>
      </c>
      <c r="G103" s="27" t="str">
        <f t="shared" si="1"/>
        <v>704166671</v>
      </c>
      <c r="H103" s="22" t="s">
        <v>100</v>
      </c>
    </row>
    <row r="104" customHeight="1" spans="1:7">
      <c r="A104" s="27">
        <v>181299</v>
      </c>
      <c r="B104" s="27" t="s">
        <v>73</v>
      </c>
      <c r="C104" s="22" t="s">
        <v>74</v>
      </c>
      <c r="D104" s="22">
        <v>717</v>
      </c>
      <c r="E104" s="22" t="s">
        <v>125</v>
      </c>
      <c r="F104" s="27">
        <v>5</v>
      </c>
      <c r="G104" s="27" t="str">
        <f t="shared" si="1"/>
        <v>717181299</v>
      </c>
    </row>
    <row r="105" customHeight="1" spans="1:9">
      <c r="A105" s="27">
        <v>181297</v>
      </c>
      <c r="B105" s="27" t="s">
        <v>45</v>
      </c>
      <c r="C105" s="22" t="s">
        <v>71</v>
      </c>
      <c r="D105" s="22">
        <v>717</v>
      </c>
      <c r="E105" s="22" t="s">
        <v>125</v>
      </c>
      <c r="F105" s="27">
        <v>5</v>
      </c>
      <c r="G105" s="27" t="str">
        <f t="shared" si="1"/>
        <v>717181297</v>
      </c>
      <c r="I105" s="22" t="str">
        <f>VLOOKUP(G:G,明细!H:I,2,0)</f>
        <v>已铺</v>
      </c>
    </row>
    <row r="106" customHeight="1" spans="1:9">
      <c r="A106" s="27">
        <v>218904</v>
      </c>
      <c r="B106" s="27" t="s">
        <v>82</v>
      </c>
      <c r="C106" s="22" t="s">
        <v>83</v>
      </c>
      <c r="D106" s="22">
        <v>717</v>
      </c>
      <c r="E106" s="22" t="s">
        <v>125</v>
      </c>
      <c r="F106" s="27">
        <v>4</v>
      </c>
      <c r="G106" s="27" t="str">
        <f t="shared" si="1"/>
        <v>717218904</v>
      </c>
      <c r="I106" s="22" t="str">
        <f>VLOOKUP(G:G,明细!H:I,2,0)</f>
        <v>已铺</v>
      </c>
    </row>
    <row r="107" customHeight="1" spans="1:9">
      <c r="A107" s="27">
        <v>150088</v>
      </c>
      <c r="B107" s="27" t="s">
        <v>105</v>
      </c>
      <c r="C107" s="22" t="s">
        <v>106</v>
      </c>
      <c r="D107" s="22">
        <v>717</v>
      </c>
      <c r="E107" s="22" t="s">
        <v>125</v>
      </c>
      <c r="F107" s="27">
        <v>4</v>
      </c>
      <c r="G107" s="27" t="str">
        <f t="shared" si="1"/>
        <v>717150088</v>
      </c>
      <c r="I107" s="22" t="str">
        <f>VLOOKUP(G:G,明细!H:I,2,0)</f>
        <v>已铺</v>
      </c>
    </row>
    <row r="108" customHeight="1" spans="1:9">
      <c r="A108" s="27">
        <v>260443</v>
      </c>
      <c r="B108" s="27" t="s">
        <v>68</v>
      </c>
      <c r="C108" s="22" t="s">
        <v>71</v>
      </c>
      <c r="D108" s="22">
        <v>717</v>
      </c>
      <c r="E108" s="22" t="s">
        <v>125</v>
      </c>
      <c r="F108" s="27">
        <v>4</v>
      </c>
      <c r="G108" s="27" t="str">
        <f t="shared" si="1"/>
        <v>717260443</v>
      </c>
      <c r="I108" s="22" t="str">
        <f>VLOOKUP(G:G,明细!H:I,2,0)</f>
        <v>已铺</v>
      </c>
    </row>
    <row r="109" customHeight="1" spans="1:9">
      <c r="A109" s="27">
        <v>260442</v>
      </c>
      <c r="B109" s="27" t="s">
        <v>69</v>
      </c>
      <c r="C109" s="22" t="s">
        <v>78</v>
      </c>
      <c r="D109" s="22">
        <v>717</v>
      </c>
      <c r="E109" s="22" t="s">
        <v>125</v>
      </c>
      <c r="F109" s="27">
        <v>4</v>
      </c>
      <c r="G109" s="27" t="str">
        <f t="shared" si="1"/>
        <v>717260442</v>
      </c>
      <c r="I109" s="22" t="str">
        <f>VLOOKUP(G:G,明细!H:I,2,0)</f>
        <v>已铺</v>
      </c>
    </row>
    <row r="110" customHeight="1" spans="1:9">
      <c r="A110" s="27">
        <v>260433</v>
      </c>
      <c r="B110" s="27" t="s">
        <v>70</v>
      </c>
      <c r="C110" s="22" t="s">
        <v>74</v>
      </c>
      <c r="D110" s="22">
        <v>717</v>
      </c>
      <c r="E110" s="22" t="s">
        <v>125</v>
      </c>
      <c r="F110" s="27">
        <v>4</v>
      </c>
      <c r="G110" s="27" t="str">
        <f t="shared" si="1"/>
        <v>717260433</v>
      </c>
      <c r="I110" s="22" t="str">
        <f>VLOOKUP(G:G,明细!H:I,2,0)</f>
        <v>已铺</v>
      </c>
    </row>
    <row r="111" customHeight="1" spans="1:7">
      <c r="A111" s="27">
        <v>215787</v>
      </c>
      <c r="B111" s="27" t="s">
        <v>80</v>
      </c>
      <c r="C111" s="22" t="s">
        <v>77</v>
      </c>
      <c r="D111" s="22">
        <v>717</v>
      </c>
      <c r="E111" s="22" t="s">
        <v>125</v>
      </c>
      <c r="F111" s="27">
        <v>4</v>
      </c>
      <c r="G111" s="27" t="str">
        <f t="shared" si="1"/>
        <v>717215787</v>
      </c>
    </row>
    <row r="112" customHeight="1" spans="1:9">
      <c r="A112" s="27">
        <v>150102</v>
      </c>
      <c r="B112" s="46" t="s">
        <v>119</v>
      </c>
      <c r="C112" s="46"/>
      <c r="D112" s="22">
        <v>717</v>
      </c>
      <c r="E112" s="22" t="s">
        <v>125</v>
      </c>
      <c r="F112" s="27">
        <v>2</v>
      </c>
      <c r="G112" s="27" t="str">
        <f t="shared" si="1"/>
        <v>717150102</v>
      </c>
      <c r="I112" s="22" t="str">
        <f>VLOOKUP(G:G,明细!H:I,2,0)</f>
        <v>已铺</v>
      </c>
    </row>
    <row r="113" customHeight="1" spans="1:9">
      <c r="A113" s="27">
        <v>181297</v>
      </c>
      <c r="B113" s="27"/>
      <c r="C113" s="22" t="s">
        <v>71</v>
      </c>
      <c r="D113" s="22">
        <v>716</v>
      </c>
      <c r="E113" s="22" t="s">
        <v>126</v>
      </c>
      <c r="F113" s="27">
        <v>4</v>
      </c>
      <c r="G113" s="27" t="str">
        <f t="shared" si="1"/>
        <v>716181297</v>
      </c>
      <c r="I113" s="22" t="str">
        <f>VLOOKUP(G:G,明细!H:I,2,0)</f>
        <v>已铺</v>
      </c>
    </row>
    <row r="114" customHeight="1" spans="1:9">
      <c r="A114" s="27">
        <v>218904</v>
      </c>
      <c r="B114" s="27" t="s">
        <v>82</v>
      </c>
      <c r="C114" s="22" t="s">
        <v>83</v>
      </c>
      <c r="D114" s="22">
        <v>748</v>
      </c>
      <c r="E114" s="22" t="s">
        <v>127</v>
      </c>
      <c r="F114" s="27">
        <v>4</v>
      </c>
      <c r="G114" s="27" t="str">
        <f t="shared" si="1"/>
        <v>748218904</v>
      </c>
      <c r="I114" s="22" t="str">
        <f>VLOOKUP(G:G,明细!H:I,2,0)</f>
        <v>已铺</v>
      </c>
    </row>
    <row r="115" customHeight="1" spans="1:9">
      <c r="A115" s="27">
        <v>150093</v>
      </c>
      <c r="B115" s="27" t="s">
        <v>128</v>
      </c>
      <c r="C115" s="22" t="s">
        <v>129</v>
      </c>
      <c r="D115" s="22">
        <v>748</v>
      </c>
      <c r="E115" s="22" t="s">
        <v>127</v>
      </c>
      <c r="F115" s="27">
        <v>3</v>
      </c>
      <c r="G115" s="27" t="str">
        <f t="shared" si="1"/>
        <v>748150093</v>
      </c>
      <c r="I115" s="22" t="str">
        <f>VLOOKUP(G:G,明细!H:I,2,0)</f>
        <v>已铺</v>
      </c>
    </row>
    <row r="116" customHeight="1" spans="1:7">
      <c r="A116" s="27">
        <v>181299</v>
      </c>
      <c r="B116" s="27" t="s">
        <v>73</v>
      </c>
      <c r="C116" s="22" t="s">
        <v>74</v>
      </c>
      <c r="D116" s="22">
        <v>748</v>
      </c>
      <c r="E116" s="22" t="s">
        <v>127</v>
      </c>
      <c r="F116" s="22">
        <v>4</v>
      </c>
      <c r="G116" s="27" t="str">
        <f t="shared" si="1"/>
        <v>748181299</v>
      </c>
    </row>
    <row r="117" customHeight="1" spans="1:9">
      <c r="A117" s="27">
        <v>150102</v>
      </c>
      <c r="B117" s="22" t="s">
        <v>130</v>
      </c>
      <c r="C117" s="22" t="s">
        <v>117</v>
      </c>
      <c r="D117" s="22">
        <v>748</v>
      </c>
      <c r="E117" s="22" t="s">
        <v>127</v>
      </c>
      <c r="F117" s="22">
        <v>4</v>
      </c>
      <c r="G117" s="27" t="str">
        <f t="shared" si="1"/>
        <v>748150102</v>
      </c>
      <c r="I117" s="22" t="str">
        <f>VLOOKUP(G:G,明细!H:I,2,0)</f>
        <v>已铺</v>
      </c>
    </row>
    <row r="118" customHeight="1" spans="1:9">
      <c r="A118" s="27">
        <v>260433</v>
      </c>
      <c r="B118" s="27" t="s">
        <v>131</v>
      </c>
      <c r="C118" s="22" t="s">
        <v>122</v>
      </c>
      <c r="D118" s="22">
        <v>748</v>
      </c>
      <c r="E118" s="22" t="s">
        <v>127</v>
      </c>
      <c r="F118" s="27">
        <v>2</v>
      </c>
      <c r="G118" s="27" t="str">
        <f t="shared" si="1"/>
        <v>748260433</v>
      </c>
      <c r="I118" s="22" t="str">
        <f>VLOOKUP(G:G,明细!H:I,2,0)</f>
        <v>已铺</v>
      </c>
    </row>
    <row r="119" customHeight="1" spans="1:9">
      <c r="A119" s="27">
        <v>181297</v>
      </c>
      <c r="B119" s="27" t="s">
        <v>45</v>
      </c>
      <c r="C119" s="22" t="s">
        <v>71</v>
      </c>
      <c r="D119" s="22">
        <v>746</v>
      </c>
      <c r="E119" s="22" t="s">
        <v>132</v>
      </c>
      <c r="F119" s="27">
        <v>4</v>
      </c>
      <c r="G119" s="27" t="str">
        <f t="shared" si="1"/>
        <v>746181297</v>
      </c>
      <c r="I119" s="22" t="str">
        <f>VLOOKUP(G:G,明细!H:I,2,0)</f>
        <v>已铺</v>
      </c>
    </row>
    <row r="120" customHeight="1" spans="1:9">
      <c r="A120" s="27">
        <v>218904</v>
      </c>
      <c r="B120" s="27" t="s">
        <v>133</v>
      </c>
      <c r="C120" s="22" t="s">
        <v>134</v>
      </c>
      <c r="D120" s="22">
        <v>746</v>
      </c>
      <c r="E120" s="22" t="s">
        <v>132</v>
      </c>
      <c r="F120" s="27">
        <v>7</v>
      </c>
      <c r="G120" s="27" t="str">
        <f t="shared" si="1"/>
        <v>746218904</v>
      </c>
      <c r="I120" s="22" t="str">
        <f>VLOOKUP(G:G,明细!H:I,2,0)</f>
        <v>已铺</v>
      </c>
    </row>
    <row r="121" customHeight="1" spans="1:8">
      <c r="A121" s="27">
        <v>166671</v>
      </c>
      <c r="B121" s="27" t="s">
        <v>135</v>
      </c>
      <c r="C121" s="22" t="s">
        <v>106</v>
      </c>
      <c r="D121" s="22">
        <v>710</v>
      </c>
      <c r="E121" s="22" t="s">
        <v>110</v>
      </c>
      <c r="F121" s="27">
        <v>2</v>
      </c>
      <c r="G121" s="27" t="str">
        <f t="shared" si="1"/>
        <v>710166671</v>
      </c>
      <c r="H121" s="22" t="s">
        <v>100</v>
      </c>
    </row>
    <row r="122" customHeight="1" spans="1:9">
      <c r="A122" s="27">
        <v>260443</v>
      </c>
      <c r="B122" s="27" t="s">
        <v>68</v>
      </c>
      <c r="C122" s="22" t="s">
        <v>71</v>
      </c>
      <c r="D122" s="22">
        <v>710</v>
      </c>
      <c r="E122" s="22" t="s">
        <v>110</v>
      </c>
      <c r="F122" s="27">
        <v>2</v>
      </c>
      <c r="G122" s="27" t="str">
        <f t="shared" si="1"/>
        <v>710260443</v>
      </c>
      <c r="I122" s="22" t="str">
        <f>VLOOKUP(G:G,明细!H:I,2,0)</f>
        <v>已铺</v>
      </c>
    </row>
    <row r="123" customHeight="1" spans="1:9">
      <c r="A123" s="27">
        <v>260433</v>
      </c>
      <c r="B123" s="27" t="s">
        <v>70</v>
      </c>
      <c r="C123" s="22" t="s">
        <v>74</v>
      </c>
      <c r="D123" s="22">
        <v>710</v>
      </c>
      <c r="E123" s="22" t="s">
        <v>110</v>
      </c>
      <c r="F123" s="27">
        <v>4</v>
      </c>
      <c r="G123" s="27" t="str">
        <f t="shared" si="1"/>
        <v>710260433</v>
      </c>
      <c r="I123" s="22" t="str">
        <f>VLOOKUP(G:G,明细!H:I,2,0)</f>
        <v>已铺</v>
      </c>
    </row>
    <row r="124" customHeight="1" spans="1:9">
      <c r="A124" s="27">
        <v>260442</v>
      </c>
      <c r="B124" s="27" t="s">
        <v>69</v>
      </c>
      <c r="C124" s="22" t="s">
        <v>78</v>
      </c>
      <c r="D124" s="22">
        <v>710</v>
      </c>
      <c r="E124" s="22" t="s">
        <v>110</v>
      </c>
      <c r="F124" s="27">
        <v>2</v>
      </c>
      <c r="G124" s="27" t="str">
        <f t="shared" si="1"/>
        <v>710260442</v>
      </c>
      <c r="I124" s="22" t="str">
        <f>VLOOKUP(G:G,明细!H:I,2,0)</f>
        <v>已铺</v>
      </c>
    </row>
    <row r="125" customHeight="1" spans="1:8">
      <c r="A125" s="27">
        <v>150095</v>
      </c>
      <c r="B125" s="27" t="s">
        <v>136</v>
      </c>
      <c r="C125" s="22" t="s">
        <v>78</v>
      </c>
      <c r="D125" s="22">
        <v>710</v>
      </c>
      <c r="E125" s="22" t="s">
        <v>110</v>
      </c>
      <c r="F125" s="27">
        <v>2</v>
      </c>
      <c r="G125" s="27" t="str">
        <f t="shared" si="1"/>
        <v>710150095</v>
      </c>
      <c r="H125" s="22" t="s">
        <v>63</v>
      </c>
    </row>
    <row r="126" customHeight="1" spans="1:9">
      <c r="A126" s="27">
        <v>218904</v>
      </c>
      <c r="B126" s="27" t="s">
        <v>82</v>
      </c>
      <c r="C126" s="22" t="s">
        <v>83</v>
      </c>
      <c r="D126" s="22">
        <v>710</v>
      </c>
      <c r="E126" s="22" t="s">
        <v>110</v>
      </c>
      <c r="F126" s="27">
        <v>4</v>
      </c>
      <c r="G126" s="27" t="str">
        <f t="shared" si="1"/>
        <v>710218904</v>
      </c>
      <c r="I126" s="22" t="str">
        <f>VLOOKUP(G:G,明细!H:I,2,0)</f>
        <v>已铺</v>
      </c>
    </row>
    <row r="127" customHeight="1" spans="1:7">
      <c r="A127" s="31">
        <v>236550</v>
      </c>
      <c r="B127" s="31" t="s">
        <v>137</v>
      </c>
      <c r="C127" s="31" t="s">
        <v>138</v>
      </c>
      <c r="D127" s="31">
        <v>343</v>
      </c>
      <c r="E127" s="31" t="s">
        <v>139</v>
      </c>
      <c r="F127" s="32">
        <v>12</v>
      </c>
      <c r="G127" s="27" t="str">
        <f t="shared" si="1"/>
        <v>343236550</v>
      </c>
    </row>
    <row r="128" customHeight="1" spans="1:7">
      <c r="A128" s="31">
        <v>166670</v>
      </c>
      <c r="B128" s="32" t="s">
        <v>140</v>
      </c>
      <c r="C128" s="31" t="s">
        <v>141</v>
      </c>
      <c r="D128" s="31">
        <v>343</v>
      </c>
      <c r="E128" s="31" t="s">
        <v>139</v>
      </c>
      <c r="F128" s="32">
        <v>6</v>
      </c>
      <c r="G128" s="27" t="str">
        <f t="shared" si="1"/>
        <v>343166670</v>
      </c>
    </row>
    <row r="129" customHeight="1" spans="1:9">
      <c r="A129" s="32">
        <v>218904</v>
      </c>
      <c r="B129" s="32" t="s">
        <v>142</v>
      </c>
      <c r="C129" s="31" t="s">
        <v>143</v>
      </c>
      <c r="D129" s="31">
        <v>343</v>
      </c>
      <c r="E129" s="31" t="s">
        <v>139</v>
      </c>
      <c r="F129" s="32">
        <v>12</v>
      </c>
      <c r="G129" s="27" t="str">
        <f t="shared" si="1"/>
        <v>343218904</v>
      </c>
      <c r="I129" s="22" t="str">
        <f>VLOOKUP(G:G,明细!H:I,2,0)</f>
        <v>已铺</v>
      </c>
    </row>
    <row r="130" customHeight="1" spans="1:8">
      <c r="A130" s="33">
        <v>237011</v>
      </c>
      <c r="B130" s="33" t="s">
        <v>144</v>
      </c>
      <c r="C130" s="34" t="s">
        <v>145</v>
      </c>
      <c r="D130" s="34">
        <v>343</v>
      </c>
      <c r="E130" s="34" t="s">
        <v>146</v>
      </c>
      <c r="F130" s="33">
        <v>20</v>
      </c>
      <c r="G130" s="27" t="str">
        <f t="shared" si="1"/>
        <v>343237011</v>
      </c>
      <c r="H130" s="22" t="s">
        <v>147</v>
      </c>
    </row>
    <row r="131" customHeight="1" spans="1:9">
      <c r="A131" s="33">
        <v>150102</v>
      </c>
      <c r="B131" s="33" t="s">
        <v>148</v>
      </c>
      <c r="C131" s="34" t="s">
        <v>149</v>
      </c>
      <c r="D131" s="34">
        <v>357</v>
      </c>
      <c r="E131" s="34" t="s">
        <v>150</v>
      </c>
      <c r="F131" s="33">
        <v>5</v>
      </c>
      <c r="G131" s="27" t="str">
        <f t="shared" ref="G131:G194" si="2">D131&amp;A131</f>
        <v>357150102</v>
      </c>
      <c r="I131" s="22" t="str">
        <f>VLOOKUP(G:G,明细!H:I,2,0)</f>
        <v>已铺</v>
      </c>
    </row>
    <row r="132" customHeight="1" spans="1:9">
      <c r="A132" s="33">
        <v>181297</v>
      </c>
      <c r="B132" s="33" t="s">
        <v>151</v>
      </c>
      <c r="C132" s="34" t="s">
        <v>152</v>
      </c>
      <c r="D132" s="34">
        <v>357</v>
      </c>
      <c r="E132" s="34" t="s">
        <v>150</v>
      </c>
      <c r="F132" s="33">
        <v>8</v>
      </c>
      <c r="G132" s="27" t="str">
        <f t="shared" si="2"/>
        <v>357181297</v>
      </c>
      <c r="I132" s="22" t="str">
        <f>VLOOKUP(G:G,明细!H:I,2,0)</f>
        <v>已铺</v>
      </c>
    </row>
    <row r="133" customHeight="1" spans="1:7">
      <c r="A133" s="33">
        <v>181299</v>
      </c>
      <c r="B133" s="33" t="s">
        <v>153</v>
      </c>
      <c r="C133" s="34" t="s">
        <v>154</v>
      </c>
      <c r="D133" s="34">
        <v>357</v>
      </c>
      <c r="E133" s="34" t="s">
        <v>150</v>
      </c>
      <c r="F133" s="33">
        <v>8</v>
      </c>
      <c r="G133" s="27" t="str">
        <f t="shared" si="2"/>
        <v>357181299</v>
      </c>
    </row>
    <row r="134" customHeight="1" spans="1:7">
      <c r="A134" s="33">
        <v>236550</v>
      </c>
      <c r="B134" s="33" t="s">
        <v>155</v>
      </c>
      <c r="C134" s="34" t="s">
        <v>154</v>
      </c>
      <c r="D134" s="34">
        <v>357</v>
      </c>
      <c r="E134" s="34" t="s">
        <v>150</v>
      </c>
      <c r="F134" s="33">
        <v>12</v>
      </c>
      <c r="G134" s="27" t="str">
        <f t="shared" si="2"/>
        <v>357236550</v>
      </c>
    </row>
    <row r="135" customHeight="1" spans="1:9">
      <c r="A135" s="33">
        <v>218904</v>
      </c>
      <c r="B135" s="33" t="s">
        <v>156</v>
      </c>
      <c r="C135" s="34" t="s">
        <v>157</v>
      </c>
      <c r="D135" s="34">
        <v>357</v>
      </c>
      <c r="E135" s="34" t="s">
        <v>150</v>
      </c>
      <c r="F135" s="33">
        <v>12</v>
      </c>
      <c r="G135" s="27" t="str">
        <f t="shared" si="2"/>
        <v>357218904</v>
      </c>
      <c r="I135" s="22" t="str">
        <f>VLOOKUP(G:G,明细!H:I,2,0)</f>
        <v>已铺</v>
      </c>
    </row>
    <row r="136" customHeight="1" spans="1:8">
      <c r="A136" s="33">
        <v>237011</v>
      </c>
      <c r="B136" s="33" t="s">
        <v>144</v>
      </c>
      <c r="C136" s="34" t="s">
        <v>145</v>
      </c>
      <c r="D136" s="34">
        <v>357</v>
      </c>
      <c r="E136" s="34" t="s">
        <v>150</v>
      </c>
      <c r="F136" s="33">
        <v>60</v>
      </c>
      <c r="G136" s="27" t="str">
        <f t="shared" si="2"/>
        <v>357237011</v>
      </c>
      <c r="H136" s="22" t="s">
        <v>147</v>
      </c>
    </row>
    <row r="137" customHeight="1" spans="1:8">
      <c r="A137" s="33">
        <v>214778</v>
      </c>
      <c r="B137" s="33" t="s">
        <v>158</v>
      </c>
      <c r="C137" s="34" t="s">
        <v>159</v>
      </c>
      <c r="D137" s="34">
        <v>357</v>
      </c>
      <c r="E137" s="33" t="s">
        <v>160</v>
      </c>
      <c r="F137" s="33">
        <v>8</v>
      </c>
      <c r="G137" s="27" t="str">
        <f t="shared" si="2"/>
        <v>357214778</v>
      </c>
      <c r="H137" s="57" t="s">
        <v>32</v>
      </c>
    </row>
    <row r="138" customHeight="1" spans="1:9">
      <c r="A138" s="41">
        <v>172377</v>
      </c>
      <c r="B138" s="41" t="s">
        <v>161</v>
      </c>
      <c r="C138" s="42" t="s">
        <v>162</v>
      </c>
      <c r="D138" s="42">
        <v>357</v>
      </c>
      <c r="E138" s="42" t="s">
        <v>163</v>
      </c>
      <c r="F138" s="41">
        <v>6</v>
      </c>
      <c r="G138" s="27" t="str">
        <f t="shared" si="2"/>
        <v>357172377</v>
      </c>
      <c r="I138" s="22" t="str">
        <f>VLOOKUP(G:G,明细!H:I,2,0)</f>
        <v>已铺</v>
      </c>
    </row>
    <row r="139" customHeight="1" spans="1:7">
      <c r="A139" s="32">
        <v>181291</v>
      </c>
      <c r="B139" s="32" t="s">
        <v>164</v>
      </c>
      <c r="C139" s="31" t="s">
        <v>165</v>
      </c>
      <c r="D139" s="31">
        <v>357</v>
      </c>
      <c r="E139" s="31" t="s">
        <v>160</v>
      </c>
      <c r="F139" s="32">
        <v>6</v>
      </c>
      <c r="G139" s="27" t="str">
        <f t="shared" si="2"/>
        <v>357181291</v>
      </c>
    </row>
    <row r="140" customHeight="1" spans="1:9">
      <c r="A140" s="32">
        <v>150086</v>
      </c>
      <c r="B140" s="32" t="s">
        <v>166</v>
      </c>
      <c r="C140" s="31" t="s">
        <v>167</v>
      </c>
      <c r="D140" s="31">
        <v>379</v>
      </c>
      <c r="E140" s="31" t="s">
        <v>168</v>
      </c>
      <c r="F140" s="32">
        <v>4</v>
      </c>
      <c r="G140" s="27" t="str">
        <f t="shared" si="2"/>
        <v>379150086</v>
      </c>
      <c r="H140" s="22" t="s">
        <v>42</v>
      </c>
      <c r="I140" s="22" t="str">
        <f>VLOOKUP(G:G,明细!H:I,2,0)</f>
        <v>卖完下架，公司单独向厂家要货</v>
      </c>
    </row>
    <row r="141" customHeight="1" spans="1:8">
      <c r="A141" s="32">
        <v>214778</v>
      </c>
      <c r="B141" s="32" t="s">
        <v>169</v>
      </c>
      <c r="C141" s="31" t="s">
        <v>170</v>
      </c>
      <c r="D141" s="31">
        <v>379</v>
      </c>
      <c r="E141" s="31" t="s">
        <v>168</v>
      </c>
      <c r="F141" s="32">
        <v>4</v>
      </c>
      <c r="G141" s="27" t="str">
        <f t="shared" si="2"/>
        <v>379214778</v>
      </c>
      <c r="H141" s="57" t="s">
        <v>32</v>
      </c>
    </row>
    <row r="142" customHeight="1" spans="1:9">
      <c r="A142" s="32">
        <v>214783</v>
      </c>
      <c r="B142" s="32" t="s">
        <v>171</v>
      </c>
      <c r="C142" s="31" t="s">
        <v>170</v>
      </c>
      <c r="D142" s="31">
        <v>379</v>
      </c>
      <c r="E142" s="31" t="s">
        <v>168</v>
      </c>
      <c r="F142" s="32">
        <v>2</v>
      </c>
      <c r="G142" s="27" t="str">
        <f t="shared" si="2"/>
        <v>379214783</v>
      </c>
      <c r="H142" s="22" t="s">
        <v>42</v>
      </c>
      <c r="I142" s="22" t="str">
        <f>VLOOKUP(G:G,明细!H:I,2,0)</f>
        <v>卖完下架，公司单独向厂家要货</v>
      </c>
    </row>
    <row r="143" customHeight="1" spans="1:9">
      <c r="A143" s="32">
        <v>214782</v>
      </c>
      <c r="B143" s="32" t="s">
        <v>172</v>
      </c>
      <c r="C143" s="31" t="s">
        <v>138</v>
      </c>
      <c r="D143" s="31">
        <v>379</v>
      </c>
      <c r="E143" s="31" t="s">
        <v>168</v>
      </c>
      <c r="F143" s="32">
        <v>2</v>
      </c>
      <c r="G143" s="27" t="str">
        <f t="shared" si="2"/>
        <v>379214782</v>
      </c>
      <c r="H143" s="22" t="s">
        <v>42</v>
      </c>
      <c r="I143" s="22" t="str">
        <f>VLOOKUP(G:G,明细!H:I,2,0)</f>
        <v>卖完下架，公司单独向厂家要货</v>
      </c>
    </row>
    <row r="144" customHeight="1" spans="1:9">
      <c r="A144" s="32">
        <v>184997</v>
      </c>
      <c r="B144" s="32" t="s">
        <v>173</v>
      </c>
      <c r="C144" s="31" t="s">
        <v>174</v>
      </c>
      <c r="D144" s="31">
        <v>379</v>
      </c>
      <c r="E144" s="31" t="s">
        <v>168</v>
      </c>
      <c r="F144" s="32">
        <v>2</v>
      </c>
      <c r="G144" s="27" t="str">
        <f t="shared" si="2"/>
        <v>379184997</v>
      </c>
      <c r="I144" s="22" t="str">
        <f>VLOOKUP(G:G,明细!H:I,2,0)</f>
        <v>已铺</v>
      </c>
    </row>
    <row r="145" customHeight="1" spans="1:9">
      <c r="A145" s="32">
        <v>172377</v>
      </c>
      <c r="B145" s="32" t="s">
        <v>175</v>
      </c>
      <c r="C145" s="31" t="s">
        <v>176</v>
      </c>
      <c r="D145" s="31">
        <v>379</v>
      </c>
      <c r="E145" s="31" t="s">
        <v>168</v>
      </c>
      <c r="F145" s="32">
        <v>3</v>
      </c>
      <c r="G145" s="27" t="str">
        <f t="shared" si="2"/>
        <v>379172377</v>
      </c>
      <c r="I145" s="22" t="str">
        <f>VLOOKUP(G:G,明细!H:I,2,0)</f>
        <v>已铺</v>
      </c>
    </row>
    <row r="146" customHeight="1" spans="1:7">
      <c r="A146" s="32">
        <v>181301</v>
      </c>
      <c r="B146" s="32" t="s">
        <v>177</v>
      </c>
      <c r="C146" s="31" t="s">
        <v>141</v>
      </c>
      <c r="D146" s="31">
        <v>379</v>
      </c>
      <c r="E146" s="31" t="s">
        <v>168</v>
      </c>
      <c r="F146" s="32">
        <v>4</v>
      </c>
      <c r="G146" s="27" t="str">
        <f t="shared" si="2"/>
        <v>379181301</v>
      </c>
    </row>
    <row r="147" customHeight="1" spans="1:7">
      <c r="A147" s="35" t="s">
        <v>178</v>
      </c>
      <c r="B147" s="36" t="s">
        <v>179</v>
      </c>
      <c r="C147" s="31" t="s">
        <v>180</v>
      </c>
      <c r="D147" s="31">
        <v>581</v>
      </c>
      <c r="E147" s="31" t="s">
        <v>181</v>
      </c>
      <c r="F147" s="32">
        <v>2</v>
      </c>
      <c r="G147" s="27" t="str">
        <f t="shared" si="2"/>
        <v>581150087</v>
      </c>
    </row>
    <row r="148" customHeight="1" spans="1:7">
      <c r="A148" s="32">
        <v>166670</v>
      </c>
      <c r="B148" s="32" t="s">
        <v>140</v>
      </c>
      <c r="C148" s="31" t="s">
        <v>182</v>
      </c>
      <c r="D148" s="31">
        <v>581</v>
      </c>
      <c r="E148" s="31" t="s">
        <v>181</v>
      </c>
      <c r="F148" s="32">
        <v>4</v>
      </c>
      <c r="G148" s="27" t="str">
        <f t="shared" si="2"/>
        <v>581166670</v>
      </c>
    </row>
    <row r="149" customHeight="1" spans="1:9">
      <c r="A149" s="32">
        <v>184997</v>
      </c>
      <c r="B149" s="32" t="s">
        <v>173</v>
      </c>
      <c r="C149" s="31" t="s">
        <v>174</v>
      </c>
      <c r="D149" s="31">
        <v>581</v>
      </c>
      <c r="E149" s="31" t="s">
        <v>181</v>
      </c>
      <c r="F149" s="32">
        <v>2</v>
      </c>
      <c r="G149" s="27" t="str">
        <f t="shared" si="2"/>
        <v>581184997</v>
      </c>
      <c r="I149" s="22" t="str">
        <f>VLOOKUP(G:G,明细!H:I,2,0)</f>
        <v>已铺</v>
      </c>
    </row>
    <row r="150" customHeight="1" spans="1:9">
      <c r="A150" s="37">
        <v>181297</v>
      </c>
      <c r="B150" s="37" t="s">
        <v>183</v>
      </c>
      <c r="C150" s="37" t="s">
        <v>184</v>
      </c>
      <c r="D150" s="37">
        <v>585</v>
      </c>
      <c r="E150" s="37" t="s">
        <v>185</v>
      </c>
      <c r="F150" s="37">
        <v>6</v>
      </c>
      <c r="G150" s="27" t="str">
        <f t="shared" si="2"/>
        <v>585181297</v>
      </c>
      <c r="I150" s="22" t="str">
        <f>VLOOKUP(G:G,明细!H:I,2,0)</f>
        <v>已铺</v>
      </c>
    </row>
    <row r="151" customHeight="1" spans="1:7">
      <c r="A151" s="37">
        <v>181299</v>
      </c>
      <c r="B151" s="37" t="s">
        <v>186</v>
      </c>
      <c r="C151" s="37" t="s">
        <v>187</v>
      </c>
      <c r="D151" s="37">
        <v>585</v>
      </c>
      <c r="E151" s="37" t="s">
        <v>185</v>
      </c>
      <c r="F151" s="37">
        <v>6</v>
      </c>
      <c r="G151" s="27" t="str">
        <f t="shared" si="2"/>
        <v>585181299</v>
      </c>
    </row>
    <row r="152" customHeight="1" spans="1:8">
      <c r="A152" s="37">
        <v>214778</v>
      </c>
      <c r="B152" s="37" t="s">
        <v>188</v>
      </c>
      <c r="C152" s="37" t="s">
        <v>189</v>
      </c>
      <c r="D152" s="37">
        <v>585</v>
      </c>
      <c r="E152" s="37" t="s">
        <v>185</v>
      </c>
      <c r="F152" s="37">
        <v>6</v>
      </c>
      <c r="G152" s="27" t="str">
        <f t="shared" si="2"/>
        <v>585214778</v>
      </c>
      <c r="H152" s="57" t="s">
        <v>32</v>
      </c>
    </row>
    <row r="153" customHeight="1" spans="1:7">
      <c r="A153" s="37">
        <v>215787</v>
      </c>
      <c r="B153" s="37" t="s">
        <v>190</v>
      </c>
      <c r="C153" s="37" t="s">
        <v>191</v>
      </c>
      <c r="D153" s="37">
        <v>585</v>
      </c>
      <c r="E153" s="37" t="s">
        <v>185</v>
      </c>
      <c r="F153" s="37">
        <v>6</v>
      </c>
      <c r="G153" s="27" t="str">
        <f t="shared" si="2"/>
        <v>585215787</v>
      </c>
    </row>
    <row r="154" customHeight="1" spans="1:9">
      <c r="A154" s="37">
        <v>150090</v>
      </c>
      <c r="B154" s="37" t="s">
        <v>192</v>
      </c>
      <c r="C154" s="37" t="s">
        <v>187</v>
      </c>
      <c r="D154" s="37">
        <v>585</v>
      </c>
      <c r="E154" s="37" t="s">
        <v>185</v>
      </c>
      <c r="F154" s="37">
        <v>10</v>
      </c>
      <c r="G154" s="27" t="str">
        <f t="shared" si="2"/>
        <v>585150090</v>
      </c>
      <c r="I154" s="22" t="str">
        <f>VLOOKUP(G:G,明细!H:I,2,0)</f>
        <v>已铺</v>
      </c>
    </row>
    <row r="155" customHeight="1" spans="1:9">
      <c r="A155" s="37">
        <v>172377</v>
      </c>
      <c r="B155" s="37" t="s">
        <v>193</v>
      </c>
      <c r="C155" s="37" t="s">
        <v>191</v>
      </c>
      <c r="D155" s="37">
        <v>585</v>
      </c>
      <c r="E155" s="37" t="s">
        <v>185</v>
      </c>
      <c r="F155" s="37">
        <v>6</v>
      </c>
      <c r="G155" s="27" t="str">
        <f t="shared" si="2"/>
        <v>585172377</v>
      </c>
      <c r="I155" s="22" t="str">
        <f>VLOOKUP(G:G,明细!H:I,2,0)</f>
        <v>已铺</v>
      </c>
    </row>
    <row r="156" customHeight="1" spans="1:7">
      <c r="A156" s="37">
        <v>181291</v>
      </c>
      <c r="B156" s="37" t="s">
        <v>194</v>
      </c>
      <c r="C156" s="37" t="s">
        <v>189</v>
      </c>
      <c r="D156" s="37">
        <v>585</v>
      </c>
      <c r="E156" s="37" t="s">
        <v>185</v>
      </c>
      <c r="F156" s="37">
        <v>4</v>
      </c>
      <c r="G156" s="27" t="str">
        <f t="shared" si="2"/>
        <v>585181291</v>
      </c>
    </row>
    <row r="157" customHeight="1" spans="1:9">
      <c r="A157" s="37">
        <v>150102</v>
      </c>
      <c r="B157" s="37" t="s">
        <v>195</v>
      </c>
      <c r="C157" s="37" t="s">
        <v>196</v>
      </c>
      <c r="D157" s="37">
        <v>585</v>
      </c>
      <c r="E157" s="37" t="s">
        <v>185</v>
      </c>
      <c r="F157" s="37">
        <v>4</v>
      </c>
      <c r="G157" s="27" t="str">
        <f t="shared" si="2"/>
        <v>585150102</v>
      </c>
      <c r="I157" s="22" t="str">
        <f>VLOOKUP(G:G,明细!H:I,2,0)</f>
        <v>已铺</v>
      </c>
    </row>
    <row r="158" customHeight="1" spans="1:7">
      <c r="A158" s="37">
        <v>181301</v>
      </c>
      <c r="B158" s="37" t="s">
        <v>197</v>
      </c>
      <c r="C158" s="37" t="s">
        <v>198</v>
      </c>
      <c r="D158" s="37">
        <v>585</v>
      </c>
      <c r="E158" s="37" t="s">
        <v>185</v>
      </c>
      <c r="F158" s="37">
        <v>6</v>
      </c>
      <c r="G158" s="27" t="str">
        <f t="shared" si="2"/>
        <v>585181301</v>
      </c>
    </row>
    <row r="159" customHeight="1" spans="1:9">
      <c r="A159" s="37">
        <v>236548</v>
      </c>
      <c r="B159" s="37" t="s">
        <v>199</v>
      </c>
      <c r="C159" s="37" t="s">
        <v>200</v>
      </c>
      <c r="D159" s="37">
        <v>585</v>
      </c>
      <c r="E159" s="37" t="s">
        <v>185</v>
      </c>
      <c r="F159" s="37">
        <v>4</v>
      </c>
      <c r="G159" s="27" t="str">
        <f t="shared" si="2"/>
        <v>585236548</v>
      </c>
      <c r="I159" s="22" t="str">
        <f>VLOOKUP(G:G,明细!H:I,2,0)</f>
        <v>已铺</v>
      </c>
    </row>
    <row r="160" customHeight="1" spans="1:9">
      <c r="A160" s="32">
        <v>260443</v>
      </c>
      <c r="B160" s="32" t="s">
        <v>201</v>
      </c>
      <c r="C160" s="31" t="s">
        <v>167</v>
      </c>
      <c r="D160" s="31">
        <v>745</v>
      </c>
      <c r="E160" s="31" t="s">
        <v>202</v>
      </c>
      <c r="F160" s="32">
        <v>4</v>
      </c>
      <c r="G160" s="27" t="str">
        <f t="shared" si="2"/>
        <v>745260443</v>
      </c>
      <c r="I160" s="22" t="str">
        <f>VLOOKUP(G:G,明细!H:I,2,0)</f>
        <v>已铺</v>
      </c>
    </row>
    <row r="161" customHeight="1" spans="1:40">
      <c r="A161" s="32">
        <v>181297</v>
      </c>
      <c r="B161" s="32" t="s">
        <v>203</v>
      </c>
      <c r="C161" s="31" t="s">
        <v>167</v>
      </c>
      <c r="D161" s="31">
        <v>745</v>
      </c>
      <c r="E161" s="31" t="s">
        <v>202</v>
      </c>
      <c r="F161" s="32">
        <v>4</v>
      </c>
      <c r="G161" s="27" t="str">
        <f t="shared" si="2"/>
        <v>745181297</v>
      </c>
      <c r="I161" s="22" t="str">
        <f>VLOOKUP(G:G,明细!H:I,2,0)</f>
        <v>已铺</v>
      </c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</row>
    <row r="162" customHeight="1" spans="1:7">
      <c r="A162" s="37">
        <v>204078</v>
      </c>
      <c r="B162" s="37" t="s">
        <v>204</v>
      </c>
      <c r="C162" s="37" t="s">
        <v>205</v>
      </c>
      <c r="D162" s="31">
        <v>745</v>
      </c>
      <c r="E162" s="31" t="s">
        <v>202</v>
      </c>
      <c r="F162" s="32">
        <v>3</v>
      </c>
      <c r="G162" s="27" t="str">
        <f t="shared" si="2"/>
        <v>745204078</v>
      </c>
    </row>
    <row r="163" customHeight="1" spans="1:9">
      <c r="A163" s="32">
        <v>214782</v>
      </c>
      <c r="B163" s="32" t="s">
        <v>172</v>
      </c>
      <c r="C163" s="31" t="s">
        <v>138</v>
      </c>
      <c r="D163" s="31">
        <v>745</v>
      </c>
      <c r="E163" s="31" t="s">
        <v>202</v>
      </c>
      <c r="F163" s="32">
        <v>2</v>
      </c>
      <c r="G163" s="27" t="str">
        <f t="shared" si="2"/>
        <v>745214782</v>
      </c>
      <c r="H163" s="22" t="s">
        <v>42</v>
      </c>
      <c r="I163" s="22" t="str">
        <f>VLOOKUP(G:G,明细!H:I,2,0)</f>
        <v>卖完下架，公司单独向厂家要货</v>
      </c>
    </row>
    <row r="164" customHeight="1" spans="1:7">
      <c r="A164" s="37">
        <v>181291</v>
      </c>
      <c r="B164" s="37" t="s">
        <v>194</v>
      </c>
      <c r="C164" s="37" t="s">
        <v>189</v>
      </c>
      <c r="D164" s="31">
        <v>745</v>
      </c>
      <c r="E164" s="31" t="s">
        <v>202</v>
      </c>
      <c r="F164" s="32">
        <v>2</v>
      </c>
      <c r="G164" s="27" t="str">
        <f t="shared" si="2"/>
        <v>745181291</v>
      </c>
    </row>
    <row r="165" customHeight="1" spans="1:7">
      <c r="A165" s="31">
        <v>166670</v>
      </c>
      <c r="B165" s="32" t="s">
        <v>140</v>
      </c>
      <c r="C165" s="31" t="s">
        <v>141</v>
      </c>
      <c r="D165" s="31">
        <v>745</v>
      </c>
      <c r="E165" s="31" t="s">
        <v>202</v>
      </c>
      <c r="F165" s="32">
        <v>4</v>
      </c>
      <c r="G165" s="27" t="str">
        <f t="shared" si="2"/>
        <v>745166670</v>
      </c>
    </row>
    <row r="166" customHeight="1" spans="1:9">
      <c r="A166" s="32">
        <v>89062</v>
      </c>
      <c r="B166" s="32" t="s">
        <v>206</v>
      </c>
      <c r="C166" s="31" t="s">
        <v>138</v>
      </c>
      <c r="D166" s="31">
        <v>745</v>
      </c>
      <c r="E166" s="31" t="s">
        <v>202</v>
      </c>
      <c r="F166" s="32">
        <v>2</v>
      </c>
      <c r="G166" s="27" t="str">
        <f t="shared" si="2"/>
        <v>74589062</v>
      </c>
      <c r="H166" s="22" t="s">
        <v>42</v>
      </c>
      <c r="I166" s="22" t="str">
        <f>VLOOKUP(G:G,明细!H:I,2,0)</f>
        <v>卖完下架，公司单独向厂家要货</v>
      </c>
    </row>
    <row r="167" customHeight="1" spans="1:7">
      <c r="A167" s="32">
        <v>181299</v>
      </c>
      <c r="B167" s="32" t="s">
        <v>207</v>
      </c>
      <c r="C167" s="31" t="s">
        <v>138</v>
      </c>
      <c r="D167" s="31">
        <v>102934</v>
      </c>
      <c r="E167" s="31" t="s">
        <v>208</v>
      </c>
      <c r="F167" s="32">
        <v>10</v>
      </c>
      <c r="G167" s="27" t="str">
        <f t="shared" si="2"/>
        <v>102934181299</v>
      </c>
    </row>
    <row r="168" customHeight="1" spans="1:7">
      <c r="A168" s="32">
        <v>245065</v>
      </c>
      <c r="B168" s="32" t="s">
        <v>209</v>
      </c>
      <c r="C168" s="31" t="s">
        <v>180</v>
      </c>
      <c r="D168" s="31">
        <v>102934</v>
      </c>
      <c r="E168" s="31" t="s">
        <v>208</v>
      </c>
      <c r="F168" s="32">
        <v>40</v>
      </c>
      <c r="G168" s="27" t="str">
        <f t="shared" si="2"/>
        <v>102934245065</v>
      </c>
    </row>
    <row r="169" customHeight="1" spans="1:9">
      <c r="A169" s="32">
        <v>172377</v>
      </c>
      <c r="B169" s="32" t="s">
        <v>210</v>
      </c>
      <c r="C169" s="31" t="s">
        <v>211</v>
      </c>
      <c r="D169" s="31">
        <v>102934</v>
      </c>
      <c r="E169" s="31" t="s">
        <v>208</v>
      </c>
      <c r="F169" s="32">
        <v>6</v>
      </c>
      <c r="G169" s="27" t="str">
        <f t="shared" si="2"/>
        <v>102934172377</v>
      </c>
      <c r="I169" s="22" t="str">
        <f>VLOOKUP(G:G,明细!H:I,2,0)</f>
        <v>已铺</v>
      </c>
    </row>
    <row r="170" customHeight="1" spans="1:7">
      <c r="A170" s="32">
        <v>261525</v>
      </c>
      <c r="B170" s="32" t="s">
        <v>212</v>
      </c>
      <c r="C170" s="31" t="s">
        <v>170</v>
      </c>
      <c r="D170" s="31">
        <v>102934</v>
      </c>
      <c r="E170" s="31" t="s">
        <v>208</v>
      </c>
      <c r="F170" s="32">
        <v>2</v>
      </c>
      <c r="G170" s="27" t="str">
        <f t="shared" si="2"/>
        <v>102934261525</v>
      </c>
    </row>
    <row r="171" customHeight="1" spans="1:7">
      <c r="A171" s="32">
        <v>236550</v>
      </c>
      <c r="B171" s="32" t="s">
        <v>213</v>
      </c>
      <c r="C171" s="31" t="s">
        <v>138</v>
      </c>
      <c r="D171" s="31">
        <v>102934</v>
      </c>
      <c r="E171" s="31" t="s">
        <v>208</v>
      </c>
      <c r="F171" s="32">
        <v>6</v>
      </c>
      <c r="G171" s="27" t="str">
        <f t="shared" si="2"/>
        <v>102934236550</v>
      </c>
    </row>
    <row r="172" customHeight="1" spans="1:8">
      <c r="A172" s="32">
        <v>214778</v>
      </c>
      <c r="B172" s="32" t="s">
        <v>214</v>
      </c>
      <c r="C172" s="31" t="s">
        <v>170</v>
      </c>
      <c r="D172" s="31">
        <v>102934</v>
      </c>
      <c r="E172" s="31" t="s">
        <v>208</v>
      </c>
      <c r="F172" s="32">
        <v>6</v>
      </c>
      <c r="G172" s="27" t="str">
        <f t="shared" si="2"/>
        <v>102934214778</v>
      </c>
      <c r="H172" s="57" t="s">
        <v>32</v>
      </c>
    </row>
    <row r="173" customHeight="1" spans="1:9">
      <c r="A173" s="32">
        <v>191175</v>
      </c>
      <c r="B173" s="32" t="s">
        <v>215</v>
      </c>
      <c r="C173" s="31" t="s">
        <v>138</v>
      </c>
      <c r="D173" s="31">
        <v>102934</v>
      </c>
      <c r="E173" s="31" t="s">
        <v>208</v>
      </c>
      <c r="F173" s="32">
        <v>1</v>
      </c>
      <c r="G173" s="27" t="str">
        <f t="shared" si="2"/>
        <v>102934191175</v>
      </c>
      <c r="H173" s="22" t="s">
        <v>42</v>
      </c>
      <c r="I173" s="22" t="str">
        <f>VLOOKUP(G:G,明细!H:I,2,0)</f>
        <v>卖完下架，公司单独向厂家要货</v>
      </c>
    </row>
    <row r="174" customHeight="1" spans="1:9">
      <c r="A174" s="32">
        <v>191033</v>
      </c>
      <c r="B174" s="32" t="s">
        <v>216</v>
      </c>
      <c r="C174" s="31" t="s">
        <v>170</v>
      </c>
      <c r="D174" s="31">
        <v>102934</v>
      </c>
      <c r="E174" s="31" t="s">
        <v>208</v>
      </c>
      <c r="F174" s="32">
        <v>3</v>
      </c>
      <c r="G174" s="27" t="str">
        <f t="shared" si="2"/>
        <v>102934191033</v>
      </c>
      <c r="I174" s="22" t="str">
        <f>VLOOKUP(G:G,明细!H:I,2,0)</f>
        <v>已铺</v>
      </c>
    </row>
    <row r="175" customHeight="1" spans="1:7">
      <c r="A175" s="33">
        <v>236550</v>
      </c>
      <c r="B175" s="33" t="s">
        <v>155</v>
      </c>
      <c r="C175" s="34" t="s">
        <v>154</v>
      </c>
      <c r="D175" s="31">
        <v>103199</v>
      </c>
      <c r="E175" s="31" t="s">
        <v>217</v>
      </c>
      <c r="F175" s="32">
        <v>6</v>
      </c>
      <c r="G175" s="27" t="str">
        <f t="shared" si="2"/>
        <v>103199236550</v>
      </c>
    </row>
    <row r="176" customHeight="1" spans="1:9">
      <c r="A176" s="32">
        <v>214783</v>
      </c>
      <c r="B176" s="32" t="s">
        <v>171</v>
      </c>
      <c r="C176" s="31" t="s">
        <v>170</v>
      </c>
      <c r="D176" s="31">
        <v>103199</v>
      </c>
      <c r="E176" s="31" t="s">
        <v>217</v>
      </c>
      <c r="F176" s="32">
        <v>2</v>
      </c>
      <c r="G176" s="27" t="str">
        <f t="shared" si="2"/>
        <v>103199214783</v>
      </c>
      <c r="H176" s="22" t="s">
        <v>42</v>
      </c>
      <c r="I176" s="22" t="str">
        <f>VLOOKUP(G:G,明细!H:I,2,0)</f>
        <v>卖完下架，公司单独向厂家要货</v>
      </c>
    </row>
    <row r="177" customHeight="1" spans="1:8">
      <c r="A177" s="33">
        <v>237011</v>
      </c>
      <c r="B177" s="33" t="s">
        <v>144</v>
      </c>
      <c r="C177" s="34" t="s">
        <v>145</v>
      </c>
      <c r="D177" s="31">
        <v>103199</v>
      </c>
      <c r="E177" s="31" t="s">
        <v>217</v>
      </c>
      <c r="F177" s="32">
        <v>7</v>
      </c>
      <c r="G177" s="27" t="str">
        <f t="shared" si="2"/>
        <v>103199237011</v>
      </c>
      <c r="H177" s="22" t="s">
        <v>147</v>
      </c>
    </row>
    <row r="178" customHeight="1" spans="1:7">
      <c r="A178" s="32">
        <v>245065</v>
      </c>
      <c r="B178" s="32" t="s">
        <v>209</v>
      </c>
      <c r="C178" s="31" t="s">
        <v>180</v>
      </c>
      <c r="D178" s="31">
        <v>103199</v>
      </c>
      <c r="E178" s="31" t="s">
        <v>217</v>
      </c>
      <c r="F178" s="32">
        <v>2</v>
      </c>
      <c r="G178" s="27" t="str">
        <f t="shared" si="2"/>
        <v>103199245065</v>
      </c>
    </row>
    <row r="179" customHeight="1" spans="1:9">
      <c r="A179" s="41">
        <v>214782</v>
      </c>
      <c r="B179" s="41" t="s">
        <v>218</v>
      </c>
      <c r="C179" s="42" t="s">
        <v>219</v>
      </c>
      <c r="D179" s="42">
        <v>103199</v>
      </c>
      <c r="E179" s="42" t="s">
        <v>220</v>
      </c>
      <c r="F179" s="41">
        <v>1</v>
      </c>
      <c r="G179" s="27" t="str">
        <f t="shared" si="2"/>
        <v>103199214782</v>
      </c>
      <c r="H179" s="22" t="s">
        <v>42</v>
      </c>
      <c r="I179" s="22" t="str">
        <f>VLOOKUP(G:G,明细!H:I,2,0)</f>
        <v>卖完下架，公司单独向厂家要货</v>
      </c>
    </row>
    <row r="180" customHeight="1" spans="1:9">
      <c r="A180" s="32">
        <v>184997</v>
      </c>
      <c r="B180" s="32" t="s">
        <v>173</v>
      </c>
      <c r="C180" s="31" t="s">
        <v>174</v>
      </c>
      <c r="D180" s="31">
        <v>105267</v>
      </c>
      <c r="E180" s="31" t="s">
        <v>221</v>
      </c>
      <c r="F180" s="32">
        <v>2</v>
      </c>
      <c r="G180" s="27" t="str">
        <f t="shared" si="2"/>
        <v>105267184997</v>
      </c>
      <c r="I180" s="22" t="str">
        <f>VLOOKUP(G:G,明细!H:I,2,0)</f>
        <v>已铺</v>
      </c>
    </row>
    <row r="181" customHeight="1" spans="1:9">
      <c r="A181" s="32">
        <v>150086</v>
      </c>
      <c r="B181" s="32" t="s">
        <v>166</v>
      </c>
      <c r="C181" s="31" t="s">
        <v>167</v>
      </c>
      <c r="D181" s="31">
        <v>105267</v>
      </c>
      <c r="E181" s="31" t="s">
        <v>221</v>
      </c>
      <c r="F181" s="32">
        <v>6</v>
      </c>
      <c r="G181" s="27" t="str">
        <f t="shared" si="2"/>
        <v>105267150086</v>
      </c>
      <c r="H181" s="22" t="s">
        <v>42</v>
      </c>
      <c r="I181" s="22" t="str">
        <f>VLOOKUP(G:G,明细!H:I,2,0)</f>
        <v>卖完下架，公司单独向厂家要货</v>
      </c>
    </row>
    <row r="182" customHeight="1" spans="1:40">
      <c r="A182" s="32">
        <v>218904</v>
      </c>
      <c r="B182" s="32" t="s">
        <v>142</v>
      </c>
      <c r="C182" s="31" t="s">
        <v>143</v>
      </c>
      <c r="D182" s="31">
        <v>105267</v>
      </c>
      <c r="E182" s="31" t="s">
        <v>221</v>
      </c>
      <c r="F182" s="32">
        <v>6</v>
      </c>
      <c r="G182" s="27" t="str">
        <f t="shared" si="2"/>
        <v>105267218904</v>
      </c>
      <c r="I182" s="22" t="str">
        <f>VLOOKUP(G:G,明细!H:I,2,0)</f>
        <v>已铺</v>
      </c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</row>
    <row r="183" customHeight="1" spans="1:7">
      <c r="A183" s="32">
        <v>245065</v>
      </c>
      <c r="B183" s="32" t="s">
        <v>212</v>
      </c>
      <c r="C183" s="31" t="s">
        <v>222</v>
      </c>
      <c r="D183" s="31">
        <v>105267</v>
      </c>
      <c r="E183" s="31" t="s">
        <v>221</v>
      </c>
      <c r="F183" s="32">
        <v>20</v>
      </c>
      <c r="G183" s="27" t="str">
        <f t="shared" si="2"/>
        <v>105267245065</v>
      </c>
    </row>
    <row r="184" customHeight="1" spans="1:7">
      <c r="A184" s="32">
        <v>215787</v>
      </c>
      <c r="B184" s="32" t="s">
        <v>223</v>
      </c>
      <c r="C184" s="31" t="s">
        <v>224</v>
      </c>
      <c r="D184" s="31">
        <v>105267</v>
      </c>
      <c r="E184" s="31" t="s">
        <v>221</v>
      </c>
      <c r="F184" s="32">
        <v>6</v>
      </c>
      <c r="G184" s="27" t="str">
        <f t="shared" si="2"/>
        <v>105267215787</v>
      </c>
    </row>
    <row r="185" customHeight="1" spans="1:9">
      <c r="A185" s="32">
        <v>214782</v>
      </c>
      <c r="B185" s="32" t="s">
        <v>172</v>
      </c>
      <c r="C185" s="31" t="s">
        <v>138</v>
      </c>
      <c r="D185" s="31">
        <v>105267</v>
      </c>
      <c r="E185" s="31" t="s">
        <v>221</v>
      </c>
      <c r="F185" s="32">
        <v>6</v>
      </c>
      <c r="G185" s="27" t="str">
        <f t="shared" si="2"/>
        <v>105267214782</v>
      </c>
      <c r="H185" s="22" t="s">
        <v>42</v>
      </c>
      <c r="I185" s="22" t="str">
        <f>VLOOKUP(G:G,明细!H:I,2,0)</f>
        <v>卖完下架，公司单独向厂家要货</v>
      </c>
    </row>
    <row r="186" customHeight="1" spans="1:8">
      <c r="A186" s="32">
        <v>214778</v>
      </c>
      <c r="B186" s="32" t="s">
        <v>169</v>
      </c>
      <c r="C186" s="31" t="s">
        <v>170</v>
      </c>
      <c r="D186" s="31">
        <v>105267</v>
      </c>
      <c r="E186" s="31" t="s">
        <v>221</v>
      </c>
      <c r="F186" s="32">
        <v>4</v>
      </c>
      <c r="G186" s="27" t="str">
        <f t="shared" si="2"/>
        <v>105267214778</v>
      </c>
      <c r="H186" s="57" t="s">
        <v>32</v>
      </c>
    </row>
    <row r="187" customHeight="1" spans="1:7">
      <c r="A187" s="32">
        <v>261525</v>
      </c>
      <c r="B187" s="32" t="s">
        <v>212</v>
      </c>
      <c r="C187" s="31" t="s">
        <v>225</v>
      </c>
      <c r="D187" s="31">
        <v>105267</v>
      </c>
      <c r="E187" s="31" t="s">
        <v>221</v>
      </c>
      <c r="F187" s="32">
        <v>4</v>
      </c>
      <c r="G187" s="27" t="str">
        <f t="shared" si="2"/>
        <v>105267261525</v>
      </c>
    </row>
    <row r="188" customHeight="1" spans="1:7">
      <c r="A188" s="32">
        <v>181291</v>
      </c>
      <c r="B188" s="32" t="s">
        <v>164</v>
      </c>
      <c r="C188" s="31" t="s">
        <v>170</v>
      </c>
      <c r="D188" s="31">
        <v>105267</v>
      </c>
      <c r="E188" s="31" t="s">
        <v>221</v>
      </c>
      <c r="F188" s="32">
        <v>4</v>
      </c>
      <c r="G188" s="27" t="str">
        <f t="shared" si="2"/>
        <v>105267181291</v>
      </c>
    </row>
    <row r="189" customHeight="1" spans="1:9">
      <c r="A189" s="32">
        <v>172377</v>
      </c>
      <c r="B189" s="32" t="s">
        <v>175</v>
      </c>
      <c r="C189" s="31" t="s">
        <v>224</v>
      </c>
      <c r="D189" s="31">
        <v>105267</v>
      </c>
      <c r="E189" s="31" t="s">
        <v>221</v>
      </c>
      <c r="F189" s="32">
        <v>12</v>
      </c>
      <c r="G189" s="27" t="str">
        <f t="shared" si="2"/>
        <v>105267172377</v>
      </c>
      <c r="I189" s="22" t="str">
        <f>VLOOKUP(G:G,明细!H:I,2,0)</f>
        <v>已铺</v>
      </c>
    </row>
    <row r="190" customHeight="1" spans="1:9">
      <c r="A190" s="32">
        <v>191033</v>
      </c>
      <c r="B190" s="32" t="s">
        <v>226</v>
      </c>
      <c r="C190" s="31" t="s">
        <v>170</v>
      </c>
      <c r="D190" s="31">
        <v>105267</v>
      </c>
      <c r="E190" s="31" t="s">
        <v>221</v>
      </c>
      <c r="F190" s="32">
        <v>2</v>
      </c>
      <c r="G190" s="27" t="str">
        <f t="shared" si="2"/>
        <v>105267191033</v>
      </c>
      <c r="I190" s="22" t="str">
        <f>VLOOKUP(G:G,明细!H:I,2,0)</f>
        <v>已铺</v>
      </c>
    </row>
    <row r="191" customHeight="1" spans="1:9">
      <c r="A191" s="32">
        <v>181297</v>
      </c>
      <c r="B191" s="32" t="s">
        <v>203</v>
      </c>
      <c r="C191" s="31" t="s">
        <v>167</v>
      </c>
      <c r="D191" s="31">
        <v>105267</v>
      </c>
      <c r="E191" s="31" t="s">
        <v>221</v>
      </c>
      <c r="F191" s="32">
        <v>6</v>
      </c>
      <c r="G191" s="27" t="str">
        <f t="shared" si="2"/>
        <v>105267181297</v>
      </c>
      <c r="I191" s="22" t="str">
        <f>VLOOKUP(G:G,明细!H:I,2,0)</f>
        <v>已铺</v>
      </c>
    </row>
    <row r="192" customHeight="1" spans="1:9">
      <c r="A192" s="32">
        <v>260443</v>
      </c>
      <c r="B192" s="32" t="s">
        <v>201</v>
      </c>
      <c r="C192" s="31" t="s">
        <v>167</v>
      </c>
      <c r="D192" s="31">
        <v>105267</v>
      </c>
      <c r="E192" s="31" t="s">
        <v>221</v>
      </c>
      <c r="F192" s="32">
        <v>6</v>
      </c>
      <c r="G192" s="27" t="str">
        <f t="shared" si="2"/>
        <v>105267260443</v>
      </c>
      <c r="I192" s="22" t="str">
        <f>VLOOKUP(G:G,明细!H:I,2,0)</f>
        <v>已铺</v>
      </c>
    </row>
    <row r="193" customHeight="1" spans="1:9">
      <c r="A193" s="32">
        <v>150094</v>
      </c>
      <c r="B193" s="32" t="s">
        <v>227</v>
      </c>
      <c r="C193" s="31" t="s">
        <v>228</v>
      </c>
      <c r="D193" s="31">
        <v>105267</v>
      </c>
      <c r="E193" s="31" t="s">
        <v>221</v>
      </c>
      <c r="F193" s="32">
        <v>2</v>
      </c>
      <c r="G193" s="27" t="str">
        <f t="shared" si="2"/>
        <v>105267150094</v>
      </c>
      <c r="I193" s="22" t="str">
        <f>VLOOKUP(G:G,明细!H:I,2,0)</f>
        <v>已铺</v>
      </c>
    </row>
    <row r="194" customHeight="1" spans="1:9">
      <c r="A194" s="32">
        <v>181297</v>
      </c>
      <c r="B194" s="32" t="s">
        <v>203</v>
      </c>
      <c r="C194" s="31" t="s">
        <v>167</v>
      </c>
      <c r="D194" s="31">
        <v>114844</v>
      </c>
      <c r="E194" s="31" t="s">
        <v>229</v>
      </c>
      <c r="F194" s="32">
        <v>2</v>
      </c>
      <c r="G194" s="27" t="str">
        <f t="shared" si="2"/>
        <v>114844181297</v>
      </c>
      <c r="I194" s="22" t="str">
        <f>VLOOKUP(G:G,明细!H:I,2,0)</f>
        <v>已铺</v>
      </c>
    </row>
    <row r="195" customHeight="1" spans="1:7">
      <c r="A195" s="32">
        <v>181299</v>
      </c>
      <c r="B195" s="32" t="s">
        <v>230</v>
      </c>
      <c r="C195" s="31" t="s">
        <v>138</v>
      </c>
      <c r="D195" s="31">
        <v>114844</v>
      </c>
      <c r="E195" s="31" t="s">
        <v>229</v>
      </c>
      <c r="F195" s="32">
        <v>2</v>
      </c>
      <c r="G195" s="27" t="str">
        <f t="shared" ref="G195:G258" si="3">D195&amp;A195</f>
        <v>114844181299</v>
      </c>
    </row>
    <row r="196" customHeight="1" spans="1:9">
      <c r="A196" s="32">
        <v>260443</v>
      </c>
      <c r="B196" s="32" t="s">
        <v>201</v>
      </c>
      <c r="C196" s="31" t="s">
        <v>167</v>
      </c>
      <c r="D196" s="31">
        <v>114844</v>
      </c>
      <c r="E196" s="31" t="s">
        <v>229</v>
      </c>
      <c r="F196" s="32">
        <v>2</v>
      </c>
      <c r="G196" s="27" t="str">
        <f t="shared" si="3"/>
        <v>114844260443</v>
      </c>
      <c r="I196" s="22" t="str">
        <f>VLOOKUP(G:G,明细!H:I,2,0)</f>
        <v>已铺</v>
      </c>
    </row>
    <row r="197" customHeight="1" spans="1:9">
      <c r="A197" s="32">
        <v>260433</v>
      </c>
      <c r="B197" s="32" t="s">
        <v>231</v>
      </c>
      <c r="C197" s="31" t="s">
        <v>138</v>
      </c>
      <c r="D197" s="31">
        <v>114844</v>
      </c>
      <c r="E197" s="31" t="s">
        <v>229</v>
      </c>
      <c r="F197" s="32">
        <v>2</v>
      </c>
      <c r="G197" s="27" t="str">
        <f t="shared" si="3"/>
        <v>114844260433</v>
      </c>
      <c r="I197" s="22" t="str">
        <f>VLOOKUP(G:G,明细!H:I,2,0)</f>
        <v>已铺</v>
      </c>
    </row>
    <row r="198" customHeight="1" spans="1:9">
      <c r="A198" s="32">
        <v>172377</v>
      </c>
      <c r="B198" s="32" t="s">
        <v>175</v>
      </c>
      <c r="C198" s="31" t="s">
        <v>211</v>
      </c>
      <c r="D198" s="31">
        <v>114844</v>
      </c>
      <c r="E198" s="31" t="s">
        <v>229</v>
      </c>
      <c r="F198" s="32">
        <v>4</v>
      </c>
      <c r="G198" s="27" t="str">
        <f t="shared" si="3"/>
        <v>114844172377</v>
      </c>
      <c r="I198" s="22" t="str">
        <f>VLOOKUP(G:G,明细!H:I,2,0)</f>
        <v>已铺</v>
      </c>
    </row>
    <row r="199" customHeight="1" spans="1:9">
      <c r="A199" s="32">
        <v>214783</v>
      </c>
      <c r="B199" s="32" t="s">
        <v>171</v>
      </c>
      <c r="C199" s="31" t="s">
        <v>170</v>
      </c>
      <c r="D199" s="31">
        <v>117310</v>
      </c>
      <c r="E199" s="31" t="s">
        <v>232</v>
      </c>
      <c r="F199" s="32">
        <v>1</v>
      </c>
      <c r="G199" s="27" t="str">
        <f t="shared" si="3"/>
        <v>117310214783</v>
      </c>
      <c r="H199" s="22" t="s">
        <v>42</v>
      </c>
      <c r="I199" s="22" t="str">
        <f>VLOOKUP(G:G,明细!H:I,2,0)</f>
        <v>卖完下架，公司单独向厂家要货</v>
      </c>
    </row>
    <row r="200" customHeight="1" spans="1:9">
      <c r="A200" s="32">
        <v>214782</v>
      </c>
      <c r="B200" s="32" t="s">
        <v>172</v>
      </c>
      <c r="C200" s="31" t="s">
        <v>138</v>
      </c>
      <c r="D200" s="31">
        <v>117310</v>
      </c>
      <c r="E200" s="31" t="s">
        <v>232</v>
      </c>
      <c r="F200" s="32">
        <v>1</v>
      </c>
      <c r="G200" s="27" t="str">
        <f t="shared" si="3"/>
        <v>117310214782</v>
      </c>
      <c r="H200" s="22" t="s">
        <v>42</v>
      </c>
      <c r="I200" s="22" t="str">
        <f>VLOOKUP(G:G,明细!H:I,2,0)</f>
        <v>卖完下架，公司单独向厂家要货</v>
      </c>
    </row>
    <row r="201" customHeight="1" spans="1:7">
      <c r="A201" s="31">
        <v>236550</v>
      </c>
      <c r="B201" s="31" t="s">
        <v>137</v>
      </c>
      <c r="C201" s="31" t="s">
        <v>138</v>
      </c>
      <c r="D201" s="31">
        <v>117310</v>
      </c>
      <c r="E201" s="31" t="s">
        <v>232</v>
      </c>
      <c r="F201" s="32">
        <v>8</v>
      </c>
      <c r="G201" s="27" t="str">
        <f t="shared" si="3"/>
        <v>117310236550</v>
      </c>
    </row>
    <row r="202" customHeight="1" spans="1:7">
      <c r="A202" s="31">
        <v>166670</v>
      </c>
      <c r="B202" s="32" t="s">
        <v>140</v>
      </c>
      <c r="C202" s="31" t="s">
        <v>141</v>
      </c>
      <c r="D202" s="31">
        <v>117310</v>
      </c>
      <c r="E202" s="31" t="s">
        <v>232</v>
      </c>
      <c r="F202" s="32">
        <v>3</v>
      </c>
      <c r="G202" s="27" t="str">
        <f t="shared" si="3"/>
        <v>117310166670</v>
      </c>
    </row>
    <row r="203" customHeight="1" spans="1:9">
      <c r="A203" s="32">
        <v>218904</v>
      </c>
      <c r="B203" s="32" t="s">
        <v>142</v>
      </c>
      <c r="C203" s="31" t="s">
        <v>143</v>
      </c>
      <c r="D203" s="31">
        <v>117310</v>
      </c>
      <c r="E203" s="31" t="s">
        <v>232</v>
      </c>
      <c r="F203" s="32">
        <v>6</v>
      </c>
      <c r="G203" s="27" t="str">
        <f t="shared" si="3"/>
        <v>117310218904</v>
      </c>
      <c r="I203" s="22" t="str">
        <f>VLOOKUP(G:G,明细!H:I,2,0)</f>
        <v>已铺</v>
      </c>
    </row>
    <row r="204" customHeight="1" spans="1:9">
      <c r="A204" s="27">
        <v>218904</v>
      </c>
      <c r="B204" s="27" t="s">
        <v>233</v>
      </c>
      <c r="C204" s="44" t="s">
        <v>234</v>
      </c>
      <c r="D204" s="44">
        <v>13279</v>
      </c>
      <c r="E204" s="44" t="s">
        <v>235</v>
      </c>
      <c r="F204" s="27">
        <v>6</v>
      </c>
      <c r="G204" s="27" t="str">
        <f t="shared" si="3"/>
        <v>13279218904</v>
      </c>
      <c r="I204" s="22" t="str">
        <f>VLOOKUP(G:G,明细!H:I,2,0)</f>
        <v>已铺</v>
      </c>
    </row>
    <row r="205" customHeight="1" spans="1:9">
      <c r="A205" s="27">
        <v>236548</v>
      </c>
      <c r="B205" s="27" t="s">
        <v>51</v>
      </c>
      <c r="C205" s="44" t="s">
        <v>236</v>
      </c>
      <c r="D205" s="44">
        <v>13279</v>
      </c>
      <c r="E205" s="44" t="s">
        <v>235</v>
      </c>
      <c r="F205" s="27">
        <v>2</v>
      </c>
      <c r="G205" s="27" t="str">
        <f t="shared" si="3"/>
        <v>13279236548</v>
      </c>
      <c r="I205" s="22" t="str">
        <f>VLOOKUP(G:G,明细!H:I,2,0)</f>
        <v>已铺</v>
      </c>
    </row>
    <row r="206" customHeight="1" spans="1:9">
      <c r="A206" s="27">
        <v>236548</v>
      </c>
      <c r="B206" s="27" t="s">
        <v>51</v>
      </c>
      <c r="C206" s="44" t="s">
        <v>236</v>
      </c>
      <c r="D206" s="44">
        <v>112415</v>
      </c>
      <c r="E206" s="44" t="s">
        <v>237</v>
      </c>
      <c r="F206" s="27">
        <v>2</v>
      </c>
      <c r="G206" s="27" t="str">
        <f t="shared" si="3"/>
        <v>112415236548</v>
      </c>
      <c r="I206" s="22" t="str">
        <f>VLOOKUP(G:G,明细!H:I,2,0)</f>
        <v>已铺</v>
      </c>
    </row>
    <row r="207" customHeight="1" spans="1:7">
      <c r="A207" s="43">
        <v>166670</v>
      </c>
      <c r="B207" s="43" t="s">
        <v>238</v>
      </c>
      <c r="C207" s="43" t="s">
        <v>239</v>
      </c>
      <c r="D207" s="44">
        <v>726</v>
      </c>
      <c r="E207" s="44" t="s">
        <v>240</v>
      </c>
      <c r="F207" s="27">
        <v>6</v>
      </c>
      <c r="G207" s="27" t="str">
        <f t="shared" si="3"/>
        <v>726166670</v>
      </c>
    </row>
    <row r="208" customHeight="1" spans="1:7">
      <c r="A208" s="31">
        <v>236550</v>
      </c>
      <c r="B208" s="31" t="s">
        <v>137</v>
      </c>
      <c r="C208" s="31" t="s">
        <v>138</v>
      </c>
      <c r="D208" s="44">
        <v>726</v>
      </c>
      <c r="E208" s="44" t="s">
        <v>240</v>
      </c>
      <c r="F208" s="27">
        <v>6</v>
      </c>
      <c r="G208" s="27" t="str">
        <f t="shared" si="3"/>
        <v>726236550</v>
      </c>
    </row>
    <row r="209" customHeight="1" spans="1:7">
      <c r="A209" s="33">
        <v>181301</v>
      </c>
      <c r="B209" s="33" t="s">
        <v>144</v>
      </c>
      <c r="C209" s="34" t="s">
        <v>241</v>
      </c>
      <c r="D209" s="44">
        <v>726</v>
      </c>
      <c r="E209" s="44" t="s">
        <v>240</v>
      </c>
      <c r="F209" s="27">
        <v>6</v>
      </c>
      <c r="G209" s="27" t="str">
        <f t="shared" si="3"/>
        <v>726181301</v>
      </c>
    </row>
    <row r="210" customHeight="1" spans="1:9">
      <c r="A210" s="33">
        <v>150102</v>
      </c>
      <c r="B210" s="33" t="s">
        <v>148</v>
      </c>
      <c r="C210" s="34" t="s">
        <v>149</v>
      </c>
      <c r="D210" s="44">
        <v>726</v>
      </c>
      <c r="E210" s="44" t="s">
        <v>240</v>
      </c>
      <c r="F210" s="27">
        <v>6</v>
      </c>
      <c r="G210" s="27" t="str">
        <f t="shared" si="3"/>
        <v>726150102</v>
      </c>
      <c r="I210" s="22" t="str">
        <f>VLOOKUP(G:G,明细!H:I,2,0)</f>
        <v>已铺</v>
      </c>
    </row>
    <row r="211" customHeight="1" spans="1:9">
      <c r="A211" s="33">
        <v>181297</v>
      </c>
      <c r="B211" s="33" t="s">
        <v>151</v>
      </c>
      <c r="C211" s="34" t="s">
        <v>152</v>
      </c>
      <c r="D211" s="44">
        <v>726</v>
      </c>
      <c r="E211" s="44" t="s">
        <v>240</v>
      </c>
      <c r="F211" s="27">
        <v>6</v>
      </c>
      <c r="G211" s="27" t="str">
        <f t="shared" si="3"/>
        <v>726181297</v>
      </c>
      <c r="I211" s="22" t="str">
        <f>VLOOKUP(G:G,明细!H:I,2,0)</f>
        <v>已铺</v>
      </c>
    </row>
    <row r="212" customHeight="1" spans="1:7">
      <c r="A212" s="33">
        <v>181299</v>
      </c>
      <c r="B212" s="33" t="s">
        <v>153</v>
      </c>
      <c r="C212" s="34" t="s">
        <v>154</v>
      </c>
      <c r="D212" s="44">
        <v>726</v>
      </c>
      <c r="E212" s="44" t="s">
        <v>240</v>
      </c>
      <c r="F212" s="27">
        <v>4</v>
      </c>
      <c r="G212" s="27" t="str">
        <f t="shared" si="3"/>
        <v>726181299</v>
      </c>
    </row>
    <row r="213" customHeight="1" spans="1:9">
      <c r="A213" s="32">
        <v>172377</v>
      </c>
      <c r="B213" s="32" t="s">
        <v>175</v>
      </c>
      <c r="C213" s="31" t="s">
        <v>176</v>
      </c>
      <c r="D213" s="44">
        <v>726</v>
      </c>
      <c r="E213" s="44" t="s">
        <v>240</v>
      </c>
      <c r="F213" s="27">
        <v>6</v>
      </c>
      <c r="G213" s="27" t="str">
        <f t="shared" si="3"/>
        <v>726172377</v>
      </c>
      <c r="I213" s="22" t="str">
        <f>VLOOKUP(G:G,明细!H:I,2,0)</f>
        <v>已铺</v>
      </c>
    </row>
    <row r="214" customHeight="1" spans="1:7">
      <c r="A214" s="37">
        <v>215787</v>
      </c>
      <c r="B214" s="37" t="s">
        <v>190</v>
      </c>
      <c r="C214" s="37" t="s">
        <v>191</v>
      </c>
      <c r="D214" s="44">
        <v>726</v>
      </c>
      <c r="E214" s="44" t="s">
        <v>240</v>
      </c>
      <c r="F214" s="27">
        <v>6</v>
      </c>
      <c r="G214" s="27" t="str">
        <f t="shared" si="3"/>
        <v>726215787</v>
      </c>
    </row>
    <row r="215" customHeight="1" spans="1:9">
      <c r="A215" s="37">
        <v>150090</v>
      </c>
      <c r="B215" s="37" t="s">
        <v>192</v>
      </c>
      <c r="C215" s="37" t="s">
        <v>187</v>
      </c>
      <c r="D215" s="44">
        <v>726</v>
      </c>
      <c r="E215" s="44" t="s">
        <v>240</v>
      </c>
      <c r="F215" s="27">
        <v>12</v>
      </c>
      <c r="G215" s="27" t="str">
        <f t="shared" si="3"/>
        <v>726150090</v>
      </c>
      <c r="I215" s="22" t="str">
        <f>VLOOKUP(G:G,明细!H:I,2,0)</f>
        <v>已铺</v>
      </c>
    </row>
    <row r="216" customHeight="1" spans="1:7">
      <c r="A216" s="32">
        <v>245065</v>
      </c>
      <c r="B216" s="32" t="s">
        <v>209</v>
      </c>
      <c r="C216" s="31" t="s">
        <v>180</v>
      </c>
      <c r="D216" s="44">
        <v>726</v>
      </c>
      <c r="E216" s="44" t="s">
        <v>240</v>
      </c>
      <c r="F216" s="27">
        <v>50</v>
      </c>
      <c r="G216" s="27" t="str">
        <f t="shared" si="3"/>
        <v>726245065</v>
      </c>
    </row>
    <row r="217" customHeight="1" spans="1:9">
      <c r="A217" s="27">
        <v>260452</v>
      </c>
      <c r="B217" s="27" t="s">
        <v>242</v>
      </c>
      <c r="C217" s="44" t="s">
        <v>243</v>
      </c>
      <c r="D217" s="44">
        <v>726</v>
      </c>
      <c r="E217" s="44" t="s">
        <v>240</v>
      </c>
      <c r="F217" s="27">
        <v>10</v>
      </c>
      <c r="G217" s="27" t="str">
        <f t="shared" si="3"/>
        <v>726260452</v>
      </c>
      <c r="I217" s="22" t="str">
        <f>VLOOKUP(G:G,明细!H:I,2,0)</f>
        <v>已铺</v>
      </c>
    </row>
    <row r="218" customHeight="1" spans="1:9">
      <c r="A218" s="27">
        <v>260433</v>
      </c>
      <c r="B218" s="27" t="s">
        <v>131</v>
      </c>
      <c r="C218" s="44" t="s">
        <v>244</v>
      </c>
      <c r="D218" s="44">
        <v>726</v>
      </c>
      <c r="E218" s="44" t="s">
        <v>240</v>
      </c>
      <c r="F218" s="27">
        <v>4</v>
      </c>
      <c r="G218" s="27" t="str">
        <f t="shared" si="3"/>
        <v>726260433</v>
      </c>
      <c r="I218" s="22" t="str">
        <f>VLOOKUP(G:G,明细!H:I,2,0)</f>
        <v>已铺</v>
      </c>
    </row>
    <row r="219" customHeight="1" spans="1:9">
      <c r="A219" s="27">
        <v>260443</v>
      </c>
      <c r="B219" s="27" t="s">
        <v>245</v>
      </c>
      <c r="C219" s="44" t="s">
        <v>246</v>
      </c>
      <c r="D219" s="44">
        <v>726</v>
      </c>
      <c r="E219" s="44" t="s">
        <v>240</v>
      </c>
      <c r="F219" s="27">
        <v>4</v>
      </c>
      <c r="G219" s="27" t="str">
        <f t="shared" si="3"/>
        <v>726260443</v>
      </c>
      <c r="I219" s="22" t="str">
        <f>VLOOKUP(G:G,明细!H:I,2,0)</f>
        <v>已铺</v>
      </c>
    </row>
    <row r="220" customHeight="1" spans="1:8">
      <c r="A220" s="33">
        <v>214778</v>
      </c>
      <c r="B220" s="33" t="s">
        <v>158</v>
      </c>
      <c r="C220" s="34" t="s">
        <v>159</v>
      </c>
      <c r="D220" s="44">
        <v>726</v>
      </c>
      <c r="E220" s="44" t="s">
        <v>240</v>
      </c>
      <c r="F220" s="27">
        <v>10</v>
      </c>
      <c r="G220" s="27" t="str">
        <f t="shared" si="3"/>
        <v>726214778</v>
      </c>
      <c r="H220" s="57" t="s">
        <v>32</v>
      </c>
    </row>
    <row r="221" customHeight="1" spans="1:7">
      <c r="A221" s="33">
        <v>181299</v>
      </c>
      <c r="B221" s="33" t="s">
        <v>153</v>
      </c>
      <c r="C221" s="34" t="s">
        <v>154</v>
      </c>
      <c r="D221" s="44">
        <v>339</v>
      </c>
      <c r="E221" s="44" t="s">
        <v>247</v>
      </c>
      <c r="F221" s="27">
        <v>4</v>
      </c>
      <c r="G221" s="27" t="str">
        <f t="shared" si="3"/>
        <v>339181299</v>
      </c>
    </row>
    <row r="222" customHeight="1" spans="1:9">
      <c r="A222" s="32">
        <v>181297</v>
      </c>
      <c r="B222" s="32" t="s">
        <v>203</v>
      </c>
      <c r="C222" s="31" t="s">
        <v>167</v>
      </c>
      <c r="D222" s="44">
        <v>339</v>
      </c>
      <c r="E222" s="44" t="s">
        <v>247</v>
      </c>
      <c r="F222" s="27">
        <v>4</v>
      </c>
      <c r="G222" s="27" t="str">
        <f t="shared" si="3"/>
        <v>339181297</v>
      </c>
      <c r="I222" s="22" t="str">
        <f>VLOOKUP(G:G,明细!H:I,2,0)</f>
        <v>已铺</v>
      </c>
    </row>
    <row r="223" customHeight="1" spans="1:7">
      <c r="A223" s="27">
        <v>166670</v>
      </c>
      <c r="B223" s="22" t="s">
        <v>248</v>
      </c>
      <c r="C223" s="22" t="s">
        <v>249</v>
      </c>
      <c r="D223" s="22">
        <v>571</v>
      </c>
      <c r="E223" s="22" t="s">
        <v>250</v>
      </c>
      <c r="F223" s="27">
        <v>10</v>
      </c>
      <c r="G223" s="27" t="str">
        <f t="shared" si="3"/>
        <v>571166670</v>
      </c>
    </row>
    <row r="224" customHeight="1" spans="1:9">
      <c r="A224" s="27">
        <v>150090</v>
      </c>
      <c r="B224" s="22" t="s">
        <v>251</v>
      </c>
      <c r="C224" s="22" t="s">
        <v>74</v>
      </c>
      <c r="D224" s="22">
        <v>571</v>
      </c>
      <c r="E224" s="22" t="s">
        <v>250</v>
      </c>
      <c r="F224" s="27">
        <v>6</v>
      </c>
      <c r="G224" s="27" t="str">
        <f t="shared" si="3"/>
        <v>571150090</v>
      </c>
      <c r="I224" s="22" t="str">
        <f>VLOOKUP(G:G,明细!H:I,2,0)</f>
        <v>已铺</v>
      </c>
    </row>
    <row r="225" customHeight="1" spans="1:7">
      <c r="A225" s="27">
        <v>236550</v>
      </c>
      <c r="B225" s="27" t="s">
        <v>59</v>
      </c>
      <c r="C225" s="22" t="s">
        <v>74</v>
      </c>
      <c r="D225" s="22">
        <v>571</v>
      </c>
      <c r="E225" s="22" t="s">
        <v>250</v>
      </c>
      <c r="F225" s="27">
        <v>6</v>
      </c>
      <c r="G225" s="27" t="str">
        <f t="shared" si="3"/>
        <v>571236550</v>
      </c>
    </row>
    <row r="226" customHeight="1" spans="1:8">
      <c r="A226" s="27">
        <v>166671</v>
      </c>
      <c r="B226" s="27" t="s">
        <v>135</v>
      </c>
      <c r="C226" s="22" t="s">
        <v>106</v>
      </c>
      <c r="D226" s="22">
        <v>571</v>
      </c>
      <c r="E226" s="22" t="s">
        <v>250</v>
      </c>
      <c r="F226" s="27">
        <v>6</v>
      </c>
      <c r="G226" s="27" t="str">
        <f t="shared" si="3"/>
        <v>571166671</v>
      </c>
      <c r="H226" s="22" t="s">
        <v>100</v>
      </c>
    </row>
    <row r="227" customHeight="1" spans="1:7">
      <c r="A227" s="27">
        <v>236580</v>
      </c>
      <c r="B227" s="27" t="s">
        <v>59</v>
      </c>
      <c r="C227" s="22" t="s">
        <v>252</v>
      </c>
      <c r="D227" s="22">
        <v>571</v>
      </c>
      <c r="E227" s="22" t="s">
        <v>250</v>
      </c>
      <c r="F227" s="27">
        <v>6</v>
      </c>
      <c r="G227" s="27" t="str">
        <f t="shared" si="3"/>
        <v>571236580</v>
      </c>
    </row>
    <row r="228" customHeight="1" spans="1:9">
      <c r="A228" s="27">
        <v>150102</v>
      </c>
      <c r="B228" s="27" t="s">
        <v>253</v>
      </c>
      <c r="C228" s="22" t="s">
        <v>117</v>
      </c>
      <c r="D228" s="22">
        <v>571</v>
      </c>
      <c r="E228" s="22" t="s">
        <v>250</v>
      </c>
      <c r="F228" s="27">
        <v>4</v>
      </c>
      <c r="G228" s="27" t="str">
        <f t="shared" si="3"/>
        <v>571150102</v>
      </c>
      <c r="I228" s="22" t="str">
        <f>VLOOKUP(G:G,明细!H:I,2,0)</f>
        <v>已铺</v>
      </c>
    </row>
    <row r="229" customHeight="1" spans="1:9">
      <c r="A229" s="27">
        <v>172377</v>
      </c>
      <c r="B229" s="27" t="s">
        <v>76</v>
      </c>
      <c r="C229" s="22" t="s">
        <v>77</v>
      </c>
      <c r="D229" s="22">
        <v>571</v>
      </c>
      <c r="E229" s="22" t="s">
        <v>250</v>
      </c>
      <c r="F229" s="27">
        <v>6</v>
      </c>
      <c r="G229" s="27" t="str">
        <f t="shared" si="3"/>
        <v>571172377</v>
      </c>
      <c r="I229" s="22" t="str">
        <f>VLOOKUP(G:G,明细!H:I,2,0)</f>
        <v>已铺</v>
      </c>
    </row>
    <row r="230" customHeight="1" spans="1:7">
      <c r="A230" s="27">
        <v>218919</v>
      </c>
      <c r="B230" s="27" t="s">
        <v>56</v>
      </c>
      <c r="C230" s="22" t="s">
        <v>254</v>
      </c>
      <c r="D230" s="22">
        <v>723</v>
      </c>
      <c r="E230" s="22" t="s">
        <v>255</v>
      </c>
      <c r="F230" s="27">
        <v>2</v>
      </c>
      <c r="G230" s="27" t="str">
        <f t="shared" si="3"/>
        <v>723218919</v>
      </c>
    </row>
    <row r="231" customHeight="1" spans="1:9">
      <c r="A231" s="27">
        <v>236548</v>
      </c>
      <c r="B231" s="27" t="s">
        <v>51</v>
      </c>
      <c r="C231" s="22" t="s">
        <v>256</v>
      </c>
      <c r="D231" s="22">
        <v>723</v>
      </c>
      <c r="E231" s="22" t="s">
        <v>255</v>
      </c>
      <c r="F231" s="27">
        <v>2</v>
      </c>
      <c r="G231" s="27" t="str">
        <f t="shared" si="3"/>
        <v>723236548</v>
      </c>
      <c r="I231" s="22" t="str">
        <f>VLOOKUP(G:G,明细!H:I,2,0)</f>
        <v>已铺</v>
      </c>
    </row>
    <row r="232" customHeight="1" spans="1:9">
      <c r="A232" s="27">
        <v>260443</v>
      </c>
      <c r="B232" s="27" t="s">
        <v>245</v>
      </c>
      <c r="C232" s="22" t="s">
        <v>254</v>
      </c>
      <c r="D232" s="22">
        <v>723</v>
      </c>
      <c r="E232" s="22" t="s">
        <v>255</v>
      </c>
      <c r="F232" s="27">
        <v>2</v>
      </c>
      <c r="G232" s="27" t="str">
        <f t="shared" si="3"/>
        <v>723260443</v>
      </c>
      <c r="I232" s="22" t="str">
        <f>VLOOKUP(G:G,明细!H:I,2,0)</f>
        <v>已铺</v>
      </c>
    </row>
    <row r="233" customHeight="1" spans="1:7">
      <c r="A233" s="27">
        <v>181299</v>
      </c>
      <c r="B233" s="27" t="s">
        <v>257</v>
      </c>
      <c r="D233" s="22">
        <v>115971</v>
      </c>
      <c r="E233" s="22" t="s">
        <v>258</v>
      </c>
      <c r="F233" s="27">
        <v>6</v>
      </c>
      <c r="G233" s="27" t="str">
        <f t="shared" si="3"/>
        <v>115971181299</v>
      </c>
    </row>
    <row r="234" customHeight="1" spans="1:9">
      <c r="A234" s="27">
        <v>181297</v>
      </c>
      <c r="B234" s="27" t="s">
        <v>259</v>
      </c>
      <c r="C234" s="22" t="s">
        <v>260</v>
      </c>
      <c r="D234" s="22">
        <v>115971</v>
      </c>
      <c r="E234" s="22" t="s">
        <v>261</v>
      </c>
      <c r="F234" s="27">
        <v>8</v>
      </c>
      <c r="G234" s="27" t="str">
        <f t="shared" si="3"/>
        <v>115971181297</v>
      </c>
      <c r="I234" s="22" t="str">
        <f>VLOOKUP(G:G,明细!H:I,2,0)</f>
        <v>已铺</v>
      </c>
    </row>
    <row r="235" customHeight="1" spans="1:9">
      <c r="A235" s="27">
        <v>242574</v>
      </c>
      <c r="B235" s="27" t="s">
        <v>262</v>
      </c>
      <c r="C235" s="22" t="s">
        <v>117</v>
      </c>
      <c r="D235" s="22">
        <v>115971</v>
      </c>
      <c r="E235" s="22" t="s">
        <v>261</v>
      </c>
      <c r="F235" s="27">
        <v>2</v>
      </c>
      <c r="G235" s="27" t="str">
        <f t="shared" si="3"/>
        <v>115971242574</v>
      </c>
      <c r="I235" s="22" t="str">
        <f>VLOOKUP(G:G,明细!H:I,2,0)</f>
        <v>已铺</v>
      </c>
    </row>
    <row r="236" customHeight="1" spans="1:7">
      <c r="A236" s="27">
        <v>261525</v>
      </c>
      <c r="B236" s="27" t="s">
        <v>54</v>
      </c>
      <c r="C236" s="22" t="s">
        <v>78</v>
      </c>
      <c r="D236" s="22">
        <v>115971</v>
      </c>
      <c r="E236" s="22" t="s">
        <v>261</v>
      </c>
      <c r="F236" s="27">
        <v>4</v>
      </c>
      <c r="G236" s="27" t="str">
        <f t="shared" si="3"/>
        <v>115971261525</v>
      </c>
    </row>
    <row r="237" customHeight="1" spans="1:9">
      <c r="A237" s="27">
        <v>150090</v>
      </c>
      <c r="B237" s="27" t="s">
        <v>263</v>
      </c>
      <c r="C237" s="22" t="s">
        <v>74</v>
      </c>
      <c r="D237" s="22">
        <v>115971</v>
      </c>
      <c r="E237" s="22" t="s">
        <v>261</v>
      </c>
      <c r="F237" s="27">
        <v>6</v>
      </c>
      <c r="G237" s="27" t="str">
        <f t="shared" si="3"/>
        <v>115971150090</v>
      </c>
      <c r="I237" s="22" t="str">
        <f>VLOOKUP(G:G,明细!H:I,2,0)</f>
        <v>已铺</v>
      </c>
    </row>
    <row r="238" customHeight="1" spans="1:9">
      <c r="A238" s="27">
        <v>172377</v>
      </c>
      <c r="B238" s="27" t="s">
        <v>264</v>
      </c>
      <c r="C238" s="22" t="s">
        <v>77</v>
      </c>
      <c r="D238" s="22">
        <v>115971</v>
      </c>
      <c r="E238" s="22" t="s">
        <v>261</v>
      </c>
      <c r="F238" s="27">
        <v>4</v>
      </c>
      <c r="G238" s="27" t="str">
        <f t="shared" si="3"/>
        <v>115971172377</v>
      </c>
      <c r="I238" s="22" t="str">
        <f>VLOOKUP(G:G,明细!H:I,2,0)</f>
        <v>已铺</v>
      </c>
    </row>
    <row r="239" customHeight="1" spans="1:7">
      <c r="A239" s="27">
        <v>181291</v>
      </c>
      <c r="B239" s="27" t="s">
        <v>265</v>
      </c>
      <c r="C239" s="22" t="s">
        <v>78</v>
      </c>
      <c r="D239" s="22">
        <v>115971</v>
      </c>
      <c r="E239" s="22" t="s">
        <v>261</v>
      </c>
      <c r="F239" s="27">
        <v>4</v>
      </c>
      <c r="G239" s="27" t="str">
        <f t="shared" si="3"/>
        <v>115971181291</v>
      </c>
    </row>
    <row r="240" customHeight="1" spans="1:9">
      <c r="A240" s="27">
        <v>150086</v>
      </c>
      <c r="B240" s="27" t="s">
        <v>266</v>
      </c>
      <c r="C240" s="22" t="s">
        <v>74</v>
      </c>
      <c r="D240" s="22">
        <v>115971</v>
      </c>
      <c r="E240" s="22" t="s">
        <v>261</v>
      </c>
      <c r="F240" s="27">
        <v>4</v>
      </c>
      <c r="G240" s="27" t="str">
        <f t="shared" si="3"/>
        <v>115971150086</v>
      </c>
      <c r="H240" s="22" t="s">
        <v>42</v>
      </c>
      <c r="I240" s="22" t="str">
        <f>VLOOKUP(G:G,明细!H:I,2,0)</f>
        <v>卖完下架，公司单独向厂家要货</v>
      </c>
    </row>
    <row r="241" customHeight="1" spans="1:9">
      <c r="A241" s="27">
        <v>214782</v>
      </c>
      <c r="B241" s="27" t="s">
        <v>267</v>
      </c>
      <c r="C241" s="22" t="s">
        <v>74</v>
      </c>
      <c r="D241" s="22">
        <v>115971</v>
      </c>
      <c r="E241" s="22" t="s">
        <v>261</v>
      </c>
      <c r="F241" s="27">
        <v>2</v>
      </c>
      <c r="G241" s="27" t="str">
        <f t="shared" si="3"/>
        <v>115971214782</v>
      </c>
      <c r="H241" s="22" t="s">
        <v>42</v>
      </c>
      <c r="I241" s="22" t="str">
        <f>VLOOKUP(G:G,明细!H:I,2,0)</f>
        <v>卖完下架，公司单独向厂家要货</v>
      </c>
    </row>
    <row r="242" customHeight="1" spans="1:7">
      <c r="A242" s="27">
        <v>204080</v>
      </c>
      <c r="B242" s="27" t="s">
        <v>268</v>
      </c>
      <c r="C242" s="22" t="s">
        <v>269</v>
      </c>
      <c r="D242" s="22">
        <v>115971</v>
      </c>
      <c r="E242" s="22" t="s">
        <v>261</v>
      </c>
      <c r="F242" s="27">
        <v>4</v>
      </c>
      <c r="G242" s="27" t="str">
        <f t="shared" si="3"/>
        <v>115971204080</v>
      </c>
    </row>
    <row r="243" customHeight="1" spans="1:7">
      <c r="A243" s="27">
        <v>181301</v>
      </c>
      <c r="B243" s="27" t="s">
        <v>270</v>
      </c>
      <c r="C243" s="22" t="s">
        <v>271</v>
      </c>
      <c r="D243" s="22">
        <v>377</v>
      </c>
      <c r="E243" s="22" t="s">
        <v>272</v>
      </c>
      <c r="F243" s="27">
        <v>10</v>
      </c>
      <c r="G243" s="27" t="str">
        <f t="shared" si="3"/>
        <v>377181301</v>
      </c>
    </row>
    <row r="244" customHeight="1" spans="1:7">
      <c r="A244" s="27">
        <v>215791</v>
      </c>
      <c r="B244" s="27" t="s">
        <v>264</v>
      </c>
      <c r="C244" s="22" t="s">
        <v>122</v>
      </c>
      <c r="D244" s="22">
        <v>377</v>
      </c>
      <c r="E244" s="22" t="s">
        <v>272</v>
      </c>
      <c r="F244" s="27">
        <v>10</v>
      </c>
      <c r="G244" s="27" t="str">
        <f t="shared" si="3"/>
        <v>377215791</v>
      </c>
    </row>
    <row r="245" customHeight="1" spans="1:9">
      <c r="A245" s="27">
        <v>172377</v>
      </c>
      <c r="B245" s="27" t="s">
        <v>264</v>
      </c>
      <c r="C245" s="22" t="s">
        <v>77</v>
      </c>
      <c r="D245" s="22">
        <v>377</v>
      </c>
      <c r="E245" s="22" t="s">
        <v>272</v>
      </c>
      <c r="F245" s="27">
        <v>6</v>
      </c>
      <c r="G245" s="27" t="str">
        <f t="shared" si="3"/>
        <v>377172377</v>
      </c>
      <c r="I245" s="22" t="str">
        <f>VLOOKUP(G:G,明细!H:I,2,0)</f>
        <v>已铺</v>
      </c>
    </row>
    <row r="246" customHeight="1" spans="1:7">
      <c r="A246" s="27">
        <v>150092</v>
      </c>
      <c r="B246" s="27" t="s">
        <v>273</v>
      </c>
      <c r="C246" s="22" t="s">
        <v>271</v>
      </c>
      <c r="D246" s="22">
        <v>377</v>
      </c>
      <c r="E246" s="22" t="s">
        <v>272</v>
      </c>
      <c r="F246" s="27">
        <v>4</v>
      </c>
      <c r="G246" s="27" t="str">
        <f t="shared" si="3"/>
        <v>377150092</v>
      </c>
    </row>
    <row r="247" customHeight="1" spans="1:8">
      <c r="A247" s="27">
        <v>241566</v>
      </c>
      <c r="B247" s="27" t="s">
        <v>274</v>
      </c>
      <c r="C247" s="22" t="s">
        <v>275</v>
      </c>
      <c r="D247" s="22">
        <v>377</v>
      </c>
      <c r="E247" s="22" t="s">
        <v>272</v>
      </c>
      <c r="F247" s="27">
        <v>10</v>
      </c>
      <c r="G247" s="27" t="str">
        <f t="shared" si="3"/>
        <v>377241566</v>
      </c>
      <c r="H247" s="22" t="s">
        <v>94</v>
      </c>
    </row>
    <row r="248" customHeight="1" spans="1:9">
      <c r="A248" s="27">
        <v>181297</v>
      </c>
      <c r="B248" s="27" t="s">
        <v>259</v>
      </c>
      <c r="C248" s="22" t="s">
        <v>269</v>
      </c>
      <c r="D248" s="22">
        <v>377</v>
      </c>
      <c r="E248" s="22" t="s">
        <v>272</v>
      </c>
      <c r="F248" s="27">
        <v>10</v>
      </c>
      <c r="G248" s="27" t="str">
        <f t="shared" si="3"/>
        <v>377181297</v>
      </c>
      <c r="I248" s="22" t="str">
        <f>VLOOKUP(G:G,明细!H:I,2,0)</f>
        <v>已铺</v>
      </c>
    </row>
    <row r="249" customHeight="1" spans="1:9">
      <c r="A249" s="27">
        <v>150089</v>
      </c>
      <c r="B249" s="27" t="s">
        <v>276</v>
      </c>
      <c r="C249" s="22" t="s">
        <v>269</v>
      </c>
      <c r="D249" s="22">
        <v>377</v>
      </c>
      <c r="E249" s="22" t="s">
        <v>272</v>
      </c>
      <c r="F249" s="27">
        <v>10</v>
      </c>
      <c r="G249" s="27" t="str">
        <f t="shared" si="3"/>
        <v>377150089</v>
      </c>
      <c r="I249" s="22" t="str">
        <f>VLOOKUP(G:G,明细!H:I,2,0)</f>
        <v>已铺</v>
      </c>
    </row>
    <row r="250" customHeight="1" spans="1:7">
      <c r="A250" s="22">
        <v>218919</v>
      </c>
      <c r="B250" s="22" t="s">
        <v>277</v>
      </c>
      <c r="C250" s="22" t="s">
        <v>254</v>
      </c>
      <c r="D250" s="22">
        <v>723</v>
      </c>
      <c r="E250" s="22" t="s">
        <v>255</v>
      </c>
      <c r="F250" s="22">
        <v>2</v>
      </c>
      <c r="G250" s="27" t="str">
        <f t="shared" si="3"/>
        <v>723218919</v>
      </c>
    </row>
    <row r="251" customHeight="1" spans="1:9">
      <c r="A251" s="22">
        <v>236548</v>
      </c>
      <c r="B251" s="22" t="s">
        <v>278</v>
      </c>
      <c r="C251" s="22" t="s">
        <v>256</v>
      </c>
      <c r="D251" s="22">
        <v>723</v>
      </c>
      <c r="E251" s="22" t="s">
        <v>255</v>
      </c>
      <c r="F251" s="22">
        <v>2</v>
      </c>
      <c r="G251" s="27" t="str">
        <f t="shared" si="3"/>
        <v>723236548</v>
      </c>
      <c r="I251" s="22" t="str">
        <f>VLOOKUP(G:G,明细!H:I,2,0)</f>
        <v>已铺</v>
      </c>
    </row>
    <row r="252" customHeight="1" spans="1:9">
      <c r="A252" s="22">
        <v>260443</v>
      </c>
      <c r="B252" s="22" t="s">
        <v>279</v>
      </c>
      <c r="C252" s="22" t="s">
        <v>254</v>
      </c>
      <c r="D252" s="22">
        <v>723</v>
      </c>
      <c r="E252" s="22" t="s">
        <v>255</v>
      </c>
      <c r="F252" s="22">
        <v>2</v>
      </c>
      <c r="G252" s="27" t="str">
        <f t="shared" si="3"/>
        <v>723260443</v>
      </c>
      <c r="I252" s="22" t="str">
        <f>VLOOKUP(G:G,明细!H:I,2,0)</f>
        <v>已铺</v>
      </c>
    </row>
    <row r="253" customHeight="1" spans="1:9">
      <c r="A253" s="22">
        <v>150090</v>
      </c>
      <c r="B253" s="22" t="s">
        <v>251</v>
      </c>
      <c r="C253" s="22" t="s">
        <v>74</v>
      </c>
      <c r="D253" s="22">
        <v>724</v>
      </c>
      <c r="E253" s="22" t="s">
        <v>280</v>
      </c>
      <c r="F253" s="22">
        <v>8</v>
      </c>
      <c r="G253" s="27" t="str">
        <f t="shared" si="3"/>
        <v>724150090</v>
      </c>
      <c r="I253" s="22" t="str">
        <f>VLOOKUP(G:G,明细!H:I,2,0)</f>
        <v>已铺</v>
      </c>
    </row>
    <row r="254" customHeight="1" spans="1:8">
      <c r="A254" s="22">
        <v>214778</v>
      </c>
      <c r="B254" s="22" t="s">
        <v>281</v>
      </c>
      <c r="C254" s="22" t="s">
        <v>78</v>
      </c>
      <c r="D254" s="22">
        <v>724</v>
      </c>
      <c r="E254" s="22" t="s">
        <v>280</v>
      </c>
      <c r="F254" s="22">
        <v>6</v>
      </c>
      <c r="G254" s="27" t="str">
        <f t="shared" si="3"/>
        <v>724214778</v>
      </c>
      <c r="H254" s="57" t="s">
        <v>32</v>
      </c>
    </row>
    <row r="255" customHeight="1" spans="1:7">
      <c r="A255" s="22">
        <v>181299</v>
      </c>
      <c r="B255" s="22" t="s">
        <v>282</v>
      </c>
      <c r="C255" s="22" t="s">
        <v>74</v>
      </c>
      <c r="D255" s="22">
        <v>724</v>
      </c>
      <c r="E255" s="22" t="s">
        <v>280</v>
      </c>
      <c r="F255" s="22">
        <v>6</v>
      </c>
      <c r="G255" s="27" t="str">
        <f t="shared" si="3"/>
        <v>724181299</v>
      </c>
    </row>
    <row r="256" customHeight="1" spans="1:7">
      <c r="A256" s="22">
        <v>215787</v>
      </c>
      <c r="B256" s="22" t="s">
        <v>283</v>
      </c>
      <c r="C256" s="22" t="s">
        <v>77</v>
      </c>
      <c r="D256" s="22">
        <v>724</v>
      </c>
      <c r="E256" s="22" t="s">
        <v>280</v>
      </c>
      <c r="F256" s="22">
        <v>6</v>
      </c>
      <c r="G256" s="27" t="str">
        <f t="shared" si="3"/>
        <v>724215787</v>
      </c>
    </row>
    <row r="257" customHeight="1" spans="1:9">
      <c r="A257" s="22">
        <v>181297</v>
      </c>
      <c r="B257" s="22" t="s">
        <v>284</v>
      </c>
      <c r="C257" s="22" t="s">
        <v>71</v>
      </c>
      <c r="D257" s="22">
        <v>724</v>
      </c>
      <c r="E257" s="22" t="s">
        <v>280</v>
      </c>
      <c r="F257" s="22">
        <v>8</v>
      </c>
      <c r="G257" s="27" t="str">
        <f t="shared" si="3"/>
        <v>724181297</v>
      </c>
      <c r="I257" s="22" t="str">
        <f>VLOOKUP(G:G,明细!H:I,2,0)</f>
        <v>已铺</v>
      </c>
    </row>
    <row r="258" customHeight="1" spans="1:9">
      <c r="A258" s="22">
        <v>89062</v>
      </c>
      <c r="B258" s="22" t="s">
        <v>285</v>
      </c>
      <c r="C258" s="22" t="s">
        <v>74</v>
      </c>
      <c r="D258" s="22">
        <v>724</v>
      </c>
      <c r="E258" s="22" t="s">
        <v>280</v>
      </c>
      <c r="F258" s="22">
        <v>6</v>
      </c>
      <c r="G258" s="27" t="str">
        <f t="shared" si="3"/>
        <v>72489062</v>
      </c>
      <c r="H258" s="22" t="s">
        <v>42</v>
      </c>
      <c r="I258" s="22" t="str">
        <f>VLOOKUP(G:G,明细!H:I,2,0)</f>
        <v>卖完下架，公司单独向厂家要货</v>
      </c>
    </row>
    <row r="259" customHeight="1" spans="1:7">
      <c r="A259" s="22">
        <v>172377</v>
      </c>
      <c r="B259" s="22" t="s">
        <v>286</v>
      </c>
      <c r="C259" s="22" t="s">
        <v>77</v>
      </c>
      <c r="D259" s="22">
        <v>724</v>
      </c>
      <c r="E259" s="22" t="s">
        <v>280</v>
      </c>
      <c r="F259" s="22">
        <v>8</v>
      </c>
      <c r="G259" s="27" t="str">
        <f t="shared" ref="G259:G322" si="4">D259&amp;A259</f>
        <v>724172377</v>
      </c>
    </row>
    <row r="260" customHeight="1" spans="1:9">
      <c r="A260" s="22">
        <v>150089</v>
      </c>
      <c r="B260" s="22" t="s">
        <v>287</v>
      </c>
      <c r="C260" s="22" t="s">
        <v>71</v>
      </c>
      <c r="D260" s="22">
        <v>724</v>
      </c>
      <c r="E260" s="22" t="s">
        <v>280</v>
      </c>
      <c r="F260" s="22">
        <v>8</v>
      </c>
      <c r="G260" s="27" t="str">
        <f t="shared" si="4"/>
        <v>724150089</v>
      </c>
      <c r="I260" s="22" t="str">
        <f>VLOOKUP(G:G,明细!H:I,2,0)</f>
        <v>已铺</v>
      </c>
    </row>
    <row r="261" customHeight="1" spans="1:8">
      <c r="A261" s="22">
        <v>241566</v>
      </c>
      <c r="B261" s="22" t="s">
        <v>288</v>
      </c>
      <c r="C261" s="22" t="s">
        <v>93</v>
      </c>
      <c r="D261" s="22">
        <v>724</v>
      </c>
      <c r="E261" s="22" t="s">
        <v>280</v>
      </c>
      <c r="F261" s="22">
        <v>8</v>
      </c>
      <c r="G261" s="27" t="str">
        <f t="shared" si="4"/>
        <v>724241566</v>
      </c>
      <c r="H261" s="22" t="s">
        <v>94</v>
      </c>
    </row>
    <row r="262" customHeight="1" spans="1:7">
      <c r="A262" s="22">
        <v>236550</v>
      </c>
      <c r="B262" s="22" t="s">
        <v>289</v>
      </c>
      <c r="C262" s="22" t="s">
        <v>74</v>
      </c>
      <c r="D262" s="22">
        <v>724</v>
      </c>
      <c r="E262" s="22" t="s">
        <v>280</v>
      </c>
      <c r="F262" s="22">
        <v>6</v>
      </c>
      <c r="G262" s="27" t="str">
        <f t="shared" si="4"/>
        <v>724236550</v>
      </c>
    </row>
    <row r="263" customHeight="1" spans="1:9">
      <c r="A263" s="22">
        <v>218904</v>
      </c>
      <c r="B263" s="22" t="s">
        <v>290</v>
      </c>
      <c r="C263" s="22" t="s">
        <v>83</v>
      </c>
      <c r="D263" s="22">
        <v>724</v>
      </c>
      <c r="E263" s="22" t="s">
        <v>280</v>
      </c>
      <c r="F263" s="22">
        <v>8</v>
      </c>
      <c r="G263" s="27" t="str">
        <f t="shared" si="4"/>
        <v>724218904</v>
      </c>
      <c r="I263" s="22" t="str">
        <f>VLOOKUP(G:G,明细!H:I,2,0)</f>
        <v>已铺</v>
      </c>
    </row>
    <row r="264" customHeight="1" spans="1:7">
      <c r="A264" s="22">
        <v>204078</v>
      </c>
      <c r="B264" s="22" t="s">
        <v>291</v>
      </c>
      <c r="C264" s="22" t="s">
        <v>292</v>
      </c>
      <c r="D264" s="22">
        <v>724</v>
      </c>
      <c r="E264" s="22" t="s">
        <v>280</v>
      </c>
      <c r="F264" s="22">
        <v>4</v>
      </c>
      <c r="G264" s="27" t="str">
        <f t="shared" si="4"/>
        <v>724204078</v>
      </c>
    </row>
    <row r="265" customHeight="1" spans="1:9">
      <c r="A265" s="22">
        <v>204077</v>
      </c>
      <c r="B265" s="22" t="s">
        <v>293</v>
      </c>
      <c r="C265" s="22" t="s">
        <v>74</v>
      </c>
      <c r="D265" s="22">
        <v>724</v>
      </c>
      <c r="E265" s="22" t="s">
        <v>280</v>
      </c>
      <c r="F265" s="22">
        <v>4</v>
      </c>
      <c r="G265" s="27" t="str">
        <f t="shared" si="4"/>
        <v>724204077</v>
      </c>
      <c r="I265" s="22" t="str">
        <f>VLOOKUP(G:G,明细!H:I,2,0)</f>
        <v>已铺</v>
      </c>
    </row>
    <row r="266" customHeight="1" spans="1:7">
      <c r="A266" s="22">
        <v>150087</v>
      </c>
      <c r="B266" s="22" t="s">
        <v>294</v>
      </c>
      <c r="C266" s="22" t="s">
        <v>109</v>
      </c>
      <c r="D266" s="22">
        <v>724</v>
      </c>
      <c r="E266" s="22" t="s">
        <v>280</v>
      </c>
      <c r="F266" s="22">
        <v>3</v>
      </c>
      <c r="G266" s="27" t="str">
        <f t="shared" si="4"/>
        <v>724150087</v>
      </c>
    </row>
    <row r="267" customHeight="1" spans="1:7">
      <c r="A267" s="22">
        <v>245065</v>
      </c>
      <c r="B267" s="22" t="s">
        <v>295</v>
      </c>
      <c r="C267" s="22" t="s">
        <v>101</v>
      </c>
      <c r="D267" s="22">
        <v>724</v>
      </c>
      <c r="E267" s="22" t="s">
        <v>280</v>
      </c>
      <c r="F267" s="22">
        <v>50</v>
      </c>
      <c r="G267" s="27" t="str">
        <f t="shared" si="4"/>
        <v>724245065</v>
      </c>
    </row>
    <row r="268" customHeight="1" spans="1:7">
      <c r="A268" s="22">
        <v>236549</v>
      </c>
      <c r="B268" s="22" t="s">
        <v>278</v>
      </c>
      <c r="C268" s="22" t="s">
        <v>296</v>
      </c>
      <c r="D268" s="22">
        <v>724</v>
      </c>
      <c r="E268" s="22" t="s">
        <v>280</v>
      </c>
      <c r="F268" s="22">
        <v>6</v>
      </c>
      <c r="G268" s="27" t="str">
        <f t="shared" si="4"/>
        <v>724236549</v>
      </c>
    </row>
    <row r="269" customHeight="1" spans="1:9">
      <c r="A269" s="22">
        <v>260443</v>
      </c>
      <c r="B269" s="22" t="s">
        <v>279</v>
      </c>
      <c r="C269" s="22" t="s">
        <v>254</v>
      </c>
      <c r="D269" s="22">
        <v>724</v>
      </c>
      <c r="E269" s="22" t="s">
        <v>280</v>
      </c>
      <c r="F269" s="22">
        <v>6</v>
      </c>
      <c r="G269" s="27" t="str">
        <f t="shared" si="4"/>
        <v>724260443</v>
      </c>
      <c r="I269" s="22" t="str">
        <f>VLOOKUP(G:G,明细!H:I,2,0)</f>
        <v>已铺</v>
      </c>
    </row>
    <row r="270" customHeight="1" spans="1:8">
      <c r="A270" s="22">
        <v>214778</v>
      </c>
      <c r="B270" s="22" t="s">
        <v>281</v>
      </c>
      <c r="C270" s="22" t="s">
        <v>78</v>
      </c>
      <c r="D270" s="22">
        <v>515</v>
      </c>
      <c r="E270" s="22" t="s">
        <v>297</v>
      </c>
      <c r="F270" s="22">
        <v>10</v>
      </c>
      <c r="G270" s="27" t="str">
        <f t="shared" si="4"/>
        <v>515214778</v>
      </c>
      <c r="H270" s="57" t="s">
        <v>32</v>
      </c>
    </row>
    <row r="271" customHeight="1" spans="1:7">
      <c r="A271" s="22">
        <v>181299</v>
      </c>
      <c r="B271" s="22" t="s">
        <v>282</v>
      </c>
      <c r="C271" s="22" t="s">
        <v>74</v>
      </c>
      <c r="D271" s="22">
        <v>515</v>
      </c>
      <c r="E271" s="22" t="s">
        <v>297</v>
      </c>
      <c r="F271" s="22">
        <v>10</v>
      </c>
      <c r="G271" s="27" t="str">
        <f t="shared" si="4"/>
        <v>515181299</v>
      </c>
    </row>
    <row r="272" customHeight="1" spans="1:7">
      <c r="A272" s="22">
        <v>245065</v>
      </c>
      <c r="B272" s="22" t="s">
        <v>295</v>
      </c>
      <c r="C272" s="22" t="s">
        <v>101</v>
      </c>
      <c r="D272" s="22">
        <v>515</v>
      </c>
      <c r="E272" s="22" t="s">
        <v>297</v>
      </c>
      <c r="F272" s="22">
        <v>50</v>
      </c>
      <c r="G272" s="27" t="str">
        <f t="shared" si="4"/>
        <v>515245065</v>
      </c>
    </row>
    <row r="273" customHeight="1" spans="1:9">
      <c r="A273" s="22">
        <v>191033</v>
      </c>
      <c r="B273" s="22" t="s">
        <v>298</v>
      </c>
      <c r="C273" s="22" t="s">
        <v>78</v>
      </c>
      <c r="D273" s="22">
        <v>515</v>
      </c>
      <c r="E273" s="22" t="s">
        <v>297</v>
      </c>
      <c r="F273" s="22">
        <v>2</v>
      </c>
      <c r="G273" s="27" t="str">
        <f t="shared" si="4"/>
        <v>515191033</v>
      </c>
      <c r="I273" s="22" t="str">
        <f>VLOOKUP(G:G,明细!H:I,2,0)</f>
        <v>已铺</v>
      </c>
    </row>
    <row r="274" customHeight="1" spans="1:7">
      <c r="A274" s="22">
        <v>215791</v>
      </c>
      <c r="B274" s="22" t="s">
        <v>286</v>
      </c>
      <c r="C274" s="22" t="s">
        <v>122</v>
      </c>
      <c r="D274" s="22">
        <v>515</v>
      </c>
      <c r="E274" s="22" t="s">
        <v>297</v>
      </c>
      <c r="F274" s="22">
        <v>10</v>
      </c>
      <c r="G274" s="27" t="str">
        <f t="shared" si="4"/>
        <v>515215791</v>
      </c>
    </row>
    <row r="275" customHeight="1" spans="1:9">
      <c r="A275" s="22">
        <v>150102</v>
      </c>
      <c r="B275" s="22" t="s">
        <v>130</v>
      </c>
      <c r="C275" s="22" t="s">
        <v>117</v>
      </c>
      <c r="D275" s="22">
        <v>515</v>
      </c>
      <c r="E275" s="22" t="s">
        <v>297</v>
      </c>
      <c r="F275" s="22">
        <v>4</v>
      </c>
      <c r="G275" s="27" t="str">
        <f t="shared" si="4"/>
        <v>515150102</v>
      </c>
      <c r="I275" s="22" t="str">
        <f>VLOOKUP(G:G,明细!H:I,2,0)</f>
        <v>已铺</v>
      </c>
    </row>
    <row r="276" customHeight="1" spans="1:7">
      <c r="A276" s="27">
        <v>172377</v>
      </c>
      <c r="B276" s="27" t="s">
        <v>264</v>
      </c>
      <c r="C276" s="22" t="s">
        <v>77</v>
      </c>
      <c r="D276" s="22">
        <v>104430</v>
      </c>
      <c r="E276" s="22" t="s">
        <v>299</v>
      </c>
      <c r="F276" s="27">
        <v>6</v>
      </c>
      <c r="G276" s="27" t="str">
        <f t="shared" si="4"/>
        <v>104430172377</v>
      </c>
    </row>
    <row r="277" customHeight="1" spans="1:7">
      <c r="A277" s="27">
        <v>181291</v>
      </c>
      <c r="B277" s="27" t="s">
        <v>265</v>
      </c>
      <c r="C277" s="22" t="s">
        <v>78</v>
      </c>
      <c r="D277" s="22">
        <v>104430</v>
      </c>
      <c r="E277" s="22" t="s">
        <v>299</v>
      </c>
      <c r="F277" s="27">
        <v>2</v>
      </c>
      <c r="G277" s="27" t="str">
        <f t="shared" si="4"/>
        <v>104430181291</v>
      </c>
    </row>
    <row r="278" customHeight="1" spans="1:9">
      <c r="A278" s="27">
        <v>150086</v>
      </c>
      <c r="B278" s="27" t="s">
        <v>266</v>
      </c>
      <c r="C278" s="22" t="s">
        <v>74</v>
      </c>
      <c r="D278" s="22">
        <v>104430</v>
      </c>
      <c r="E278" s="22" t="s">
        <v>299</v>
      </c>
      <c r="F278" s="27">
        <v>2</v>
      </c>
      <c r="G278" s="27" t="str">
        <f t="shared" si="4"/>
        <v>104430150086</v>
      </c>
      <c r="H278" s="22" t="s">
        <v>42</v>
      </c>
      <c r="I278" s="22" t="str">
        <f>VLOOKUP(G:G,明细!H:I,2,0)</f>
        <v>卖完下架，公司单独向厂家要货</v>
      </c>
    </row>
    <row r="279" customHeight="1" spans="1:9">
      <c r="A279" s="27">
        <v>214782</v>
      </c>
      <c r="B279" s="27" t="s">
        <v>267</v>
      </c>
      <c r="C279" s="22" t="s">
        <v>74</v>
      </c>
      <c r="D279" s="22">
        <v>104430</v>
      </c>
      <c r="E279" s="22" t="s">
        <v>299</v>
      </c>
      <c r="F279" s="27">
        <v>3</v>
      </c>
      <c r="G279" s="27" t="str">
        <f t="shared" si="4"/>
        <v>104430214782</v>
      </c>
      <c r="H279" s="22" t="s">
        <v>42</v>
      </c>
      <c r="I279" s="22" t="str">
        <f>VLOOKUP(G:G,明细!H:I,2,0)</f>
        <v>卖完下架，公司单独向厂家要货</v>
      </c>
    </row>
    <row r="280" customHeight="1" spans="1:7">
      <c r="A280" s="27">
        <v>204080</v>
      </c>
      <c r="B280" s="27" t="s">
        <v>268</v>
      </c>
      <c r="C280" s="22" t="s">
        <v>269</v>
      </c>
      <c r="D280" s="22">
        <v>104430</v>
      </c>
      <c r="E280" s="22" t="s">
        <v>299</v>
      </c>
      <c r="F280" s="27">
        <v>2</v>
      </c>
      <c r="G280" s="27" t="str">
        <f t="shared" si="4"/>
        <v>104430204080</v>
      </c>
    </row>
    <row r="281" customHeight="1" spans="1:9">
      <c r="A281" s="22">
        <v>191033</v>
      </c>
      <c r="B281" s="22" t="s">
        <v>298</v>
      </c>
      <c r="C281" s="22" t="s">
        <v>78</v>
      </c>
      <c r="D281" s="22">
        <v>104430</v>
      </c>
      <c r="E281" s="22" t="s">
        <v>299</v>
      </c>
      <c r="F281" s="22">
        <v>2</v>
      </c>
      <c r="G281" s="27" t="str">
        <f t="shared" si="4"/>
        <v>104430191033</v>
      </c>
      <c r="I281" s="22" t="str">
        <f>VLOOKUP(G:G,明细!H:I,2,0)</f>
        <v>已铺</v>
      </c>
    </row>
    <row r="282" customHeight="1" spans="1:9">
      <c r="A282" s="22">
        <v>260443</v>
      </c>
      <c r="B282" s="22" t="s">
        <v>279</v>
      </c>
      <c r="C282" s="22" t="s">
        <v>254</v>
      </c>
      <c r="D282" s="22">
        <v>104430</v>
      </c>
      <c r="E282" s="22" t="s">
        <v>299</v>
      </c>
      <c r="F282" s="22">
        <v>4</v>
      </c>
      <c r="G282" s="27" t="str">
        <f t="shared" si="4"/>
        <v>104430260443</v>
      </c>
      <c r="I282" s="22" t="str">
        <f>VLOOKUP(G:G,明细!H:I,2,0)</f>
        <v>已铺</v>
      </c>
    </row>
    <row r="283" customHeight="1" spans="1:7">
      <c r="A283" s="22">
        <v>236550</v>
      </c>
      <c r="B283" s="22" t="s">
        <v>289</v>
      </c>
      <c r="C283" s="22" t="s">
        <v>74</v>
      </c>
      <c r="D283" s="22">
        <v>104430</v>
      </c>
      <c r="E283" s="22" t="s">
        <v>299</v>
      </c>
      <c r="F283" s="22">
        <v>4</v>
      </c>
      <c r="G283" s="27" t="str">
        <f t="shared" si="4"/>
        <v>104430236550</v>
      </c>
    </row>
    <row r="284" customHeight="1" spans="1:8">
      <c r="A284" s="22">
        <v>214778</v>
      </c>
      <c r="B284" s="22" t="s">
        <v>281</v>
      </c>
      <c r="C284" s="22" t="s">
        <v>78</v>
      </c>
      <c r="D284" s="22">
        <v>104430</v>
      </c>
      <c r="E284" s="22" t="s">
        <v>299</v>
      </c>
      <c r="F284" s="22">
        <v>4</v>
      </c>
      <c r="G284" s="27" t="str">
        <f t="shared" si="4"/>
        <v>104430214778</v>
      </c>
      <c r="H284" s="57" t="s">
        <v>32</v>
      </c>
    </row>
    <row r="285" customHeight="1" spans="1:7">
      <c r="A285" s="22">
        <v>181299</v>
      </c>
      <c r="B285" s="22" t="s">
        <v>282</v>
      </c>
      <c r="C285" s="22" t="s">
        <v>74</v>
      </c>
      <c r="D285" s="22">
        <v>104430</v>
      </c>
      <c r="E285" s="22" t="s">
        <v>299</v>
      </c>
      <c r="F285" s="22">
        <v>4</v>
      </c>
      <c r="G285" s="27" t="str">
        <f t="shared" si="4"/>
        <v>104430181299</v>
      </c>
    </row>
    <row r="286" customHeight="1" spans="1:9">
      <c r="A286" s="22">
        <v>181297</v>
      </c>
      <c r="B286" s="22" t="s">
        <v>284</v>
      </c>
      <c r="C286" s="22" t="s">
        <v>71</v>
      </c>
      <c r="D286" s="22">
        <v>104430</v>
      </c>
      <c r="E286" s="22" t="s">
        <v>299</v>
      </c>
      <c r="F286" s="22">
        <v>7</v>
      </c>
      <c r="G286" s="27" t="str">
        <f t="shared" si="4"/>
        <v>104430181297</v>
      </c>
      <c r="I286" s="22" t="str">
        <f>VLOOKUP(G:G,明细!H:I,2,0)</f>
        <v>已铺</v>
      </c>
    </row>
    <row r="287" customHeight="1" spans="1:9">
      <c r="A287" s="22">
        <v>150089</v>
      </c>
      <c r="B287" s="22" t="s">
        <v>287</v>
      </c>
      <c r="C287" s="22" t="s">
        <v>71</v>
      </c>
      <c r="D287" s="22">
        <v>104430</v>
      </c>
      <c r="E287" s="22" t="s">
        <v>299</v>
      </c>
      <c r="F287" s="22">
        <v>3</v>
      </c>
      <c r="G287" s="27" t="str">
        <f t="shared" si="4"/>
        <v>104430150089</v>
      </c>
      <c r="I287" s="22" t="str">
        <f>VLOOKUP(G:G,明细!H:I,2,0)</f>
        <v>已铺</v>
      </c>
    </row>
    <row r="288" customHeight="1" spans="1:9">
      <c r="A288" s="22">
        <v>150090</v>
      </c>
      <c r="B288" s="22" t="s">
        <v>251</v>
      </c>
      <c r="C288" s="22" t="s">
        <v>74</v>
      </c>
      <c r="D288" s="22">
        <v>117184</v>
      </c>
      <c r="E288" s="22" t="s">
        <v>300</v>
      </c>
      <c r="F288" s="27">
        <v>6</v>
      </c>
      <c r="G288" s="27" t="str">
        <f t="shared" si="4"/>
        <v>117184150090</v>
      </c>
      <c r="I288" s="22" t="str">
        <f>VLOOKUP(G:G,明细!H:I,2,0)</f>
        <v>已铺</v>
      </c>
    </row>
    <row r="289" customHeight="1" spans="1:8">
      <c r="A289" s="22">
        <v>214778</v>
      </c>
      <c r="B289" s="22" t="s">
        <v>281</v>
      </c>
      <c r="C289" s="22" t="s">
        <v>78</v>
      </c>
      <c r="D289" s="22">
        <v>117184</v>
      </c>
      <c r="E289" s="22" t="s">
        <v>300</v>
      </c>
      <c r="F289" s="27">
        <v>6</v>
      </c>
      <c r="G289" s="27" t="str">
        <f t="shared" si="4"/>
        <v>117184214778</v>
      </c>
      <c r="H289" s="57" t="s">
        <v>32</v>
      </c>
    </row>
    <row r="290" customHeight="1" spans="1:7">
      <c r="A290" s="22">
        <v>181299</v>
      </c>
      <c r="B290" s="22" t="s">
        <v>282</v>
      </c>
      <c r="C290" s="22" t="s">
        <v>74</v>
      </c>
      <c r="D290" s="22">
        <v>117184</v>
      </c>
      <c r="E290" s="22" t="s">
        <v>300</v>
      </c>
      <c r="F290" s="27">
        <v>6</v>
      </c>
      <c r="G290" s="27" t="str">
        <f t="shared" si="4"/>
        <v>117184181299</v>
      </c>
    </row>
    <row r="291" customHeight="1" spans="1:7">
      <c r="A291" s="22">
        <v>215787</v>
      </c>
      <c r="B291" s="22" t="s">
        <v>283</v>
      </c>
      <c r="C291" s="22" t="s">
        <v>77</v>
      </c>
      <c r="D291" s="22">
        <v>117184</v>
      </c>
      <c r="E291" s="22" t="s">
        <v>300</v>
      </c>
      <c r="F291" s="27">
        <v>6</v>
      </c>
      <c r="G291" s="27" t="str">
        <f t="shared" si="4"/>
        <v>117184215787</v>
      </c>
    </row>
    <row r="292" customHeight="1" spans="1:9">
      <c r="A292" s="22">
        <v>181297</v>
      </c>
      <c r="B292" s="22" t="s">
        <v>284</v>
      </c>
      <c r="C292" s="22" t="s">
        <v>71</v>
      </c>
      <c r="D292" s="22">
        <v>117184</v>
      </c>
      <c r="E292" s="22" t="s">
        <v>300</v>
      </c>
      <c r="F292" s="27">
        <v>6</v>
      </c>
      <c r="G292" s="27" t="str">
        <f t="shared" si="4"/>
        <v>117184181297</v>
      </c>
      <c r="I292" s="22" t="str">
        <f>VLOOKUP(G:G,明细!H:I,2,0)</f>
        <v>已铺</v>
      </c>
    </row>
    <row r="293" customHeight="1" spans="1:9">
      <c r="A293" s="22">
        <v>89062</v>
      </c>
      <c r="B293" s="22" t="s">
        <v>285</v>
      </c>
      <c r="C293" s="22" t="s">
        <v>74</v>
      </c>
      <c r="D293" s="22">
        <v>117184</v>
      </c>
      <c r="E293" s="22" t="s">
        <v>300</v>
      </c>
      <c r="F293" s="27">
        <v>2</v>
      </c>
      <c r="G293" s="27" t="str">
        <f t="shared" si="4"/>
        <v>11718489062</v>
      </c>
      <c r="H293" s="22" t="s">
        <v>42</v>
      </c>
      <c r="I293" s="22" t="str">
        <f>VLOOKUP(G:G,明细!H:I,2,0)</f>
        <v>卖完下架，公司单独向厂家要货</v>
      </c>
    </row>
    <row r="294" customHeight="1" spans="1:7">
      <c r="A294" s="22">
        <v>172377</v>
      </c>
      <c r="B294" s="22" t="s">
        <v>286</v>
      </c>
      <c r="C294" s="22" t="s">
        <v>77</v>
      </c>
      <c r="D294" s="22">
        <v>117184</v>
      </c>
      <c r="E294" s="22" t="s">
        <v>300</v>
      </c>
      <c r="F294" s="27">
        <v>8</v>
      </c>
      <c r="G294" s="27" t="str">
        <f t="shared" si="4"/>
        <v>117184172377</v>
      </c>
    </row>
    <row r="295" customHeight="1" spans="1:9">
      <c r="A295" s="22">
        <v>150089</v>
      </c>
      <c r="B295" s="22" t="s">
        <v>287</v>
      </c>
      <c r="C295" s="22" t="s">
        <v>71</v>
      </c>
      <c r="D295" s="22">
        <v>117184</v>
      </c>
      <c r="E295" s="22" t="s">
        <v>300</v>
      </c>
      <c r="F295" s="27">
        <v>8</v>
      </c>
      <c r="G295" s="27" t="str">
        <f t="shared" si="4"/>
        <v>117184150089</v>
      </c>
      <c r="I295" s="22" t="str">
        <f>VLOOKUP(G:G,明细!H:I,2,0)</f>
        <v>已铺</v>
      </c>
    </row>
    <row r="296" customHeight="1" spans="1:8">
      <c r="A296" s="22">
        <v>241566</v>
      </c>
      <c r="B296" s="22" t="s">
        <v>288</v>
      </c>
      <c r="C296" s="22" t="s">
        <v>93</v>
      </c>
      <c r="D296" s="22">
        <v>117184</v>
      </c>
      <c r="E296" s="22" t="s">
        <v>300</v>
      </c>
      <c r="F296" s="27">
        <v>10</v>
      </c>
      <c r="G296" s="27" t="str">
        <f t="shared" si="4"/>
        <v>117184241566</v>
      </c>
      <c r="H296" s="22" t="s">
        <v>94</v>
      </c>
    </row>
    <row r="297" customHeight="1" spans="1:7">
      <c r="A297" s="22">
        <v>236550</v>
      </c>
      <c r="B297" s="22" t="s">
        <v>289</v>
      </c>
      <c r="C297" s="22" t="s">
        <v>74</v>
      </c>
      <c r="D297" s="22">
        <v>117184</v>
      </c>
      <c r="E297" s="22" t="s">
        <v>300</v>
      </c>
      <c r="F297" s="27">
        <v>2</v>
      </c>
      <c r="G297" s="27" t="str">
        <f t="shared" si="4"/>
        <v>117184236550</v>
      </c>
    </row>
    <row r="298" customHeight="1" spans="1:9">
      <c r="A298" s="22">
        <v>218904</v>
      </c>
      <c r="B298" s="22" t="s">
        <v>290</v>
      </c>
      <c r="C298" s="22" t="s">
        <v>83</v>
      </c>
      <c r="D298" s="22">
        <v>117184</v>
      </c>
      <c r="E298" s="22" t="s">
        <v>300</v>
      </c>
      <c r="F298" s="27">
        <v>2</v>
      </c>
      <c r="G298" s="27" t="str">
        <f t="shared" si="4"/>
        <v>117184218904</v>
      </c>
      <c r="I298" s="22" t="str">
        <f>VLOOKUP(G:G,明细!H:I,2,0)</f>
        <v>已铺</v>
      </c>
    </row>
    <row r="299" customHeight="1" spans="1:7">
      <c r="A299" s="22">
        <v>204078</v>
      </c>
      <c r="B299" s="22" t="s">
        <v>291</v>
      </c>
      <c r="C299" s="22" t="s">
        <v>292</v>
      </c>
      <c r="D299" s="22">
        <v>117184</v>
      </c>
      <c r="E299" s="22" t="s">
        <v>300</v>
      </c>
      <c r="F299" s="27">
        <v>2</v>
      </c>
      <c r="G299" s="27" t="str">
        <f t="shared" si="4"/>
        <v>117184204078</v>
      </c>
    </row>
    <row r="300" customHeight="1" spans="1:9">
      <c r="A300" s="22">
        <v>204077</v>
      </c>
      <c r="B300" s="22" t="s">
        <v>293</v>
      </c>
      <c r="C300" s="22" t="s">
        <v>74</v>
      </c>
      <c r="D300" s="22">
        <v>117184</v>
      </c>
      <c r="E300" s="22" t="s">
        <v>300</v>
      </c>
      <c r="F300" s="27">
        <v>2</v>
      </c>
      <c r="G300" s="27" t="str">
        <f t="shared" si="4"/>
        <v>117184204077</v>
      </c>
      <c r="I300" s="22" t="str">
        <f>VLOOKUP(G:G,明细!H:I,2,0)</f>
        <v>已铺</v>
      </c>
    </row>
    <row r="301" customHeight="1" spans="1:7">
      <c r="A301" s="22">
        <v>150087</v>
      </c>
      <c r="B301" s="22" t="s">
        <v>294</v>
      </c>
      <c r="C301" s="22" t="s">
        <v>109</v>
      </c>
      <c r="D301" s="22">
        <v>117184</v>
      </c>
      <c r="E301" s="22" t="s">
        <v>300</v>
      </c>
      <c r="F301" s="27">
        <v>2</v>
      </c>
      <c r="G301" s="27" t="str">
        <f t="shared" si="4"/>
        <v>117184150087</v>
      </c>
    </row>
    <row r="302" customHeight="1" spans="1:7">
      <c r="A302" s="22">
        <v>245065</v>
      </c>
      <c r="B302" s="22" t="s">
        <v>295</v>
      </c>
      <c r="C302" s="22" t="s">
        <v>101</v>
      </c>
      <c r="D302" s="22">
        <v>117184</v>
      </c>
      <c r="E302" s="22" t="s">
        <v>300</v>
      </c>
      <c r="F302" s="27">
        <v>2</v>
      </c>
      <c r="G302" s="27" t="str">
        <f t="shared" si="4"/>
        <v>117184245065</v>
      </c>
    </row>
    <row r="303" customHeight="1" spans="1:7">
      <c r="A303" s="22">
        <v>236549</v>
      </c>
      <c r="B303" s="22" t="s">
        <v>278</v>
      </c>
      <c r="C303" s="22" t="s">
        <v>296</v>
      </c>
      <c r="D303" s="22">
        <v>117184</v>
      </c>
      <c r="E303" s="22" t="s">
        <v>300</v>
      </c>
      <c r="F303" s="27">
        <v>2</v>
      </c>
      <c r="G303" s="27" t="str">
        <f t="shared" si="4"/>
        <v>117184236549</v>
      </c>
    </row>
    <row r="304" customHeight="1" spans="1:9">
      <c r="A304" s="22">
        <v>260443</v>
      </c>
      <c r="B304" s="22" t="s">
        <v>279</v>
      </c>
      <c r="C304" s="22" t="s">
        <v>254</v>
      </c>
      <c r="D304" s="22">
        <v>117184</v>
      </c>
      <c r="E304" s="22" t="s">
        <v>300</v>
      </c>
      <c r="F304" s="27">
        <v>2</v>
      </c>
      <c r="G304" s="27" t="str">
        <f t="shared" si="4"/>
        <v>117184260443</v>
      </c>
      <c r="I304" s="22" t="str">
        <f>VLOOKUP(G:G,明细!H:I,2,0)</f>
        <v>已铺</v>
      </c>
    </row>
    <row r="305" customHeight="1" spans="1:7">
      <c r="A305" s="27">
        <v>218919</v>
      </c>
      <c r="B305" s="27" t="s">
        <v>56</v>
      </c>
      <c r="C305" s="22" t="s">
        <v>254</v>
      </c>
      <c r="D305" s="22">
        <v>117184</v>
      </c>
      <c r="E305" s="22" t="s">
        <v>300</v>
      </c>
      <c r="F305" s="27">
        <v>2</v>
      </c>
      <c r="G305" s="27" t="str">
        <f t="shared" si="4"/>
        <v>117184218919</v>
      </c>
    </row>
    <row r="306" customHeight="1" spans="1:9">
      <c r="A306" s="27">
        <v>236548</v>
      </c>
      <c r="B306" s="27" t="s">
        <v>51</v>
      </c>
      <c r="C306" s="22" t="s">
        <v>301</v>
      </c>
      <c r="D306" s="22">
        <v>102479</v>
      </c>
      <c r="E306" s="22" t="s">
        <v>302</v>
      </c>
      <c r="F306" s="27">
        <v>2</v>
      </c>
      <c r="G306" s="27" t="str">
        <f t="shared" si="4"/>
        <v>102479236548</v>
      </c>
      <c r="I306" s="22" t="str">
        <f>VLOOKUP(G:G,明细!H:I,2,0)</f>
        <v>已铺</v>
      </c>
    </row>
    <row r="307" customHeight="1" spans="1:7">
      <c r="A307" s="27">
        <v>236550</v>
      </c>
      <c r="B307" s="27" t="s">
        <v>59</v>
      </c>
      <c r="C307" s="22" t="s">
        <v>74</v>
      </c>
      <c r="D307" s="22">
        <v>102479</v>
      </c>
      <c r="E307" s="22" t="s">
        <v>302</v>
      </c>
      <c r="F307" s="27">
        <v>2</v>
      </c>
      <c r="G307" s="27" t="str">
        <f t="shared" si="4"/>
        <v>102479236550</v>
      </c>
    </row>
    <row r="308" customHeight="1" spans="1:9">
      <c r="A308" s="27">
        <v>260443</v>
      </c>
      <c r="B308" s="27" t="s">
        <v>245</v>
      </c>
      <c r="C308" s="22" t="s">
        <v>71</v>
      </c>
      <c r="D308" s="22">
        <v>102479</v>
      </c>
      <c r="E308" s="22" t="s">
        <v>302</v>
      </c>
      <c r="F308" s="27">
        <v>2</v>
      </c>
      <c r="G308" s="27" t="str">
        <f t="shared" si="4"/>
        <v>102479260443</v>
      </c>
      <c r="I308" s="22" t="str">
        <f>VLOOKUP(G:G,明细!H:I,2,0)</f>
        <v>已铺</v>
      </c>
    </row>
    <row r="309" customHeight="1" spans="1:9">
      <c r="A309" s="27">
        <v>260442</v>
      </c>
      <c r="B309" s="27" t="s">
        <v>303</v>
      </c>
      <c r="C309" s="22" t="s">
        <v>78</v>
      </c>
      <c r="D309" s="22">
        <v>102479</v>
      </c>
      <c r="E309" s="22" t="s">
        <v>302</v>
      </c>
      <c r="F309" s="27">
        <v>2</v>
      </c>
      <c r="G309" s="27" t="str">
        <f t="shared" si="4"/>
        <v>102479260442</v>
      </c>
      <c r="I309" s="22" t="str">
        <f>VLOOKUP(G:G,明细!H:I,2,0)</f>
        <v>已铺</v>
      </c>
    </row>
    <row r="310" customHeight="1" spans="1:9">
      <c r="A310" s="27">
        <v>260433</v>
      </c>
      <c r="B310" s="27" t="s">
        <v>131</v>
      </c>
      <c r="C310" s="22" t="s">
        <v>74</v>
      </c>
      <c r="D310" s="22">
        <v>102479</v>
      </c>
      <c r="E310" s="22" t="s">
        <v>302</v>
      </c>
      <c r="F310" s="27">
        <v>2</v>
      </c>
      <c r="G310" s="27" t="str">
        <f t="shared" si="4"/>
        <v>102479260433</v>
      </c>
      <c r="I310" s="22" t="str">
        <f>VLOOKUP(G:G,明细!H:I,2,0)</f>
        <v>已铺</v>
      </c>
    </row>
    <row r="311" customHeight="1" spans="1:7">
      <c r="A311" s="46">
        <v>181299</v>
      </c>
      <c r="B311" s="27" t="s">
        <v>257</v>
      </c>
      <c r="C311" s="22" t="s">
        <v>74</v>
      </c>
      <c r="D311" s="22">
        <v>102479</v>
      </c>
      <c r="E311" s="22" t="s">
        <v>302</v>
      </c>
      <c r="F311" s="27">
        <v>2</v>
      </c>
      <c r="G311" s="27" t="str">
        <f t="shared" si="4"/>
        <v>102479181299</v>
      </c>
    </row>
    <row r="312" customHeight="1" spans="1:8">
      <c r="A312" s="27">
        <v>214778</v>
      </c>
      <c r="B312" s="27" t="s">
        <v>304</v>
      </c>
      <c r="C312" s="22" t="s">
        <v>305</v>
      </c>
      <c r="D312" s="22">
        <v>102479</v>
      </c>
      <c r="E312" s="22" t="s">
        <v>302</v>
      </c>
      <c r="F312" s="27">
        <v>2</v>
      </c>
      <c r="G312" s="27" t="str">
        <f t="shared" si="4"/>
        <v>102479214778</v>
      </c>
      <c r="H312" s="57" t="s">
        <v>32</v>
      </c>
    </row>
    <row r="313" customHeight="1" spans="1:7">
      <c r="A313" s="27">
        <v>204080</v>
      </c>
      <c r="B313" s="27" t="s">
        <v>268</v>
      </c>
      <c r="C313" s="22" t="s">
        <v>254</v>
      </c>
      <c r="D313" s="22">
        <v>102479</v>
      </c>
      <c r="E313" s="22" t="s">
        <v>302</v>
      </c>
      <c r="F313" s="27">
        <v>2</v>
      </c>
      <c r="G313" s="27" t="str">
        <f t="shared" si="4"/>
        <v>102479204080</v>
      </c>
    </row>
    <row r="314" customHeight="1" spans="1:9">
      <c r="A314" s="27">
        <v>204077</v>
      </c>
      <c r="B314" s="27" t="s">
        <v>306</v>
      </c>
      <c r="C314" s="22" t="s">
        <v>74</v>
      </c>
      <c r="D314" s="22">
        <v>102479</v>
      </c>
      <c r="E314" s="22" t="s">
        <v>302</v>
      </c>
      <c r="F314" s="27">
        <v>2</v>
      </c>
      <c r="G314" s="27" t="str">
        <f t="shared" si="4"/>
        <v>102479204077</v>
      </c>
      <c r="I314" s="22" t="str">
        <f>VLOOKUP(G:G,明细!H:I,2,0)</f>
        <v>已铺</v>
      </c>
    </row>
    <row r="315" customHeight="1" spans="1:9">
      <c r="A315" s="27">
        <v>204079</v>
      </c>
      <c r="B315" s="27" t="s">
        <v>307</v>
      </c>
      <c r="C315" s="22" t="s">
        <v>74</v>
      </c>
      <c r="D315" s="22">
        <v>102479</v>
      </c>
      <c r="E315" s="22" t="s">
        <v>302</v>
      </c>
      <c r="F315" s="27">
        <v>2</v>
      </c>
      <c r="G315" s="27" t="str">
        <f t="shared" si="4"/>
        <v>102479204079</v>
      </c>
      <c r="I315" s="22" t="str">
        <f>VLOOKUP(G:G,明细!H:I,2,0)</f>
        <v>已铺</v>
      </c>
    </row>
    <row r="316" customHeight="1" spans="1:8">
      <c r="A316" s="27">
        <v>150096</v>
      </c>
      <c r="B316" s="27" t="s">
        <v>62</v>
      </c>
      <c r="C316" s="22" t="s">
        <v>74</v>
      </c>
      <c r="D316" s="22">
        <v>102479</v>
      </c>
      <c r="E316" s="22" t="s">
        <v>302</v>
      </c>
      <c r="F316" s="27">
        <v>2</v>
      </c>
      <c r="G316" s="27" t="str">
        <f t="shared" si="4"/>
        <v>102479150096</v>
      </c>
      <c r="H316" s="22" t="s">
        <v>63</v>
      </c>
    </row>
    <row r="317" customHeight="1" spans="1:7">
      <c r="A317" s="27">
        <v>172377</v>
      </c>
      <c r="B317" s="27" t="s">
        <v>264</v>
      </c>
      <c r="C317" s="22" t="s">
        <v>77</v>
      </c>
      <c r="D317" s="22">
        <v>102479</v>
      </c>
      <c r="E317" s="22" t="s">
        <v>302</v>
      </c>
      <c r="F317" s="27">
        <v>4</v>
      </c>
      <c r="G317" s="27" t="str">
        <f t="shared" si="4"/>
        <v>102479172377</v>
      </c>
    </row>
    <row r="318" customHeight="1" spans="1:8">
      <c r="A318" s="27">
        <v>150095</v>
      </c>
      <c r="B318" s="27" t="s">
        <v>308</v>
      </c>
      <c r="C318" s="22" t="s">
        <v>78</v>
      </c>
      <c r="D318" s="22">
        <v>102479</v>
      </c>
      <c r="E318" s="22" t="s">
        <v>302</v>
      </c>
      <c r="F318" s="27">
        <v>2</v>
      </c>
      <c r="G318" s="27" t="str">
        <f t="shared" si="4"/>
        <v>102479150095</v>
      </c>
      <c r="H318" s="22" t="s">
        <v>63</v>
      </c>
    </row>
    <row r="319" customHeight="1" spans="1:7">
      <c r="A319" s="22">
        <v>215271</v>
      </c>
      <c r="B319" s="22" t="s">
        <v>309</v>
      </c>
      <c r="C319" s="22" t="s">
        <v>252</v>
      </c>
      <c r="D319" s="22">
        <v>118074</v>
      </c>
      <c r="E319" s="22" t="s">
        <v>310</v>
      </c>
      <c r="F319" s="22">
        <v>8</v>
      </c>
      <c r="G319" s="27" t="str">
        <f t="shared" si="4"/>
        <v>118074215271</v>
      </c>
    </row>
    <row r="320" customHeight="1" spans="1:9">
      <c r="A320" s="22">
        <v>236548</v>
      </c>
      <c r="B320" s="22" t="s">
        <v>311</v>
      </c>
      <c r="D320" s="22">
        <v>118074</v>
      </c>
      <c r="E320" s="22" t="s">
        <v>310</v>
      </c>
      <c r="F320" s="22">
        <v>4</v>
      </c>
      <c r="G320" s="27" t="str">
        <f t="shared" si="4"/>
        <v>118074236548</v>
      </c>
      <c r="I320" s="22" t="str">
        <f>VLOOKUP(G:G,明细!H:I,2,0)</f>
        <v>已铺</v>
      </c>
    </row>
    <row r="321" customHeight="1" spans="1:8">
      <c r="A321" s="22">
        <v>166671</v>
      </c>
      <c r="B321" s="22" t="s">
        <v>312</v>
      </c>
      <c r="C321" s="22" t="s">
        <v>106</v>
      </c>
      <c r="D321" s="22">
        <v>118074</v>
      </c>
      <c r="E321" s="22" t="s">
        <v>310</v>
      </c>
      <c r="F321" s="22">
        <v>5</v>
      </c>
      <c r="G321" s="27" t="str">
        <f t="shared" si="4"/>
        <v>118074166671</v>
      </c>
      <c r="H321" s="22" t="s">
        <v>100</v>
      </c>
    </row>
    <row r="322" customHeight="1" spans="1:7">
      <c r="A322" s="22">
        <v>172340</v>
      </c>
      <c r="B322" s="22" t="s">
        <v>312</v>
      </c>
      <c r="C322" s="22" t="s">
        <v>74</v>
      </c>
      <c r="D322" s="22">
        <v>118074</v>
      </c>
      <c r="E322" s="22" t="s">
        <v>310</v>
      </c>
      <c r="F322" s="22">
        <v>5</v>
      </c>
      <c r="G322" s="27" t="str">
        <f t="shared" si="4"/>
        <v>118074172340</v>
      </c>
    </row>
    <row r="323" customHeight="1" spans="1:7">
      <c r="A323" s="22">
        <v>166670</v>
      </c>
      <c r="B323" s="22" t="s">
        <v>313</v>
      </c>
      <c r="D323" s="22">
        <v>118074</v>
      </c>
      <c r="E323" s="22" t="s">
        <v>310</v>
      </c>
      <c r="F323" s="22">
        <v>10</v>
      </c>
      <c r="G323" s="27" t="str">
        <f t="shared" ref="G323:G386" si="5">D323&amp;A323</f>
        <v>118074166670</v>
      </c>
    </row>
    <row r="324" customHeight="1" spans="1:9">
      <c r="A324" s="22">
        <v>260433</v>
      </c>
      <c r="B324" s="22" t="s">
        <v>314</v>
      </c>
      <c r="D324" s="22">
        <v>118074</v>
      </c>
      <c r="E324" s="22" t="s">
        <v>310</v>
      </c>
      <c r="F324" s="22">
        <v>6</v>
      </c>
      <c r="G324" s="27" t="str">
        <f t="shared" si="5"/>
        <v>118074260433</v>
      </c>
      <c r="I324" s="22" t="str">
        <f>VLOOKUP(G:G,明细!H:I,2,0)</f>
        <v>已铺</v>
      </c>
    </row>
    <row r="325" customHeight="1" spans="1:9">
      <c r="A325" s="22">
        <v>260443</v>
      </c>
      <c r="B325" s="22" t="s">
        <v>315</v>
      </c>
      <c r="D325" s="22">
        <v>118074</v>
      </c>
      <c r="E325" s="22" t="s">
        <v>310</v>
      </c>
      <c r="F325" s="22">
        <v>4</v>
      </c>
      <c r="G325" s="27" t="str">
        <f t="shared" si="5"/>
        <v>118074260443</v>
      </c>
      <c r="I325" s="22" t="str">
        <f>VLOOKUP(G:G,明细!H:I,2,0)</f>
        <v>已铺</v>
      </c>
    </row>
    <row r="326" customHeight="1" spans="1:9">
      <c r="A326" s="22">
        <v>185350</v>
      </c>
      <c r="B326" s="22" t="s">
        <v>316</v>
      </c>
      <c r="D326" s="22">
        <v>118074</v>
      </c>
      <c r="E326" s="22" t="s">
        <v>310</v>
      </c>
      <c r="F326" s="22">
        <v>5</v>
      </c>
      <c r="G326" s="27" t="str">
        <f t="shared" si="5"/>
        <v>118074185350</v>
      </c>
      <c r="I326" s="22" t="str">
        <f>VLOOKUP(G:G,明细!H:I,2,0)</f>
        <v>已铺</v>
      </c>
    </row>
    <row r="327" customHeight="1" spans="1:8">
      <c r="A327" s="22">
        <v>150095</v>
      </c>
      <c r="B327" s="22" t="s">
        <v>317</v>
      </c>
      <c r="C327" s="22" t="s">
        <v>78</v>
      </c>
      <c r="D327" s="22">
        <v>707</v>
      </c>
      <c r="E327" s="22" t="s">
        <v>318</v>
      </c>
      <c r="F327" s="22">
        <v>8</v>
      </c>
      <c r="G327" s="27" t="str">
        <f t="shared" si="5"/>
        <v>707150095</v>
      </c>
      <c r="H327" s="22" t="s">
        <v>63</v>
      </c>
    </row>
    <row r="328" customHeight="1" spans="1:9">
      <c r="A328" s="22">
        <v>181297</v>
      </c>
      <c r="B328" s="22" t="s">
        <v>284</v>
      </c>
      <c r="C328" s="22" t="s">
        <v>71</v>
      </c>
      <c r="D328" s="22">
        <v>707</v>
      </c>
      <c r="E328" s="22" t="s">
        <v>318</v>
      </c>
      <c r="F328" s="22">
        <v>10</v>
      </c>
      <c r="G328" s="27" t="str">
        <f t="shared" si="5"/>
        <v>707181297</v>
      </c>
      <c r="I328" s="22" t="str">
        <f>VLOOKUP(G:G,明细!H:I,2,0)</f>
        <v>已铺</v>
      </c>
    </row>
    <row r="329" customHeight="1" spans="1:7">
      <c r="A329" s="22">
        <v>181296</v>
      </c>
      <c r="B329" s="22" t="s">
        <v>282</v>
      </c>
      <c r="C329" s="22" t="s">
        <v>74</v>
      </c>
      <c r="D329" s="22">
        <v>707</v>
      </c>
      <c r="E329" s="22" t="s">
        <v>318</v>
      </c>
      <c r="F329" s="22">
        <v>10</v>
      </c>
      <c r="G329" s="27" t="str">
        <f t="shared" si="5"/>
        <v>707181296</v>
      </c>
    </row>
    <row r="330" customHeight="1" spans="1:7">
      <c r="A330" s="22">
        <v>245065</v>
      </c>
      <c r="B330" s="22" t="s">
        <v>295</v>
      </c>
      <c r="C330" s="22" t="s">
        <v>109</v>
      </c>
      <c r="D330" s="22">
        <v>707</v>
      </c>
      <c r="E330" s="22" t="s">
        <v>318</v>
      </c>
      <c r="F330" s="22">
        <v>100</v>
      </c>
      <c r="G330" s="27" t="str">
        <f t="shared" si="5"/>
        <v>707245065</v>
      </c>
    </row>
    <row r="331" customHeight="1" spans="1:7">
      <c r="A331" s="22">
        <v>215271</v>
      </c>
      <c r="B331" s="22" t="s">
        <v>319</v>
      </c>
      <c r="C331" s="22" t="s">
        <v>252</v>
      </c>
      <c r="D331" s="22">
        <v>707</v>
      </c>
      <c r="E331" s="22" t="s">
        <v>318</v>
      </c>
      <c r="F331" s="22">
        <v>20</v>
      </c>
      <c r="G331" s="27" t="str">
        <f t="shared" si="5"/>
        <v>707215271</v>
      </c>
    </row>
    <row r="332" customHeight="1" spans="1:9">
      <c r="A332" s="22">
        <v>150089</v>
      </c>
      <c r="B332" s="22" t="s">
        <v>287</v>
      </c>
      <c r="C332" s="22" t="s">
        <v>71</v>
      </c>
      <c r="D332" s="22">
        <v>707</v>
      </c>
      <c r="E332" s="22" t="s">
        <v>318</v>
      </c>
      <c r="F332" s="22">
        <v>6</v>
      </c>
      <c r="G332" s="27" t="str">
        <f t="shared" si="5"/>
        <v>707150089</v>
      </c>
      <c r="I332" s="22" t="str">
        <f>VLOOKUP(G:G,明细!H:I,2,0)</f>
        <v>已铺</v>
      </c>
    </row>
    <row r="333" customHeight="1" spans="1:9">
      <c r="A333" s="22">
        <v>150090</v>
      </c>
      <c r="B333" s="22" t="s">
        <v>251</v>
      </c>
      <c r="C333" s="22" t="s">
        <v>320</v>
      </c>
      <c r="D333" s="22">
        <v>707</v>
      </c>
      <c r="E333" s="22" t="s">
        <v>318</v>
      </c>
      <c r="F333" s="22">
        <v>10</v>
      </c>
      <c r="G333" s="27" t="str">
        <f t="shared" si="5"/>
        <v>707150090</v>
      </c>
      <c r="I333" s="22" t="str">
        <f>VLOOKUP(G:G,明细!H:I,2,0)</f>
        <v>已铺</v>
      </c>
    </row>
    <row r="334" customHeight="1" spans="1:9">
      <c r="A334" s="22">
        <v>218904</v>
      </c>
      <c r="B334" s="22" t="s">
        <v>290</v>
      </c>
      <c r="C334" s="22" t="s">
        <v>83</v>
      </c>
      <c r="D334" s="22">
        <v>707</v>
      </c>
      <c r="E334" s="22" t="s">
        <v>318</v>
      </c>
      <c r="F334" s="22">
        <v>10</v>
      </c>
      <c r="G334" s="27" t="str">
        <f t="shared" si="5"/>
        <v>707218904</v>
      </c>
      <c r="I334" s="22" t="str">
        <f>VLOOKUP(G:G,明细!H:I,2,0)</f>
        <v>已铺</v>
      </c>
    </row>
    <row r="335" customHeight="1" spans="1:8">
      <c r="A335" s="22">
        <v>237011</v>
      </c>
      <c r="B335" s="22" t="s">
        <v>321</v>
      </c>
      <c r="C335" s="22" t="s">
        <v>322</v>
      </c>
      <c r="D335" s="22">
        <v>707</v>
      </c>
      <c r="E335" s="22" t="s">
        <v>318</v>
      </c>
      <c r="F335" s="22">
        <v>10</v>
      </c>
      <c r="G335" s="27" t="str">
        <f t="shared" si="5"/>
        <v>707237011</v>
      </c>
      <c r="H335" s="22" t="s">
        <v>147</v>
      </c>
    </row>
    <row r="336" customHeight="1" spans="1:7">
      <c r="A336" s="22">
        <v>172377</v>
      </c>
      <c r="B336" s="22" t="s">
        <v>286</v>
      </c>
      <c r="C336" s="22" t="s">
        <v>77</v>
      </c>
      <c r="D336" s="22">
        <v>707</v>
      </c>
      <c r="E336" s="22" t="s">
        <v>318</v>
      </c>
      <c r="F336" s="22">
        <v>10</v>
      </c>
      <c r="G336" s="27" t="str">
        <f t="shared" si="5"/>
        <v>707172377</v>
      </c>
    </row>
    <row r="337" customHeight="1" spans="1:9">
      <c r="A337" s="22">
        <v>260443</v>
      </c>
      <c r="B337" s="22" t="s">
        <v>279</v>
      </c>
      <c r="C337" s="22" t="s">
        <v>71</v>
      </c>
      <c r="D337" s="22">
        <v>707</v>
      </c>
      <c r="E337" s="22" t="s">
        <v>318</v>
      </c>
      <c r="F337" s="22">
        <v>6</v>
      </c>
      <c r="G337" s="27" t="str">
        <f t="shared" si="5"/>
        <v>707260443</v>
      </c>
      <c r="I337" s="22" t="str">
        <f>VLOOKUP(G:G,明细!H:I,2,0)</f>
        <v>已铺</v>
      </c>
    </row>
    <row r="338" customHeight="1" spans="1:9">
      <c r="A338" s="22">
        <v>260442</v>
      </c>
      <c r="B338" s="22" t="s">
        <v>323</v>
      </c>
      <c r="C338" s="22" t="s">
        <v>78</v>
      </c>
      <c r="D338" s="22">
        <v>707</v>
      </c>
      <c r="E338" s="22" t="s">
        <v>318</v>
      </c>
      <c r="F338" s="22">
        <v>6</v>
      </c>
      <c r="G338" s="27" t="str">
        <f t="shared" si="5"/>
        <v>707260442</v>
      </c>
      <c r="I338" s="22" t="str">
        <f>VLOOKUP(G:G,明细!H:I,2,0)</f>
        <v>已铺</v>
      </c>
    </row>
    <row r="339" customHeight="1" spans="1:9">
      <c r="A339" s="22">
        <v>260433</v>
      </c>
      <c r="B339" s="22" t="s">
        <v>314</v>
      </c>
      <c r="C339" s="22" t="s">
        <v>74</v>
      </c>
      <c r="D339" s="22">
        <v>707</v>
      </c>
      <c r="E339" s="22" t="s">
        <v>318</v>
      </c>
      <c r="F339" s="22">
        <v>6</v>
      </c>
      <c r="G339" s="27" t="str">
        <f t="shared" si="5"/>
        <v>707260433</v>
      </c>
      <c r="I339" s="22" t="str">
        <f>VLOOKUP(G:G,明细!H:I,2,0)</f>
        <v>已铺</v>
      </c>
    </row>
    <row r="340" customHeight="1" spans="1:7">
      <c r="A340" s="22">
        <v>236550</v>
      </c>
      <c r="B340" s="22" t="s">
        <v>289</v>
      </c>
      <c r="C340" s="22" t="s">
        <v>74</v>
      </c>
      <c r="D340" s="22">
        <v>707</v>
      </c>
      <c r="E340" s="22" t="s">
        <v>318</v>
      </c>
      <c r="F340" s="22">
        <v>4</v>
      </c>
      <c r="G340" s="27" t="str">
        <f t="shared" si="5"/>
        <v>707236550</v>
      </c>
    </row>
    <row r="341" customHeight="1" spans="1:9">
      <c r="A341" s="22">
        <v>150102</v>
      </c>
      <c r="B341" s="22" t="s">
        <v>130</v>
      </c>
      <c r="C341" s="22" t="s">
        <v>117</v>
      </c>
      <c r="D341" s="22">
        <v>737</v>
      </c>
      <c r="E341" s="22" t="s">
        <v>324</v>
      </c>
      <c r="F341" s="22">
        <v>2</v>
      </c>
      <c r="G341" s="27" t="str">
        <f t="shared" si="5"/>
        <v>737150102</v>
      </c>
      <c r="I341" s="22" t="str">
        <f>VLOOKUP(G:G,明细!H:I,2,0)</f>
        <v>已铺</v>
      </c>
    </row>
    <row r="342" customHeight="1" spans="1:7">
      <c r="A342" s="22">
        <v>204080</v>
      </c>
      <c r="B342" s="22" t="s">
        <v>325</v>
      </c>
      <c r="C342" s="22" t="s">
        <v>71</v>
      </c>
      <c r="D342" s="22">
        <v>737</v>
      </c>
      <c r="E342" s="22" t="s">
        <v>324</v>
      </c>
      <c r="F342" s="22">
        <v>2</v>
      </c>
      <c r="G342" s="27" t="str">
        <f t="shared" si="5"/>
        <v>737204080</v>
      </c>
    </row>
    <row r="343" customHeight="1" spans="1:9">
      <c r="A343" s="22">
        <v>214782</v>
      </c>
      <c r="B343" s="22" t="s">
        <v>326</v>
      </c>
      <c r="C343" s="22" t="s">
        <v>74</v>
      </c>
      <c r="D343" s="22">
        <v>737</v>
      </c>
      <c r="E343" s="22" t="s">
        <v>327</v>
      </c>
      <c r="F343" s="22">
        <v>6</v>
      </c>
      <c r="G343" s="27" t="str">
        <f t="shared" si="5"/>
        <v>737214782</v>
      </c>
      <c r="H343" s="22" t="s">
        <v>42</v>
      </c>
      <c r="I343" s="22" t="str">
        <f>VLOOKUP(G:G,明细!H:I,2,0)</f>
        <v>卖完下架，公司单独向厂家要货</v>
      </c>
    </row>
    <row r="344" customHeight="1" spans="1:9">
      <c r="A344" s="22">
        <v>218904</v>
      </c>
      <c r="B344" s="22" t="s">
        <v>290</v>
      </c>
      <c r="C344" s="22" t="s">
        <v>83</v>
      </c>
      <c r="D344" s="22">
        <v>737</v>
      </c>
      <c r="E344" s="22" t="s">
        <v>327</v>
      </c>
      <c r="F344" s="22">
        <v>8</v>
      </c>
      <c r="G344" s="27" t="str">
        <f t="shared" si="5"/>
        <v>737218904</v>
      </c>
      <c r="I344" s="22" t="str">
        <f>VLOOKUP(G:G,明细!H:I,2,0)</f>
        <v>已铺</v>
      </c>
    </row>
    <row r="345" customHeight="1" spans="1:8">
      <c r="A345" s="22">
        <v>150095</v>
      </c>
      <c r="B345" s="22" t="s">
        <v>317</v>
      </c>
      <c r="C345" s="22" t="s">
        <v>78</v>
      </c>
      <c r="D345" s="22">
        <v>737</v>
      </c>
      <c r="E345" s="22" t="s">
        <v>324</v>
      </c>
      <c r="F345" s="22">
        <v>2</v>
      </c>
      <c r="G345" s="27" t="str">
        <f t="shared" si="5"/>
        <v>737150095</v>
      </c>
      <c r="H345" s="22" t="s">
        <v>63</v>
      </c>
    </row>
    <row r="346" customHeight="1" spans="1:8">
      <c r="A346" s="22">
        <v>214778</v>
      </c>
      <c r="B346" s="22" t="s">
        <v>281</v>
      </c>
      <c r="C346" s="22" t="s">
        <v>78</v>
      </c>
      <c r="D346" s="22">
        <v>737</v>
      </c>
      <c r="E346" s="22" t="s">
        <v>327</v>
      </c>
      <c r="F346" s="22">
        <v>4</v>
      </c>
      <c r="G346" s="27" t="str">
        <f t="shared" si="5"/>
        <v>737214778</v>
      </c>
      <c r="H346" s="57" t="s">
        <v>32</v>
      </c>
    </row>
    <row r="347" customHeight="1" spans="1:9">
      <c r="A347" s="22">
        <v>218904</v>
      </c>
      <c r="B347" s="22" t="s">
        <v>290</v>
      </c>
      <c r="C347" s="22" t="s">
        <v>83</v>
      </c>
      <c r="D347" s="22">
        <v>733</v>
      </c>
      <c r="E347" s="22" t="s">
        <v>328</v>
      </c>
      <c r="F347" s="22">
        <v>4</v>
      </c>
      <c r="G347" s="27" t="str">
        <f t="shared" si="5"/>
        <v>733218904</v>
      </c>
      <c r="I347" s="22" t="str">
        <f>VLOOKUP(G:G,明细!H:I,2,0)</f>
        <v>已铺</v>
      </c>
    </row>
    <row r="348" customHeight="1" spans="1:7">
      <c r="A348" s="22">
        <v>166670</v>
      </c>
      <c r="B348" s="22" t="s">
        <v>248</v>
      </c>
      <c r="C348" s="22" t="s">
        <v>249</v>
      </c>
      <c r="D348" s="22">
        <v>733</v>
      </c>
      <c r="E348" s="22" t="s">
        <v>328</v>
      </c>
      <c r="F348" s="22">
        <v>10</v>
      </c>
      <c r="G348" s="27" t="str">
        <f t="shared" si="5"/>
        <v>733166670</v>
      </c>
    </row>
    <row r="349" customHeight="1" spans="1:9">
      <c r="A349" s="22">
        <v>181297</v>
      </c>
      <c r="B349" s="22" t="s">
        <v>284</v>
      </c>
      <c r="C349" s="22" t="s">
        <v>71</v>
      </c>
      <c r="D349" s="22">
        <v>733</v>
      </c>
      <c r="E349" s="22" t="s">
        <v>328</v>
      </c>
      <c r="F349" s="22">
        <v>6</v>
      </c>
      <c r="G349" s="27" t="str">
        <f t="shared" si="5"/>
        <v>733181297</v>
      </c>
      <c r="I349" s="22" t="str">
        <f>VLOOKUP(G:G,明细!H:I,2,0)</f>
        <v>已铺</v>
      </c>
    </row>
    <row r="350" customHeight="1" spans="1:9">
      <c r="A350" s="22">
        <v>150090</v>
      </c>
      <c r="B350" s="22" t="s">
        <v>251</v>
      </c>
      <c r="C350" s="22" t="s">
        <v>74</v>
      </c>
      <c r="D350" s="22">
        <v>733</v>
      </c>
      <c r="E350" s="22" t="s">
        <v>328</v>
      </c>
      <c r="F350" s="22">
        <v>10</v>
      </c>
      <c r="G350" s="27" t="str">
        <f t="shared" si="5"/>
        <v>733150090</v>
      </c>
      <c r="I350" s="22" t="str">
        <f>VLOOKUP(G:G,明细!H:I,2,0)</f>
        <v>已铺</v>
      </c>
    </row>
    <row r="351" customHeight="1" spans="1:9">
      <c r="A351" s="22">
        <v>150102</v>
      </c>
      <c r="B351" s="22" t="s">
        <v>130</v>
      </c>
      <c r="C351" s="22" t="s">
        <v>117</v>
      </c>
      <c r="D351" s="22">
        <v>733</v>
      </c>
      <c r="E351" s="22" t="s">
        <v>328</v>
      </c>
      <c r="F351" s="22">
        <v>2</v>
      </c>
      <c r="G351" s="27" t="str">
        <f t="shared" si="5"/>
        <v>733150102</v>
      </c>
      <c r="I351" s="22" t="str">
        <f>VLOOKUP(G:G,明细!H:I,2,0)</f>
        <v>已铺</v>
      </c>
    </row>
    <row r="352" customHeight="1" spans="1:8">
      <c r="A352" s="22">
        <v>214778</v>
      </c>
      <c r="B352" s="22" t="s">
        <v>281</v>
      </c>
      <c r="C352" s="22" t="s">
        <v>78</v>
      </c>
      <c r="D352" s="22">
        <v>733</v>
      </c>
      <c r="E352" s="22" t="s">
        <v>328</v>
      </c>
      <c r="F352" s="22">
        <v>2</v>
      </c>
      <c r="G352" s="27" t="str">
        <f t="shared" si="5"/>
        <v>733214778</v>
      </c>
      <c r="H352" s="57" t="s">
        <v>32</v>
      </c>
    </row>
    <row r="353" customHeight="1" spans="1:7">
      <c r="A353" s="22">
        <v>181299</v>
      </c>
      <c r="B353" s="22" t="s">
        <v>282</v>
      </c>
      <c r="C353" s="22" t="s">
        <v>74</v>
      </c>
      <c r="D353" s="22">
        <v>733</v>
      </c>
      <c r="E353" s="22" t="s">
        <v>328</v>
      </c>
      <c r="F353" s="22">
        <v>2</v>
      </c>
      <c r="G353" s="27" t="str">
        <f t="shared" si="5"/>
        <v>733181299</v>
      </c>
    </row>
    <row r="354" customHeight="1" spans="1:9">
      <c r="A354" s="47">
        <v>218904</v>
      </c>
      <c r="B354" s="47" t="s">
        <v>329</v>
      </c>
      <c r="C354" s="47" t="s">
        <v>330</v>
      </c>
      <c r="D354" s="47">
        <v>106569</v>
      </c>
      <c r="E354" s="47" t="s">
        <v>331</v>
      </c>
      <c r="F354" s="47">
        <v>15</v>
      </c>
      <c r="G354" s="27" t="str">
        <f t="shared" si="5"/>
        <v>106569218904</v>
      </c>
      <c r="I354" s="22" t="str">
        <f>VLOOKUP(G:G,明细!H:I,2,0)</f>
        <v>已铺</v>
      </c>
    </row>
    <row r="355" customHeight="1" spans="1:8">
      <c r="A355" s="47">
        <v>214778</v>
      </c>
      <c r="B355" s="47" t="s">
        <v>332</v>
      </c>
      <c r="C355" s="47" t="s">
        <v>333</v>
      </c>
      <c r="D355" s="47">
        <v>106569</v>
      </c>
      <c r="E355" s="47" t="s">
        <v>331</v>
      </c>
      <c r="F355" s="47">
        <v>4</v>
      </c>
      <c r="G355" s="27" t="str">
        <f t="shared" si="5"/>
        <v>106569214778</v>
      </c>
      <c r="H355" s="57" t="s">
        <v>32</v>
      </c>
    </row>
    <row r="356" customHeight="1" spans="1:7">
      <c r="A356" s="47">
        <v>181299</v>
      </c>
      <c r="B356" s="47" t="s">
        <v>334</v>
      </c>
      <c r="C356" s="47" t="s">
        <v>335</v>
      </c>
      <c r="D356" s="47">
        <v>106569</v>
      </c>
      <c r="E356" s="47" t="s">
        <v>331</v>
      </c>
      <c r="F356" s="47">
        <v>4</v>
      </c>
      <c r="G356" s="27" t="str">
        <f t="shared" si="5"/>
        <v>106569181299</v>
      </c>
    </row>
    <row r="357" customHeight="1" spans="1:7">
      <c r="A357" s="47">
        <v>236550</v>
      </c>
      <c r="B357" s="47" t="s">
        <v>336</v>
      </c>
      <c r="C357" s="47" t="s">
        <v>335</v>
      </c>
      <c r="D357" s="32">
        <v>106569</v>
      </c>
      <c r="E357" s="32" t="s">
        <v>337</v>
      </c>
      <c r="F357" s="32">
        <v>10</v>
      </c>
      <c r="G357" s="27" t="str">
        <f t="shared" si="5"/>
        <v>106569236550</v>
      </c>
    </row>
    <row r="358" customHeight="1" spans="1:7">
      <c r="A358" s="48">
        <v>215787</v>
      </c>
      <c r="B358" s="48" t="s">
        <v>338</v>
      </c>
      <c r="C358" s="48" t="s">
        <v>339</v>
      </c>
      <c r="D358" s="32">
        <v>106569</v>
      </c>
      <c r="E358" s="32" t="s">
        <v>337</v>
      </c>
      <c r="F358" s="32">
        <v>6</v>
      </c>
      <c r="G358" s="27" t="str">
        <f t="shared" si="5"/>
        <v>106569215787</v>
      </c>
    </row>
    <row r="359" customHeight="1" spans="1:7">
      <c r="A359" s="47">
        <v>245065</v>
      </c>
      <c r="B359" s="47" t="s">
        <v>340</v>
      </c>
      <c r="C359" s="47" t="s">
        <v>341</v>
      </c>
      <c r="D359" s="32">
        <v>101453</v>
      </c>
      <c r="E359" s="32" t="s">
        <v>342</v>
      </c>
      <c r="F359" s="32">
        <v>10</v>
      </c>
      <c r="G359" s="27" t="str">
        <f t="shared" si="5"/>
        <v>101453245065</v>
      </c>
    </row>
    <row r="360" customHeight="1" spans="1:9">
      <c r="A360" s="47">
        <v>260443</v>
      </c>
      <c r="B360" s="47" t="s">
        <v>343</v>
      </c>
      <c r="C360" s="47" t="s">
        <v>344</v>
      </c>
      <c r="D360" s="32">
        <v>101453</v>
      </c>
      <c r="E360" s="32" t="s">
        <v>342</v>
      </c>
      <c r="F360" s="32">
        <v>4</v>
      </c>
      <c r="G360" s="27" t="str">
        <f t="shared" si="5"/>
        <v>101453260443</v>
      </c>
      <c r="I360" s="22" t="str">
        <f>VLOOKUP(G:G,明细!H:I,2,0)</f>
        <v>已铺</v>
      </c>
    </row>
    <row r="361" customHeight="1" spans="1:9">
      <c r="A361" s="47">
        <v>260433</v>
      </c>
      <c r="B361" s="47" t="s">
        <v>345</v>
      </c>
      <c r="C361" s="47" t="s">
        <v>335</v>
      </c>
      <c r="D361" s="32">
        <v>101453</v>
      </c>
      <c r="E361" s="32" t="s">
        <v>342</v>
      </c>
      <c r="F361" s="32">
        <v>4</v>
      </c>
      <c r="G361" s="27" t="str">
        <f t="shared" si="5"/>
        <v>101453260433</v>
      </c>
      <c r="I361" s="22" t="str">
        <f>VLOOKUP(G:G,明细!H:I,2,0)</f>
        <v>已铺</v>
      </c>
    </row>
    <row r="362" customHeight="1" spans="1:9">
      <c r="A362" s="48">
        <v>236548</v>
      </c>
      <c r="B362" s="48" t="s">
        <v>346</v>
      </c>
      <c r="C362" s="48" t="s">
        <v>347</v>
      </c>
      <c r="D362" s="32">
        <v>101453</v>
      </c>
      <c r="E362" s="32" t="s">
        <v>342</v>
      </c>
      <c r="F362" s="32">
        <v>2</v>
      </c>
      <c r="G362" s="27" t="str">
        <f t="shared" si="5"/>
        <v>101453236548</v>
      </c>
      <c r="I362" s="22" t="str">
        <f>VLOOKUP(G:G,明细!H:I,2,0)</f>
        <v>已铺</v>
      </c>
    </row>
    <row r="363" customHeight="1" spans="1:7">
      <c r="A363" s="49" t="s">
        <v>348</v>
      </c>
      <c r="B363" s="47" t="s">
        <v>349</v>
      </c>
      <c r="C363" s="47" t="s">
        <v>350</v>
      </c>
      <c r="D363" s="47">
        <v>118951</v>
      </c>
      <c r="E363" s="47" t="s">
        <v>351</v>
      </c>
      <c r="F363" s="47">
        <v>2</v>
      </c>
      <c r="G363" s="27" t="str">
        <f t="shared" si="5"/>
        <v>118951150087</v>
      </c>
    </row>
    <row r="364" customHeight="1" spans="1:9">
      <c r="A364" s="47">
        <v>150086</v>
      </c>
      <c r="B364" s="47" t="s">
        <v>352</v>
      </c>
      <c r="C364" s="47" t="s">
        <v>344</v>
      </c>
      <c r="D364" s="47">
        <v>118951</v>
      </c>
      <c r="E364" s="47" t="s">
        <v>351</v>
      </c>
      <c r="F364" s="47">
        <v>2</v>
      </c>
      <c r="G364" s="27" t="str">
        <f t="shared" si="5"/>
        <v>118951150086</v>
      </c>
      <c r="H364" s="22" t="s">
        <v>42</v>
      </c>
      <c r="I364" s="22" t="str">
        <f>VLOOKUP(G:G,明细!H:I,2,0)</f>
        <v>卖完下架，公司单独向厂家要货</v>
      </c>
    </row>
    <row r="365" customHeight="1" spans="1:7">
      <c r="A365" s="47">
        <v>261525</v>
      </c>
      <c r="B365" s="47" t="s">
        <v>340</v>
      </c>
      <c r="C365" s="47" t="s">
        <v>333</v>
      </c>
      <c r="D365" s="47">
        <v>118951</v>
      </c>
      <c r="E365" s="47" t="s">
        <v>351</v>
      </c>
      <c r="F365" s="47">
        <v>2</v>
      </c>
      <c r="G365" s="27" t="str">
        <f t="shared" si="5"/>
        <v>118951261525</v>
      </c>
    </row>
    <row r="366" customHeight="1" spans="1:8">
      <c r="A366" s="47">
        <v>214778</v>
      </c>
      <c r="B366" s="47" t="s">
        <v>332</v>
      </c>
      <c r="C366" s="47" t="s">
        <v>333</v>
      </c>
      <c r="D366" s="32">
        <v>752</v>
      </c>
      <c r="E366" s="32" t="s">
        <v>353</v>
      </c>
      <c r="F366" s="32">
        <v>2</v>
      </c>
      <c r="G366" s="27" t="str">
        <f t="shared" si="5"/>
        <v>752214778</v>
      </c>
      <c r="H366" s="57" t="s">
        <v>32</v>
      </c>
    </row>
    <row r="367" customHeight="1" spans="1:9">
      <c r="A367" s="48">
        <v>150090</v>
      </c>
      <c r="B367" s="48" t="s">
        <v>354</v>
      </c>
      <c r="C367" s="48" t="s">
        <v>355</v>
      </c>
      <c r="D367" s="32">
        <v>752</v>
      </c>
      <c r="E367" s="32" t="s">
        <v>353</v>
      </c>
      <c r="F367" s="32">
        <v>2</v>
      </c>
      <c r="G367" s="27" t="str">
        <f t="shared" si="5"/>
        <v>752150090</v>
      </c>
      <c r="I367" s="22" t="str">
        <f>VLOOKUP(G:G,明细!H:I,2,0)</f>
        <v>已铺</v>
      </c>
    </row>
    <row r="368" customHeight="1" spans="1:7">
      <c r="A368" s="47">
        <v>181299</v>
      </c>
      <c r="B368" s="47" t="s">
        <v>356</v>
      </c>
      <c r="C368" s="47" t="s">
        <v>335</v>
      </c>
      <c r="D368" s="48">
        <v>138202</v>
      </c>
      <c r="E368" s="48" t="s">
        <v>357</v>
      </c>
      <c r="F368" s="48">
        <v>2</v>
      </c>
      <c r="G368" s="27" t="str">
        <f t="shared" si="5"/>
        <v>138202181299</v>
      </c>
    </row>
    <row r="369" customHeight="1" spans="1:7">
      <c r="A369" s="47">
        <v>181301</v>
      </c>
      <c r="B369" s="47" t="s">
        <v>358</v>
      </c>
      <c r="C369" s="47" t="s">
        <v>359</v>
      </c>
      <c r="D369" s="48">
        <v>138202</v>
      </c>
      <c r="E369" s="48" t="s">
        <v>357</v>
      </c>
      <c r="F369" s="48">
        <v>2</v>
      </c>
      <c r="G369" s="27" t="str">
        <f t="shared" si="5"/>
        <v>138202181301</v>
      </c>
    </row>
    <row r="370" customHeight="1" spans="1:8">
      <c r="A370" s="51">
        <v>237011</v>
      </c>
      <c r="B370" s="51" t="s">
        <v>360</v>
      </c>
      <c r="C370" s="51" t="s">
        <v>361</v>
      </c>
      <c r="D370" s="48">
        <v>138202</v>
      </c>
      <c r="E370" s="48" t="s">
        <v>357</v>
      </c>
      <c r="F370" s="48">
        <v>20</v>
      </c>
      <c r="G370" s="27" t="str">
        <f t="shared" si="5"/>
        <v>138202237011</v>
      </c>
      <c r="H370" s="22" t="s">
        <v>147</v>
      </c>
    </row>
    <row r="371" customHeight="1" spans="1:9">
      <c r="A371" s="48">
        <v>181297</v>
      </c>
      <c r="B371" s="48" t="s">
        <v>362</v>
      </c>
      <c r="C371" s="48" t="s">
        <v>363</v>
      </c>
      <c r="D371" s="48">
        <v>138202</v>
      </c>
      <c r="E371" s="48" t="s">
        <v>357</v>
      </c>
      <c r="F371" s="48">
        <v>2</v>
      </c>
      <c r="G371" s="27" t="str">
        <f t="shared" si="5"/>
        <v>138202181297</v>
      </c>
      <c r="I371" s="22" t="str">
        <f>VLOOKUP(G:G,明细!H:I,2,0)</f>
        <v>已铺</v>
      </c>
    </row>
    <row r="372" customHeight="1" spans="1:7">
      <c r="A372" s="48">
        <v>181299</v>
      </c>
      <c r="B372" s="48" t="s">
        <v>364</v>
      </c>
      <c r="C372" s="48" t="s">
        <v>355</v>
      </c>
      <c r="D372" s="48">
        <v>138202</v>
      </c>
      <c r="E372" s="48" t="s">
        <v>357</v>
      </c>
      <c r="F372" s="48">
        <v>2</v>
      </c>
      <c r="G372" s="27" t="str">
        <f t="shared" si="5"/>
        <v>138202181299</v>
      </c>
    </row>
    <row r="373" customHeight="1" spans="1:8">
      <c r="A373" s="48">
        <v>214778</v>
      </c>
      <c r="B373" s="48" t="s">
        <v>365</v>
      </c>
      <c r="C373" s="48" t="s">
        <v>366</v>
      </c>
      <c r="D373" s="48">
        <v>138202</v>
      </c>
      <c r="E373" s="48" t="s">
        <v>357</v>
      </c>
      <c r="F373" s="48">
        <v>2</v>
      </c>
      <c r="G373" s="27" t="str">
        <f t="shared" si="5"/>
        <v>138202214778</v>
      </c>
      <c r="H373" s="57" t="s">
        <v>32</v>
      </c>
    </row>
    <row r="374" customHeight="1" spans="1:7">
      <c r="A374" s="49" t="s">
        <v>348</v>
      </c>
      <c r="B374" s="47" t="s">
        <v>349</v>
      </c>
      <c r="C374" s="47" t="s">
        <v>350</v>
      </c>
      <c r="D374" s="32">
        <v>138202</v>
      </c>
      <c r="E374" s="32" t="s">
        <v>367</v>
      </c>
      <c r="F374" s="32">
        <v>2</v>
      </c>
      <c r="G374" s="27" t="str">
        <f t="shared" si="5"/>
        <v>138202150087</v>
      </c>
    </row>
    <row r="375" customHeight="1" spans="1:7">
      <c r="A375" s="47">
        <v>245065</v>
      </c>
      <c r="B375" s="47" t="s">
        <v>340</v>
      </c>
      <c r="C375" s="47" t="s">
        <v>341</v>
      </c>
      <c r="D375" s="32">
        <v>138202</v>
      </c>
      <c r="E375" s="32" t="s">
        <v>367</v>
      </c>
      <c r="F375" s="32">
        <v>20</v>
      </c>
      <c r="G375" s="27" t="str">
        <f t="shared" si="5"/>
        <v>138202245065</v>
      </c>
    </row>
    <row r="376" customHeight="1" spans="1:9">
      <c r="A376" s="47">
        <v>214783</v>
      </c>
      <c r="B376" s="47" t="s">
        <v>368</v>
      </c>
      <c r="C376" s="47" t="s">
        <v>333</v>
      </c>
      <c r="D376" s="32">
        <v>572</v>
      </c>
      <c r="E376" s="32" t="s">
        <v>369</v>
      </c>
      <c r="F376" s="32">
        <v>2</v>
      </c>
      <c r="G376" s="27" t="str">
        <f t="shared" si="5"/>
        <v>572214783</v>
      </c>
      <c r="H376" s="22" t="s">
        <v>42</v>
      </c>
      <c r="I376" s="22" t="str">
        <f>VLOOKUP(G:G,明细!H:I,2,0)</f>
        <v>卖完下架，公司单独向厂家要货</v>
      </c>
    </row>
    <row r="377" customHeight="1" spans="1:9">
      <c r="A377" s="47">
        <v>214782</v>
      </c>
      <c r="B377" s="47" t="s">
        <v>370</v>
      </c>
      <c r="C377" s="47" t="s">
        <v>335</v>
      </c>
      <c r="D377" s="32">
        <v>572</v>
      </c>
      <c r="E377" s="32" t="s">
        <v>369</v>
      </c>
      <c r="F377" s="32">
        <v>2</v>
      </c>
      <c r="G377" s="27" t="str">
        <f t="shared" si="5"/>
        <v>572214782</v>
      </c>
      <c r="H377" s="22" t="s">
        <v>42</v>
      </c>
      <c r="I377" s="22" t="str">
        <f>VLOOKUP(G:G,明细!H:I,2,0)</f>
        <v>卖完下架，公司单独向厂家要货</v>
      </c>
    </row>
    <row r="378" customHeight="1" spans="1:7">
      <c r="A378" s="47">
        <v>236550</v>
      </c>
      <c r="B378" s="47" t="s">
        <v>336</v>
      </c>
      <c r="C378" s="47" t="s">
        <v>335</v>
      </c>
      <c r="D378" s="32">
        <v>572</v>
      </c>
      <c r="E378" s="32" t="s">
        <v>369</v>
      </c>
      <c r="F378" s="32">
        <v>2</v>
      </c>
      <c r="G378" s="27" t="str">
        <f t="shared" si="5"/>
        <v>572236550</v>
      </c>
    </row>
    <row r="379" customHeight="1" spans="1:9">
      <c r="A379" s="47">
        <v>150086</v>
      </c>
      <c r="B379" s="47" t="s">
        <v>352</v>
      </c>
      <c r="C379" s="47" t="s">
        <v>344</v>
      </c>
      <c r="D379" s="32">
        <v>572</v>
      </c>
      <c r="E379" s="32" t="s">
        <v>369</v>
      </c>
      <c r="F379" s="32">
        <v>2</v>
      </c>
      <c r="G379" s="27" t="str">
        <f t="shared" si="5"/>
        <v>572150086</v>
      </c>
      <c r="H379" s="22" t="s">
        <v>42</v>
      </c>
      <c r="I379" s="22" t="str">
        <f>VLOOKUP(G:G,明细!H:I,2,0)</f>
        <v>卖完下架，公司单独向厂家要货</v>
      </c>
    </row>
    <row r="380" customHeight="1" spans="1:9">
      <c r="A380" s="47">
        <v>218904</v>
      </c>
      <c r="B380" s="47" t="s">
        <v>329</v>
      </c>
      <c r="C380" s="47" t="s">
        <v>330</v>
      </c>
      <c r="D380" s="32">
        <v>572</v>
      </c>
      <c r="E380" s="32" t="s">
        <v>369</v>
      </c>
      <c r="F380" s="32"/>
      <c r="G380" s="27" t="str">
        <f t="shared" si="5"/>
        <v>572218904</v>
      </c>
      <c r="I380" s="22" t="str">
        <f>VLOOKUP(G:G,明细!H:I,2,0)</f>
        <v>已铺</v>
      </c>
    </row>
    <row r="381" customHeight="1" spans="1:7">
      <c r="A381" s="47">
        <v>215787</v>
      </c>
      <c r="B381" s="47" t="s">
        <v>371</v>
      </c>
      <c r="C381" s="47" t="s">
        <v>372</v>
      </c>
      <c r="D381" s="32">
        <v>572</v>
      </c>
      <c r="E381" s="32" t="s">
        <v>369</v>
      </c>
      <c r="F381" s="32">
        <v>2</v>
      </c>
      <c r="G381" s="27" t="str">
        <f t="shared" si="5"/>
        <v>572215787</v>
      </c>
    </row>
    <row r="382" customHeight="1" spans="1:8">
      <c r="A382" s="47">
        <v>214778</v>
      </c>
      <c r="B382" s="47" t="s">
        <v>332</v>
      </c>
      <c r="C382" s="47" t="s">
        <v>333</v>
      </c>
      <c r="D382" s="32">
        <v>572</v>
      </c>
      <c r="E382" s="32" t="s">
        <v>369</v>
      </c>
      <c r="F382" s="32">
        <v>4</v>
      </c>
      <c r="G382" s="27" t="str">
        <f t="shared" si="5"/>
        <v>572214778</v>
      </c>
      <c r="H382" s="57" t="s">
        <v>32</v>
      </c>
    </row>
    <row r="383" customHeight="1" spans="1:7">
      <c r="A383" s="47">
        <v>172377</v>
      </c>
      <c r="B383" s="47" t="s">
        <v>373</v>
      </c>
      <c r="C383" s="47" t="s">
        <v>372</v>
      </c>
      <c r="D383" s="32">
        <v>572</v>
      </c>
      <c r="E383" s="32" t="s">
        <v>369</v>
      </c>
      <c r="F383" s="32">
        <v>6</v>
      </c>
      <c r="G383" s="27" t="str">
        <f t="shared" si="5"/>
        <v>572172377</v>
      </c>
    </row>
    <row r="384" customHeight="1" spans="1:9">
      <c r="A384" s="47">
        <v>181297</v>
      </c>
      <c r="B384" s="47" t="s">
        <v>374</v>
      </c>
      <c r="C384" s="47" t="s">
        <v>344</v>
      </c>
      <c r="D384" s="32">
        <v>572</v>
      </c>
      <c r="E384" s="32" t="s">
        <v>369</v>
      </c>
      <c r="F384" s="32">
        <v>6</v>
      </c>
      <c r="G384" s="27" t="str">
        <f t="shared" si="5"/>
        <v>572181297</v>
      </c>
      <c r="I384" s="22" t="str">
        <f>VLOOKUP(G:G,明细!H:I,2,0)</f>
        <v>已铺</v>
      </c>
    </row>
    <row r="385" customHeight="1" spans="1:9">
      <c r="A385" s="47">
        <v>260443</v>
      </c>
      <c r="B385" s="47" t="s">
        <v>343</v>
      </c>
      <c r="C385" s="47" t="s">
        <v>344</v>
      </c>
      <c r="D385" s="32">
        <v>572</v>
      </c>
      <c r="E385" s="32" t="s">
        <v>369</v>
      </c>
      <c r="F385" s="32">
        <v>6</v>
      </c>
      <c r="G385" s="27" t="str">
        <f t="shared" si="5"/>
        <v>572260443</v>
      </c>
      <c r="I385" s="22" t="str">
        <f>VLOOKUP(G:G,明细!H:I,2,0)</f>
        <v>已铺</v>
      </c>
    </row>
    <row r="386" customHeight="1" spans="1:9">
      <c r="A386" s="47">
        <v>150094</v>
      </c>
      <c r="B386" s="47" t="s">
        <v>375</v>
      </c>
      <c r="C386" s="47" t="s">
        <v>376</v>
      </c>
      <c r="D386" s="32">
        <v>572</v>
      </c>
      <c r="E386" s="32" t="s">
        <v>369</v>
      </c>
      <c r="F386" s="32">
        <v>2</v>
      </c>
      <c r="G386" s="27" t="str">
        <f t="shared" si="5"/>
        <v>572150094</v>
      </c>
      <c r="I386" s="22" t="str">
        <f>VLOOKUP(G:G,明细!H:I,2,0)</f>
        <v>已铺</v>
      </c>
    </row>
    <row r="387" customHeight="1" spans="1:9">
      <c r="A387" s="47">
        <v>181297</v>
      </c>
      <c r="B387" s="47" t="s">
        <v>374</v>
      </c>
      <c r="C387" s="47" t="s">
        <v>344</v>
      </c>
      <c r="D387" s="32">
        <v>572</v>
      </c>
      <c r="E387" s="32" t="s">
        <v>369</v>
      </c>
      <c r="F387" s="32">
        <v>6</v>
      </c>
      <c r="G387" s="27" t="str">
        <f t="shared" ref="G387:G450" si="6">D387&amp;A387</f>
        <v>572181297</v>
      </c>
      <c r="I387" s="22" t="str">
        <f>VLOOKUP(G:G,明细!H:I,2,0)</f>
        <v>已铺</v>
      </c>
    </row>
    <row r="388" customHeight="1" spans="1:7">
      <c r="A388" s="47">
        <v>181299</v>
      </c>
      <c r="B388" s="47" t="s">
        <v>334</v>
      </c>
      <c r="C388" s="47" t="s">
        <v>335</v>
      </c>
      <c r="D388" s="32">
        <v>572</v>
      </c>
      <c r="E388" s="32" t="s">
        <v>369</v>
      </c>
      <c r="F388" s="32">
        <v>6</v>
      </c>
      <c r="G388" s="27" t="str">
        <f t="shared" si="6"/>
        <v>572181299</v>
      </c>
    </row>
    <row r="389" customHeight="1" spans="1:7">
      <c r="A389" s="47">
        <v>172377</v>
      </c>
      <c r="B389" s="47" t="s">
        <v>373</v>
      </c>
      <c r="C389" s="47" t="s">
        <v>377</v>
      </c>
      <c r="D389" s="32">
        <v>572</v>
      </c>
      <c r="E389" s="32" t="s">
        <v>369</v>
      </c>
      <c r="F389" s="32">
        <v>4</v>
      </c>
      <c r="G389" s="27" t="str">
        <f t="shared" si="6"/>
        <v>572172377</v>
      </c>
    </row>
    <row r="390" customHeight="1" spans="1:9">
      <c r="A390" s="51">
        <v>150102</v>
      </c>
      <c r="B390" s="51" t="s">
        <v>378</v>
      </c>
      <c r="C390" s="51" t="s">
        <v>379</v>
      </c>
      <c r="D390" s="32">
        <v>572</v>
      </c>
      <c r="E390" s="32" t="s">
        <v>369</v>
      </c>
      <c r="F390" s="32">
        <v>4</v>
      </c>
      <c r="G390" s="27" t="str">
        <f t="shared" si="6"/>
        <v>572150102</v>
      </c>
      <c r="I390" s="22" t="str">
        <f>VLOOKUP(G:G,明细!H:I,2,0)</f>
        <v>已铺</v>
      </c>
    </row>
    <row r="391" customHeight="1" spans="1:9">
      <c r="A391" s="51">
        <v>181297</v>
      </c>
      <c r="B391" s="51" t="s">
        <v>374</v>
      </c>
      <c r="C391" s="51" t="s">
        <v>344</v>
      </c>
      <c r="D391" s="32">
        <v>572</v>
      </c>
      <c r="E391" s="32" t="s">
        <v>369</v>
      </c>
      <c r="F391" s="32">
        <v>4</v>
      </c>
      <c r="G391" s="27" t="str">
        <f t="shared" si="6"/>
        <v>572181297</v>
      </c>
      <c r="I391" s="22" t="str">
        <f>VLOOKUP(G:G,明细!H:I,2,0)</f>
        <v>已铺</v>
      </c>
    </row>
    <row r="392" customHeight="1" spans="1:7">
      <c r="A392" s="51">
        <v>181299</v>
      </c>
      <c r="B392" s="51" t="s">
        <v>334</v>
      </c>
      <c r="C392" s="51" t="s">
        <v>335</v>
      </c>
      <c r="D392" s="32">
        <v>572</v>
      </c>
      <c r="E392" s="32" t="s">
        <v>369</v>
      </c>
      <c r="F392" s="32">
        <v>4</v>
      </c>
      <c r="G392" s="27" t="str">
        <f t="shared" si="6"/>
        <v>572181299</v>
      </c>
    </row>
    <row r="393" customHeight="1" spans="1:8">
      <c r="A393" s="51">
        <v>214778</v>
      </c>
      <c r="B393" s="51" t="s">
        <v>380</v>
      </c>
      <c r="C393" s="51" t="s">
        <v>333</v>
      </c>
      <c r="D393" s="32">
        <v>572</v>
      </c>
      <c r="E393" s="32" t="s">
        <v>369</v>
      </c>
      <c r="F393" s="32">
        <v>2</v>
      </c>
      <c r="G393" s="27" t="str">
        <f t="shared" si="6"/>
        <v>572214778</v>
      </c>
      <c r="H393" s="57" t="s">
        <v>32</v>
      </c>
    </row>
    <row r="394" customHeight="1" spans="1:9">
      <c r="A394" s="47">
        <v>191033</v>
      </c>
      <c r="B394" s="47" t="s">
        <v>381</v>
      </c>
      <c r="C394" s="47" t="s">
        <v>333</v>
      </c>
      <c r="D394" s="32">
        <v>572</v>
      </c>
      <c r="E394" s="32" t="s">
        <v>369</v>
      </c>
      <c r="F394" s="32">
        <v>2</v>
      </c>
      <c r="G394" s="27" t="str">
        <f t="shared" si="6"/>
        <v>572191033</v>
      </c>
      <c r="I394" s="22" t="str">
        <f>VLOOKUP(G:G,明细!H:I,2,0)</f>
        <v>已铺</v>
      </c>
    </row>
    <row r="395" customHeight="1" spans="1:9">
      <c r="A395" s="47">
        <v>214782</v>
      </c>
      <c r="B395" s="47" t="s">
        <v>370</v>
      </c>
      <c r="C395" s="47" t="s">
        <v>335</v>
      </c>
      <c r="D395" s="32">
        <v>572</v>
      </c>
      <c r="E395" s="32" t="s">
        <v>369</v>
      </c>
      <c r="F395" s="32">
        <v>2</v>
      </c>
      <c r="G395" s="27" t="str">
        <f t="shared" si="6"/>
        <v>572214782</v>
      </c>
      <c r="H395" s="22" t="s">
        <v>42</v>
      </c>
      <c r="I395" s="22" t="str">
        <f>VLOOKUP(G:G,明细!H:I,2,0)</f>
        <v>卖完下架，公司单独向厂家要货</v>
      </c>
    </row>
    <row r="396" customHeight="1" spans="1:9">
      <c r="A396" s="48">
        <v>181297</v>
      </c>
      <c r="B396" s="48" t="s">
        <v>362</v>
      </c>
      <c r="C396" s="48" t="s">
        <v>363</v>
      </c>
      <c r="D396" s="32">
        <v>572</v>
      </c>
      <c r="E396" s="32" t="s">
        <v>369</v>
      </c>
      <c r="F396" s="32">
        <v>6</v>
      </c>
      <c r="G396" s="27" t="str">
        <f t="shared" si="6"/>
        <v>572181297</v>
      </c>
      <c r="I396" s="22" t="str">
        <f>VLOOKUP(G:G,明细!H:I,2,0)</f>
        <v>已铺</v>
      </c>
    </row>
    <row r="397" customHeight="1" spans="1:9">
      <c r="A397" s="48">
        <v>150090</v>
      </c>
      <c r="B397" s="48" t="s">
        <v>354</v>
      </c>
      <c r="C397" s="48" t="s">
        <v>355</v>
      </c>
      <c r="D397" s="32">
        <v>572</v>
      </c>
      <c r="E397" s="32" t="s">
        <v>369</v>
      </c>
      <c r="F397" s="32">
        <v>6</v>
      </c>
      <c r="G397" s="27" t="str">
        <f t="shared" si="6"/>
        <v>572150090</v>
      </c>
      <c r="I397" s="22" t="str">
        <f>VLOOKUP(G:G,明细!H:I,2,0)</f>
        <v>已铺</v>
      </c>
    </row>
    <row r="398" customHeight="1" spans="1:7">
      <c r="A398" s="48">
        <v>172377</v>
      </c>
      <c r="B398" s="48" t="s">
        <v>382</v>
      </c>
      <c r="C398" s="48" t="s">
        <v>339</v>
      </c>
      <c r="D398" s="32">
        <v>572</v>
      </c>
      <c r="E398" s="32" t="s">
        <v>369</v>
      </c>
      <c r="F398" s="32">
        <v>6</v>
      </c>
      <c r="G398" s="27" t="str">
        <f t="shared" si="6"/>
        <v>572172377</v>
      </c>
    </row>
    <row r="399" customHeight="1" spans="1:9">
      <c r="A399" s="47">
        <v>214783</v>
      </c>
      <c r="B399" s="47" t="s">
        <v>368</v>
      </c>
      <c r="C399" s="47" t="s">
        <v>333</v>
      </c>
      <c r="D399" s="47">
        <v>106399</v>
      </c>
      <c r="E399" s="47" t="s">
        <v>383</v>
      </c>
      <c r="F399" s="47">
        <v>4</v>
      </c>
      <c r="G399" s="27" t="str">
        <f t="shared" si="6"/>
        <v>106399214783</v>
      </c>
      <c r="H399" s="22" t="s">
        <v>42</v>
      </c>
      <c r="I399" s="22" t="str">
        <f>VLOOKUP(G:G,明细!H:I,2,0)</f>
        <v>卖完下架，公司单独向厂家要货</v>
      </c>
    </row>
    <row r="400" customHeight="1" spans="1:9">
      <c r="A400" s="47">
        <v>181297</v>
      </c>
      <c r="B400" s="47" t="s">
        <v>374</v>
      </c>
      <c r="C400" s="47" t="s">
        <v>344</v>
      </c>
      <c r="D400" s="47">
        <v>106399</v>
      </c>
      <c r="E400" s="47" t="s">
        <v>383</v>
      </c>
      <c r="F400" s="47">
        <v>4</v>
      </c>
      <c r="G400" s="27" t="str">
        <f t="shared" si="6"/>
        <v>106399181297</v>
      </c>
      <c r="I400" s="22" t="str">
        <f>VLOOKUP(G:G,明细!H:I,2,0)</f>
        <v>已铺</v>
      </c>
    </row>
    <row r="401" customHeight="1" spans="1:7">
      <c r="A401" s="47">
        <v>245065</v>
      </c>
      <c r="B401" s="47" t="s">
        <v>384</v>
      </c>
      <c r="C401" s="47" t="s">
        <v>350</v>
      </c>
      <c r="D401" s="47">
        <v>112888</v>
      </c>
      <c r="E401" s="47" t="s">
        <v>385</v>
      </c>
      <c r="F401" s="47">
        <v>38</v>
      </c>
      <c r="G401" s="27" t="str">
        <f t="shared" si="6"/>
        <v>112888245065</v>
      </c>
    </row>
    <row r="402" customHeight="1" spans="1:7">
      <c r="A402" s="47">
        <v>236550</v>
      </c>
      <c r="B402" s="47" t="s">
        <v>336</v>
      </c>
      <c r="C402" s="47" t="s">
        <v>335</v>
      </c>
      <c r="D402" s="32">
        <v>112888</v>
      </c>
      <c r="E402" s="32" t="s">
        <v>386</v>
      </c>
      <c r="F402" s="32">
        <v>2</v>
      </c>
      <c r="G402" s="27" t="str">
        <f t="shared" si="6"/>
        <v>112888236550</v>
      </c>
    </row>
    <row r="403" customHeight="1" spans="1:7">
      <c r="A403" s="47">
        <v>215787</v>
      </c>
      <c r="B403" s="47" t="s">
        <v>371</v>
      </c>
      <c r="C403" s="47" t="s">
        <v>372</v>
      </c>
      <c r="D403" s="32">
        <v>112888</v>
      </c>
      <c r="E403" s="32" t="s">
        <v>386</v>
      </c>
      <c r="F403" s="32">
        <v>4</v>
      </c>
      <c r="G403" s="27" t="str">
        <f t="shared" si="6"/>
        <v>112888215787</v>
      </c>
    </row>
    <row r="404" customHeight="1" spans="1:7">
      <c r="A404" s="47">
        <v>181299</v>
      </c>
      <c r="B404" s="47" t="s">
        <v>334</v>
      </c>
      <c r="C404" s="47" t="s">
        <v>335</v>
      </c>
      <c r="D404" s="32">
        <v>112888</v>
      </c>
      <c r="E404" s="32" t="s">
        <v>386</v>
      </c>
      <c r="F404" s="32">
        <v>4</v>
      </c>
      <c r="G404" s="27" t="str">
        <f t="shared" si="6"/>
        <v>112888181299</v>
      </c>
    </row>
    <row r="405" customHeight="1" spans="1:9">
      <c r="A405" s="48">
        <v>150090</v>
      </c>
      <c r="B405" s="48" t="s">
        <v>354</v>
      </c>
      <c r="C405" s="48" t="s">
        <v>355</v>
      </c>
      <c r="D405" s="32">
        <v>112888</v>
      </c>
      <c r="E405" s="32" t="s">
        <v>386</v>
      </c>
      <c r="F405" s="32">
        <v>2</v>
      </c>
      <c r="G405" s="27" t="str">
        <f t="shared" si="6"/>
        <v>112888150090</v>
      </c>
      <c r="I405" s="22" t="str">
        <f>VLOOKUP(G:G,明细!H:I,2,0)</f>
        <v>已铺</v>
      </c>
    </row>
    <row r="406" customHeight="1" spans="1:7">
      <c r="A406" s="47">
        <v>236550</v>
      </c>
      <c r="B406" s="47" t="s">
        <v>336</v>
      </c>
      <c r="C406" s="47" t="s">
        <v>335</v>
      </c>
      <c r="D406" s="51">
        <v>107658</v>
      </c>
      <c r="E406" s="51" t="s">
        <v>387</v>
      </c>
      <c r="F406" s="47">
        <v>4</v>
      </c>
      <c r="G406" s="27" t="str">
        <f t="shared" si="6"/>
        <v>107658236550</v>
      </c>
    </row>
    <row r="407" customHeight="1" spans="1:9">
      <c r="A407" s="47">
        <v>218904</v>
      </c>
      <c r="B407" s="47" t="s">
        <v>329</v>
      </c>
      <c r="C407" s="47" t="s">
        <v>330</v>
      </c>
      <c r="D407" s="47">
        <v>107658</v>
      </c>
      <c r="E407" s="47" t="s">
        <v>387</v>
      </c>
      <c r="F407" s="47">
        <v>10</v>
      </c>
      <c r="G407" s="27" t="str">
        <f t="shared" si="6"/>
        <v>107658218904</v>
      </c>
      <c r="I407" s="22" t="str">
        <f>VLOOKUP(G:G,明细!H:I,2,0)</f>
        <v>已铺</v>
      </c>
    </row>
    <row r="408" customHeight="1" spans="1:7">
      <c r="A408" s="47">
        <v>245065</v>
      </c>
      <c r="B408" s="47" t="s">
        <v>340</v>
      </c>
      <c r="C408" s="47" t="s">
        <v>341</v>
      </c>
      <c r="D408" s="47">
        <v>107658</v>
      </c>
      <c r="E408" s="47" t="s">
        <v>387</v>
      </c>
      <c r="F408" s="47">
        <v>20</v>
      </c>
      <c r="G408" s="27" t="str">
        <f t="shared" si="6"/>
        <v>107658245065</v>
      </c>
    </row>
    <row r="409" customHeight="1" spans="1:7">
      <c r="A409" s="51">
        <v>236550</v>
      </c>
      <c r="B409" s="51" t="s">
        <v>388</v>
      </c>
      <c r="C409" s="51" t="s">
        <v>335</v>
      </c>
      <c r="D409" s="51">
        <v>107658</v>
      </c>
      <c r="E409" s="51" t="s">
        <v>387</v>
      </c>
      <c r="F409" s="51">
        <v>10</v>
      </c>
      <c r="G409" s="27" t="str">
        <f t="shared" si="6"/>
        <v>107658236550</v>
      </c>
    </row>
    <row r="410" customHeight="1" spans="1:9">
      <c r="A410" s="47">
        <v>191175</v>
      </c>
      <c r="B410" s="47" t="s">
        <v>389</v>
      </c>
      <c r="C410" s="47" t="s">
        <v>335</v>
      </c>
      <c r="D410" s="47">
        <v>107658</v>
      </c>
      <c r="E410" s="47" t="s">
        <v>387</v>
      </c>
      <c r="F410" s="47">
        <v>2</v>
      </c>
      <c r="G410" s="27" t="str">
        <f t="shared" si="6"/>
        <v>107658191175</v>
      </c>
      <c r="H410" s="22" t="s">
        <v>42</v>
      </c>
      <c r="I410" s="22" t="str">
        <f>VLOOKUP(G:G,明细!H:I,2,0)</f>
        <v>卖完下架，公司单独向厂家要货</v>
      </c>
    </row>
    <row r="411" customHeight="1" spans="1:9">
      <c r="A411" s="47">
        <v>191033</v>
      </c>
      <c r="B411" s="47" t="s">
        <v>381</v>
      </c>
      <c r="C411" s="47" t="s">
        <v>333</v>
      </c>
      <c r="D411" s="47">
        <v>107658</v>
      </c>
      <c r="E411" s="47" t="s">
        <v>387</v>
      </c>
      <c r="F411" s="47">
        <v>2</v>
      </c>
      <c r="G411" s="27" t="str">
        <f t="shared" si="6"/>
        <v>107658191033</v>
      </c>
      <c r="I411" s="22" t="str">
        <f>VLOOKUP(G:G,明细!H:I,2,0)</f>
        <v>已铺</v>
      </c>
    </row>
    <row r="412" customHeight="1" spans="1:9">
      <c r="A412" s="47">
        <v>214782</v>
      </c>
      <c r="B412" s="47" t="s">
        <v>370</v>
      </c>
      <c r="C412" s="47" t="s">
        <v>335</v>
      </c>
      <c r="D412" s="47">
        <v>107658</v>
      </c>
      <c r="E412" s="47" t="s">
        <v>387</v>
      </c>
      <c r="F412" s="47">
        <v>2</v>
      </c>
      <c r="G412" s="27" t="str">
        <f t="shared" si="6"/>
        <v>107658214782</v>
      </c>
      <c r="H412" s="22" t="s">
        <v>42</v>
      </c>
      <c r="I412" s="22" t="str">
        <f>VLOOKUP(G:G,明细!H:I,2,0)</f>
        <v>卖完下架，公司单独向厂家要货</v>
      </c>
    </row>
    <row r="413" customHeight="1" spans="1:7">
      <c r="A413" s="51">
        <v>236550</v>
      </c>
      <c r="B413" s="51" t="s">
        <v>388</v>
      </c>
      <c r="C413" s="51" t="s">
        <v>335</v>
      </c>
      <c r="D413" s="47">
        <v>107658</v>
      </c>
      <c r="E413" s="47" t="s">
        <v>387</v>
      </c>
      <c r="F413" s="47">
        <v>10</v>
      </c>
      <c r="G413" s="27" t="str">
        <f t="shared" si="6"/>
        <v>107658236550</v>
      </c>
    </row>
    <row r="414" customHeight="1" spans="1:9">
      <c r="A414" s="48">
        <v>236548</v>
      </c>
      <c r="B414" s="48" t="s">
        <v>346</v>
      </c>
      <c r="C414" s="48" t="s">
        <v>347</v>
      </c>
      <c r="D414" s="48">
        <v>107658</v>
      </c>
      <c r="E414" s="48" t="s">
        <v>390</v>
      </c>
      <c r="F414" s="48">
        <v>15</v>
      </c>
      <c r="G414" s="27" t="str">
        <f t="shared" si="6"/>
        <v>107658236548</v>
      </c>
      <c r="I414" s="22" t="str">
        <f>VLOOKUP(G:G,明细!H:I,2,0)</f>
        <v>已铺</v>
      </c>
    </row>
    <row r="415" customHeight="1" spans="1:7">
      <c r="A415" s="48">
        <v>215787</v>
      </c>
      <c r="B415" s="48" t="s">
        <v>338</v>
      </c>
      <c r="C415" s="48" t="s">
        <v>339</v>
      </c>
      <c r="D415" s="48">
        <v>329</v>
      </c>
      <c r="E415" s="48" t="s">
        <v>391</v>
      </c>
      <c r="F415" s="48">
        <v>4</v>
      </c>
      <c r="G415" s="27" t="str">
        <f t="shared" si="6"/>
        <v>329215787</v>
      </c>
    </row>
    <row r="416" customHeight="1" spans="1:9">
      <c r="A416" s="48">
        <v>150090</v>
      </c>
      <c r="B416" s="48" t="s">
        <v>354</v>
      </c>
      <c r="C416" s="48" t="s">
        <v>355</v>
      </c>
      <c r="D416" s="48">
        <v>329</v>
      </c>
      <c r="E416" s="48" t="s">
        <v>391</v>
      </c>
      <c r="F416" s="48">
        <v>6</v>
      </c>
      <c r="G416" s="27" t="str">
        <f t="shared" si="6"/>
        <v>329150090</v>
      </c>
      <c r="I416" s="22" t="str">
        <f>VLOOKUP(G:G,明细!H:I,2,0)</f>
        <v>已铺</v>
      </c>
    </row>
    <row r="417" customHeight="1" spans="1:9">
      <c r="A417" s="47">
        <v>184997</v>
      </c>
      <c r="B417" s="47" t="s">
        <v>392</v>
      </c>
      <c r="C417" s="47" t="s">
        <v>393</v>
      </c>
      <c r="D417" s="47">
        <v>730</v>
      </c>
      <c r="E417" s="47" t="s">
        <v>394</v>
      </c>
      <c r="F417" s="47">
        <v>3</v>
      </c>
      <c r="G417" s="27" t="str">
        <f t="shared" si="6"/>
        <v>730184997</v>
      </c>
      <c r="I417" s="22" t="str">
        <f>VLOOKUP(G:G,明细!H:I,2,0)</f>
        <v>已铺</v>
      </c>
    </row>
    <row r="418" customHeight="1" spans="1:7">
      <c r="A418" s="47">
        <v>172377</v>
      </c>
      <c r="B418" s="47" t="s">
        <v>373</v>
      </c>
      <c r="C418" s="47" t="s">
        <v>377</v>
      </c>
      <c r="D418" s="47">
        <v>730</v>
      </c>
      <c r="E418" s="47" t="s">
        <v>394</v>
      </c>
      <c r="F418" s="47">
        <v>3</v>
      </c>
      <c r="G418" s="27" t="str">
        <f t="shared" si="6"/>
        <v>730172377</v>
      </c>
    </row>
    <row r="419" customHeight="1" spans="1:8">
      <c r="A419" s="27">
        <v>241566</v>
      </c>
      <c r="B419" s="27" t="s">
        <v>274</v>
      </c>
      <c r="C419" s="32" t="s">
        <v>395</v>
      </c>
      <c r="D419" s="32">
        <v>730</v>
      </c>
      <c r="E419" s="32" t="s">
        <v>396</v>
      </c>
      <c r="F419" s="27">
        <v>10</v>
      </c>
      <c r="G419" s="27" t="str">
        <f t="shared" si="6"/>
        <v>730241566</v>
      </c>
      <c r="H419" s="22" t="s">
        <v>94</v>
      </c>
    </row>
    <row r="420" customHeight="1" spans="1:7">
      <c r="A420" s="27">
        <v>215791</v>
      </c>
      <c r="B420" s="27" t="s">
        <v>264</v>
      </c>
      <c r="C420" s="32" t="s">
        <v>397</v>
      </c>
      <c r="D420" s="32">
        <v>730</v>
      </c>
      <c r="E420" s="32" t="s">
        <v>396</v>
      </c>
      <c r="F420" s="27">
        <v>10</v>
      </c>
      <c r="G420" s="27" t="str">
        <f t="shared" si="6"/>
        <v>730215791</v>
      </c>
    </row>
    <row r="421" customHeight="1" spans="1:9">
      <c r="A421" s="27">
        <v>150077</v>
      </c>
      <c r="B421" s="27" t="s">
        <v>398</v>
      </c>
      <c r="C421" s="32" t="s">
        <v>399</v>
      </c>
      <c r="D421" s="32">
        <v>730</v>
      </c>
      <c r="E421" s="32" t="s">
        <v>396</v>
      </c>
      <c r="F421" s="27">
        <v>5</v>
      </c>
      <c r="G421" s="27" t="str">
        <f t="shared" si="6"/>
        <v>730150077</v>
      </c>
      <c r="H421" s="22" t="s">
        <v>42</v>
      </c>
      <c r="I421" s="22" t="str">
        <f>VLOOKUP(G:G,明细!H:I,2,0)</f>
        <v>卖完下架，公司单独向厂家要货</v>
      </c>
    </row>
    <row r="422" customHeight="1" spans="1:7">
      <c r="A422" s="49" t="s">
        <v>348</v>
      </c>
      <c r="B422" s="47" t="s">
        <v>349</v>
      </c>
      <c r="C422" s="47" t="s">
        <v>350</v>
      </c>
      <c r="D422" s="47">
        <v>730</v>
      </c>
      <c r="E422" s="47" t="s">
        <v>394</v>
      </c>
      <c r="F422" s="32">
        <v>2</v>
      </c>
      <c r="G422" s="27" t="str">
        <f t="shared" si="6"/>
        <v>730150087</v>
      </c>
    </row>
    <row r="423" customHeight="1" spans="1:7">
      <c r="A423" s="47">
        <v>245065</v>
      </c>
      <c r="B423" s="47" t="s">
        <v>340</v>
      </c>
      <c r="C423" s="47" t="s">
        <v>341</v>
      </c>
      <c r="D423" s="47">
        <v>730</v>
      </c>
      <c r="E423" s="47" t="s">
        <v>394</v>
      </c>
      <c r="F423" s="32">
        <v>30</v>
      </c>
      <c r="G423" s="27" t="str">
        <f t="shared" si="6"/>
        <v>730245065</v>
      </c>
    </row>
    <row r="424" customHeight="1" spans="1:9">
      <c r="A424" s="47">
        <v>181297</v>
      </c>
      <c r="B424" s="47" t="s">
        <v>374</v>
      </c>
      <c r="C424" s="47" t="s">
        <v>344</v>
      </c>
      <c r="D424" s="32">
        <v>730</v>
      </c>
      <c r="E424" s="32" t="s">
        <v>396</v>
      </c>
      <c r="F424" s="32">
        <v>5</v>
      </c>
      <c r="G424" s="27" t="str">
        <f t="shared" si="6"/>
        <v>730181297</v>
      </c>
      <c r="I424" s="22" t="str">
        <f>VLOOKUP(G:G,明细!H:I,2,0)</f>
        <v>已铺</v>
      </c>
    </row>
    <row r="425" customHeight="1" spans="1:9">
      <c r="A425" s="47">
        <v>191175</v>
      </c>
      <c r="B425" s="47" t="s">
        <v>389</v>
      </c>
      <c r="C425" s="47" t="s">
        <v>335</v>
      </c>
      <c r="D425" s="47">
        <v>730</v>
      </c>
      <c r="E425" s="47" t="s">
        <v>394</v>
      </c>
      <c r="F425" s="32">
        <v>2</v>
      </c>
      <c r="G425" s="27" t="str">
        <f t="shared" si="6"/>
        <v>730191175</v>
      </c>
      <c r="H425" s="22" t="s">
        <v>42</v>
      </c>
      <c r="I425" s="22" t="str">
        <f>VLOOKUP(G:G,明细!H:I,2,0)</f>
        <v>卖完下架，公司单独向厂家要货</v>
      </c>
    </row>
    <row r="426" customHeight="1" spans="1:9">
      <c r="A426" s="47">
        <v>191033</v>
      </c>
      <c r="B426" s="47" t="s">
        <v>381</v>
      </c>
      <c r="C426" s="47" t="s">
        <v>333</v>
      </c>
      <c r="D426" s="47">
        <v>730</v>
      </c>
      <c r="E426" s="47" t="s">
        <v>394</v>
      </c>
      <c r="F426" s="32">
        <v>2</v>
      </c>
      <c r="G426" s="27" t="str">
        <f t="shared" si="6"/>
        <v>730191033</v>
      </c>
      <c r="I426" s="22" t="str">
        <f>VLOOKUP(G:G,明细!H:I,2,0)</f>
        <v>已铺</v>
      </c>
    </row>
    <row r="427" customHeight="1" spans="1:7">
      <c r="A427" s="48">
        <v>215787</v>
      </c>
      <c r="B427" s="48" t="s">
        <v>338</v>
      </c>
      <c r="C427" s="48" t="s">
        <v>339</v>
      </c>
      <c r="D427" s="47">
        <v>730</v>
      </c>
      <c r="E427" s="47" t="s">
        <v>394</v>
      </c>
      <c r="F427" s="32">
        <v>4</v>
      </c>
      <c r="G427" s="27" t="str">
        <f t="shared" si="6"/>
        <v>730215787</v>
      </c>
    </row>
    <row r="428" customHeight="1" spans="1:9">
      <c r="A428" s="48">
        <v>150090</v>
      </c>
      <c r="B428" s="48" t="s">
        <v>354</v>
      </c>
      <c r="C428" s="48" t="s">
        <v>355</v>
      </c>
      <c r="D428" s="47">
        <v>730</v>
      </c>
      <c r="E428" s="47" t="s">
        <v>394</v>
      </c>
      <c r="F428" s="32">
        <v>3</v>
      </c>
      <c r="G428" s="27" t="str">
        <f t="shared" si="6"/>
        <v>730150090</v>
      </c>
      <c r="I428" s="22" t="str">
        <f>VLOOKUP(G:G,明细!H:I,2,0)</f>
        <v>已铺</v>
      </c>
    </row>
    <row r="429" customHeight="1" spans="1:9">
      <c r="A429" s="48">
        <v>236548</v>
      </c>
      <c r="B429" s="48" t="s">
        <v>346</v>
      </c>
      <c r="C429" s="48" t="s">
        <v>347</v>
      </c>
      <c r="D429" s="47">
        <v>730</v>
      </c>
      <c r="E429" s="47" t="s">
        <v>394</v>
      </c>
      <c r="F429" s="32">
        <v>2</v>
      </c>
      <c r="G429" s="27" t="str">
        <f t="shared" si="6"/>
        <v>730236548</v>
      </c>
      <c r="I429" s="22" t="str">
        <f>VLOOKUP(G:G,明细!H:I,2,0)</f>
        <v>已铺</v>
      </c>
    </row>
    <row r="430" customHeight="1" spans="1:7">
      <c r="A430" s="27">
        <v>215791</v>
      </c>
      <c r="B430" s="27" t="s">
        <v>76</v>
      </c>
      <c r="C430" s="22" t="s">
        <v>122</v>
      </c>
      <c r="D430" s="22">
        <v>307</v>
      </c>
      <c r="E430" s="22" t="s">
        <v>400</v>
      </c>
      <c r="F430" s="27">
        <v>6</v>
      </c>
      <c r="G430" s="27" t="str">
        <f t="shared" si="6"/>
        <v>307215791</v>
      </c>
    </row>
    <row r="431" customHeight="1" spans="1:9">
      <c r="A431" s="27">
        <v>218904</v>
      </c>
      <c r="B431" s="27" t="s">
        <v>82</v>
      </c>
      <c r="C431" s="22" t="s">
        <v>83</v>
      </c>
      <c r="D431" s="22">
        <v>307</v>
      </c>
      <c r="E431" s="22" t="s">
        <v>400</v>
      </c>
      <c r="F431" s="27">
        <v>10</v>
      </c>
      <c r="G431" s="27" t="str">
        <f t="shared" si="6"/>
        <v>307218904</v>
      </c>
      <c r="I431" s="22" t="str">
        <f>VLOOKUP(G:G,明细!H:I,2,0)</f>
        <v>已铺</v>
      </c>
    </row>
    <row r="432" customHeight="1" spans="1:7">
      <c r="A432" s="27">
        <v>236550</v>
      </c>
      <c r="B432" s="27" t="s">
        <v>59</v>
      </c>
      <c r="C432" s="22" t="s">
        <v>74</v>
      </c>
      <c r="D432" s="22">
        <v>307</v>
      </c>
      <c r="E432" s="22" t="s">
        <v>400</v>
      </c>
      <c r="F432" s="27">
        <v>4</v>
      </c>
      <c r="G432" s="27" t="str">
        <f t="shared" si="6"/>
        <v>307236550</v>
      </c>
    </row>
    <row r="433" customHeight="1" spans="1:7">
      <c r="A433" s="27"/>
      <c r="B433" s="27"/>
      <c r="D433" s="22">
        <v>307</v>
      </c>
      <c r="E433" s="22" t="s">
        <v>400</v>
      </c>
      <c r="F433" s="27"/>
      <c r="G433" s="27" t="str">
        <f t="shared" si="6"/>
        <v>307</v>
      </c>
    </row>
    <row r="434" customHeight="1" spans="1:7">
      <c r="A434" s="27">
        <v>172377</v>
      </c>
      <c r="B434" s="27" t="s">
        <v>76</v>
      </c>
      <c r="C434" s="22" t="s">
        <v>77</v>
      </c>
      <c r="D434" s="22">
        <v>307</v>
      </c>
      <c r="E434" s="22" t="s">
        <v>400</v>
      </c>
      <c r="F434" s="27">
        <v>6</v>
      </c>
      <c r="G434" s="27" t="str">
        <f t="shared" si="6"/>
        <v>307172377</v>
      </c>
    </row>
    <row r="435" customHeight="1" spans="1:7">
      <c r="A435" s="27"/>
      <c r="B435" s="27"/>
      <c r="D435" s="22">
        <v>307</v>
      </c>
      <c r="E435" s="22" t="s">
        <v>400</v>
      </c>
      <c r="F435" s="27"/>
      <c r="G435" s="27" t="str">
        <f t="shared" si="6"/>
        <v>307</v>
      </c>
    </row>
    <row r="436" customHeight="1" spans="1:7">
      <c r="A436" s="27"/>
      <c r="B436" s="27"/>
      <c r="D436" s="22">
        <v>307</v>
      </c>
      <c r="E436" s="22" t="s">
        <v>400</v>
      </c>
      <c r="F436" s="27"/>
      <c r="G436" s="27" t="str">
        <f t="shared" si="6"/>
        <v>307</v>
      </c>
    </row>
    <row r="437" customHeight="1" spans="1:7">
      <c r="A437" s="27"/>
      <c r="B437" s="27"/>
      <c r="D437" s="22">
        <v>307</v>
      </c>
      <c r="E437" s="22" t="s">
        <v>400</v>
      </c>
      <c r="F437" s="27"/>
      <c r="G437" s="27" t="str">
        <f t="shared" si="6"/>
        <v>307</v>
      </c>
    </row>
    <row r="438" customHeight="1" spans="1:8">
      <c r="A438" s="27">
        <v>214778</v>
      </c>
      <c r="B438" s="27" t="s">
        <v>48</v>
      </c>
      <c r="C438" s="22" t="s">
        <v>78</v>
      </c>
      <c r="D438" s="22">
        <v>399</v>
      </c>
      <c r="E438" s="22" t="s">
        <v>401</v>
      </c>
      <c r="F438" s="27">
        <v>6</v>
      </c>
      <c r="G438" s="27" t="str">
        <f t="shared" si="6"/>
        <v>399214778</v>
      </c>
      <c r="H438" s="57" t="s">
        <v>32</v>
      </c>
    </row>
    <row r="439" customHeight="1" spans="1:7">
      <c r="A439" s="27">
        <v>181299</v>
      </c>
      <c r="B439" s="27" t="s">
        <v>73</v>
      </c>
      <c r="C439" s="22" t="s">
        <v>74</v>
      </c>
      <c r="D439" s="22">
        <v>399</v>
      </c>
      <c r="E439" s="22" t="s">
        <v>401</v>
      </c>
      <c r="F439" s="27">
        <v>6</v>
      </c>
      <c r="G439" s="27" t="str">
        <f t="shared" si="6"/>
        <v>399181299</v>
      </c>
    </row>
    <row r="440" customHeight="1" spans="1:7">
      <c r="A440" s="27">
        <v>204080</v>
      </c>
      <c r="B440" s="27" t="s">
        <v>402</v>
      </c>
      <c r="C440" s="22" t="s">
        <v>71</v>
      </c>
      <c r="D440" s="22">
        <v>399</v>
      </c>
      <c r="E440" s="22" t="s">
        <v>401</v>
      </c>
      <c r="F440" s="27">
        <v>6</v>
      </c>
      <c r="G440" s="27" t="str">
        <f t="shared" si="6"/>
        <v>399204080</v>
      </c>
    </row>
    <row r="441" customHeight="1" spans="1:7">
      <c r="A441" s="27">
        <v>172377</v>
      </c>
      <c r="B441" s="27" t="s">
        <v>76</v>
      </c>
      <c r="C441" s="22" t="s">
        <v>77</v>
      </c>
      <c r="D441" s="22">
        <v>399</v>
      </c>
      <c r="E441" s="22" t="s">
        <v>401</v>
      </c>
      <c r="F441" s="27">
        <v>12</v>
      </c>
      <c r="G441" s="27" t="str">
        <f t="shared" si="6"/>
        <v>399172377</v>
      </c>
    </row>
    <row r="442" customHeight="1" spans="1:7">
      <c r="A442" s="27">
        <v>215791</v>
      </c>
      <c r="B442" s="27" t="s">
        <v>76</v>
      </c>
      <c r="C442" s="22" t="s">
        <v>122</v>
      </c>
      <c r="D442" s="22">
        <v>399</v>
      </c>
      <c r="E442" s="22" t="s">
        <v>401</v>
      </c>
      <c r="F442" s="27">
        <v>12</v>
      </c>
      <c r="G442" s="27" t="str">
        <f t="shared" si="6"/>
        <v>399215791</v>
      </c>
    </row>
    <row r="443" customHeight="1" spans="1:7">
      <c r="A443" s="27">
        <v>218919</v>
      </c>
      <c r="B443" s="27" t="s">
        <v>56</v>
      </c>
      <c r="D443" s="22">
        <v>399</v>
      </c>
      <c r="E443" s="22" t="s">
        <v>401</v>
      </c>
      <c r="F443" s="27">
        <v>6</v>
      </c>
      <c r="G443" s="27" t="str">
        <f t="shared" si="6"/>
        <v>399218919</v>
      </c>
    </row>
    <row r="444" customHeight="1" spans="1:7">
      <c r="A444" s="27">
        <v>236550</v>
      </c>
      <c r="B444" s="27" t="s">
        <v>59</v>
      </c>
      <c r="C444" s="22" t="s">
        <v>74</v>
      </c>
      <c r="D444" s="22">
        <v>399</v>
      </c>
      <c r="E444" s="22" t="s">
        <v>401</v>
      </c>
      <c r="F444" s="27">
        <v>6</v>
      </c>
      <c r="G444" s="27" t="str">
        <f t="shared" si="6"/>
        <v>399236550</v>
      </c>
    </row>
    <row r="445" customHeight="1" spans="1:7">
      <c r="A445" s="27">
        <v>181301</v>
      </c>
      <c r="B445" s="27" t="s">
        <v>270</v>
      </c>
      <c r="C445" s="22" t="s">
        <v>403</v>
      </c>
      <c r="D445" s="22">
        <v>399</v>
      </c>
      <c r="E445" s="22" t="s">
        <v>401</v>
      </c>
      <c r="F445" s="27">
        <v>18</v>
      </c>
      <c r="G445" s="27" t="str">
        <f t="shared" si="6"/>
        <v>399181301</v>
      </c>
    </row>
    <row r="446" customHeight="1" spans="1:7">
      <c r="A446" s="27">
        <v>204078</v>
      </c>
      <c r="B446" s="27" t="s">
        <v>404</v>
      </c>
      <c r="C446" s="22" t="s">
        <v>292</v>
      </c>
      <c r="D446" s="22">
        <v>399</v>
      </c>
      <c r="E446" s="22" t="s">
        <v>401</v>
      </c>
      <c r="F446" s="27">
        <v>12</v>
      </c>
      <c r="G446" s="27" t="str">
        <f t="shared" si="6"/>
        <v>399204078</v>
      </c>
    </row>
    <row r="447" customHeight="1" spans="1:7">
      <c r="A447" s="27">
        <v>150087</v>
      </c>
      <c r="B447" s="27" t="s">
        <v>108</v>
      </c>
      <c r="C447" s="22" t="s">
        <v>109</v>
      </c>
      <c r="D447" s="22">
        <v>399</v>
      </c>
      <c r="E447" s="22" t="s">
        <v>401</v>
      </c>
      <c r="F447" s="27">
        <v>6</v>
      </c>
      <c r="G447" s="27" t="str">
        <f t="shared" si="6"/>
        <v>399150087</v>
      </c>
    </row>
    <row r="448" customHeight="1" spans="1:9">
      <c r="A448" s="27">
        <v>260443</v>
      </c>
      <c r="B448" s="27" t="s">
        <v>68</v>
      </c>
      <c r="C448" s="22" t="s">
        <v>71</v>
      </c>
      <c r="D448" s="22">
        <v>399</v>
      </c>
      <c r="E448" s="22" t="s">
        <v>401</v>
      </c>
      <c r="F448" s="27">
        <v>4</v>
      </c>
      <c r="G448" s="27" t="str">
        <f t="shared" si="6"/>
        <v>399260443</v>
      </c>
      <c r="I448" s="22" t="str">
        <f>VLOOKUP(G:G,明细!H:I,2,0)</f>
        <v>已铺</v>
      </c>
    </row>
    <row r="449" customHeight="1" spans="1:9">
      <c r="A449" s="27">
        <v>260442</v>
      </c>
      <c r="B449" s="27" t="s">
        <v>69</v>
      </c>
      <c r="C449" s="22" t="s">
        <v>405</v>
      </c>
      <c r="D449" s="22">
        <v>399</v>
      </c>
      <c r="E449" s="22" t="s">
        <v>401</v>
      </c>
      <c r="F449" s="27">
        <v>4</v>
      </c>
      <c r="G449" s="27" t="str">
        <f t="shared" si="6"/>
        <v>399260442</v>
      </c>
      <c r="I449" s="22" t="str">
        <f>VLOOKUP(G:G,明细!H:I,2,0)</f>
        <v>已铺</v>
      </c>
    </row>
    <row r="450" customHeight="1" spans="1:9">
      <c r="A450" s="27">
        <v>260433</v>
      </c>
      <c r="B450" s="27" t="s">
        <v>70</v>
      </c>
      <c r="C450" s="22" t="s">
        <v>74</v>
      </c>
      <c r="D450" s="22">
        <v>399</v>
      </c>
      <c r="E450" s="22" t="s">
        <v>401</v>
      </c>
      <c r="F450" s="27">
        <v>4</v>
      </c>
      <c r="G450" s="27" t="str">
        <f t="shared" si="6"/>
        <v>399260433</v>
      </c>
      <c r="I450" s="22" t="str">
        <f>VLOOKUP(G:G,明细!H:I,2,0)</f>
        <v>已铺</v>
      </c>
    </row>
    <row r="451" customHeight="1" spans="1:9">
      <c r="A451" s="27">
        <v>218904</v>
      </c>
      <c r="B451" s="27" t="s">
        <v>82</v>
      </c>
      <c r="C451" s="22" t="s">
        <v>83</v>
      </c>
      <c r="D451" s="22">
        <v>105910</v>
      </c>
      <c r="E451" s="22" t="s">
        <v>406</v>
      </c>
      <c r="F451" s="27">
        <v>6</v>
      </c>
      <c r="G451" s="27" t="str">
        <f t="shared" ref="G451:G488" si="7">D451&amp;A451</f>
        <v>105910218904</v>
      </c>
      <c r="I451" s="22" t="str">
        <f>VLOOKUP(G:G,明细!H:I,2,0)</f>
        <v>已铺</v>
      </c>
    </row>
    <row r="452" customHeight="1" spans="1:7">
      <c r="A452" s="27">
        <v>236550</v>
      </c>
      <c r="B452" s="27" t="s">
        <v>59</v>
      </c>
      <c r="C452" s="22" t="s">
        <v>74</v>
      </c>
      <c r="D452" s="22">
        <v>105910</v>
      </c>
      <c r="E452" s="22" t="s">
        <v>406</v>
      </c>
      <c r="F452" s="27">
        <v>4</v>
      </c>
      <c r="G452" s="27" t="str">
        <f t="shared" si="7"/>
        <v>105910236550</v>
      </c>
    </row>
    <row r="453" customHeight="1" spans="1:7">
      <c r="A453" s="27">
        <v>261525</v>
      </c>
      <c r="B453" s="27" t="s">
        <v>54</v>
      </c>
      <c r="C453" s="22" t="s">
        <v>407</v>
      </c>
      <c r="D453" s="22">
        <v>105910</v>
      </c>
      <c r="E453" s="22" t="s">
        <v>406</v>
      </c>
      <c r="F453" s="27">
        <v>4</v>
      </c>
      <c r="G453" s="27" t="str">
        <f t="shared" si="7"/>
        <v>105910261525</v>
      </c>
    </row>
    <row r="454" customHeight="1" spans="1:9">
      <c r="A454" s="27">
        <v>260443</v>
      </c>
      <c r="B454" s="27" t="s">
        <v>68</v>
      </c>
      <c r="C454" s="22" t="s">
        <v>71</v>
      </c>
      <c r="D454" s="22">
        <v>105910</v>
      </c>
      <c r="E454" s="22" t="s">
        <v>406</v>
      </c>
      <c r="F454" s="27">
        <v>4</v>
      </c>
      <c r="G454" s="27" t="str">
        <f t="shared" si="7"/>
        <v>105910260443</v>
      </c>
      <c r="I454" s="22" t="str">
        <f>VLOOKUP(G:G,明细!H:I,2,0)</f>
        <v>已铺</v>
      </c>
    </row>
    <row r="455" customHeight="1" spans="1:9">
      <c r="A455" s="27">
        <v>260433</v>
      </c>
      <c r="B455" s="27" t="s">
        <v>70</v>
      </c>
      <c r="C455" s="22" t="s">
        <v>74</v>
      </c>
      <c r="D455" s="22">
        <v>105910</v>
      </c>
      <c r="E455" s="22" t="s">
        <v>406</v>
      </c>
      <c r="F455" s="27">
        <v>2</v>
      </c>
      <c r="G455" s="27" t="str">
        <f t="shared" si="7"/>
        <v>105910260433</v>
      </c>
      <c r="I455" s="22" t="str">
        <f>VLOOKUP(G:G,明细!H:I,2,0)</f>
        <v>已铺</v>
      </c>
    </row>
    <row r="456" customHeight="1" spans="1:7">
      <c r="A456" s="27">
        <v>245065</v>
      </c>
      <c r="B456" s="27" t="s">
        <v>54</v>
      </c>
      <c r="C456" s="22" t="s">
        <v>101</v>
      </c>
      <c r="D456" s="22">
        <v>105910</v>
      </c>
      <c r="E456" s="22" t="s">
        <v>406</v>
      </c>
      <c r="F456" s="27">
        <v>30</v>
      </c>
      <c r="G456" s="27" t="str">
        <f t="shared" si="7"/>
        <v>105910245065</v>
      </c>
    </row>
    <row r="457" customHeight="1" spans="1:9">
      <c r="A457" s="27">
        <v>181297</v>
      </c>
      <c r="B457" s="27" t="s">
        <v>45</v>
      </c>
      <c r="C457" s="22" t="s">
        <v>71</v>
      </c>
      <c r="D457" s="22">
        <v>116919</v>
      </c>
      <c r="E457" s="22" t="s">
        <v>408</v>
      </c>
      <c r="F457" s="27">
        <v>4</v>
      </c>
      <c r="G457" s="27" t="str">
        <f t="shared" si="7"/>
        <v>116919181297</v>
      </c>
      <c r="I457" s="22" t="str">
        <f>VLOOKUP(G:G,明细!H:I,2,0)</f>
        <v>已铺</v>
      </c>
    </row>
    <row r="458" customHeight="1" spans="1:8">
      <c r="A458" s="27">
        <v>214778</v>
      </c>
      <c r="B458" s="27" t="s">
        <v>48</v>
      </c>
      <c r="C458" s="22" t="s">
        <v>78</v>
      </c>
      <c r="D458" s="22">
        <v>116919</v>
      </c>
      <c r="E458" s="22" t="s">
        <v>408</v>
      </c>
      <c r="F458" s="27">
        <v>2</v>
      </c>
      <c r="G458" s="27" t="str">
        <f t="shared" si="7"/>
        <v>116919214778</v>
      </c>
      <c r="H458" s="57" t="s">
        <v>32</v>
      </c>
    </row>
    <row r="459" customHeight="1" spans="1:9">
      <c r="A459" s="27">
        <v>214783</v>
      </c>
      <c r="B459" s="27" t="s">
        <v>409</v>
      </c>
      <c r="C459" s="22" t="s">
        <v>78</v>
      </c>
      <c r="D459" s="22">
        <v>116919</v>
      </c>
      <c r="E459" s="22" t="s">
        <v>408</v>
      </c>
      <c r="F459" s="27">
        <v>1</v>
      </c>
      <c r="G459" s="27" t="str">
        <f t="shared" si="7"/>
        <v>116919214783</v>
      </c>
      <c r="H459" s="22" t="s">
        <v>42</v>
      </c>
      <c r="I459" s="22" t="str">
        <f>VLOOKUP(G:G,明细!H:I,2,0)</f>
        <v>卖完下架，公司单独向厂家要货</v>
      </c>
    </row>
    <row r="460" customHeight="1" spans="1:7">
      <c r="A460" s="27">
        <v>245065</v>
      </c>
      <c r="B460" s="27" t="s">
        <v>54</v>
      </c>
      <c r="C460" s="22" t="s">
        <v>101</v>
      </c>
      <c r="D460" s="22">
        <v>116919</v>
      </c>
      <c r="E460" s="22" t="s">
        <v>408</v>
      </c>
      <c r="F460" s="27">
        <v>31</v>
      </c>
      <c r="G460" s="27" t="str">
        <f t="shared" si="7"/>
        <v>116919245065</v>
      </c>
    </row>
    <row r="461" customHeight="1" spans="1:7">
      <c r="A461" s="27">
        <v>172377</v>
      </c>
      <c r="B461" s="27" t="s">
        <v>76</v>
      </c>
      <c r="C461" s="22" t="s">
        <v>77</v>
      </c>
      <c r="D461" s="22">
        <v>116919</v>
      </c>
      <c r="E461" s="22" t="s">
        <v>408</v>
      </c>
      <c r="F461" s="27">
        <v>2</v>
      </c>
      <c r="G461" s="27" t="str">
        <f t="shared" si="7"/>
        <v>116919172377</v>
      </c>
    </row>
    <row r="462" customHeight="1" spans="1:8">
      <c r="A462" s="27">
        <v>241566</v>
      </c>
      <c r="B462" s="27" t="s">
        <v>92</v>
      </c>
      <c r="C462" s="22" t="s">
        <v>93</v>
      </c>
      <c r="D462" s="22">
        <v>116919</v>
      </c>
      <c r="E462" s="22" t="s">
        <v>408</v>
      </c>
      <c r="F462" s="27">
        <v>3</v>
      </c>
      <c r="G462" s="27" t="str">
        <f t="shared" si="7"/>
        <v>116919241566</v>
      </c>
      <c r="H462" s="22" t="s">
        <v>94</v>
      </c>
    </row>
    <row r="463" customHeight="1" spans="1:9">
      <c r="A463" s="27">
        <v>218904</v>
      </c>
      <c r="B463" s="27" t="s">
        <v>82</v>
      </c>
      <c r="C463" s="22" t="s">
        <v>83</v>
      </c>
      <c r="D463" s="22">
        <v>114685</v>
      </c>
      <c r="E463" s="22" t="s">
        <v>410</v>
      </c>
      <c r="F463" s="27">
        <v>20</v>
      </c>
      <c r="G463" s="27" t="str">
        <f t="shared" si="7"/>
        <v>114685218904</v>
      </c>
      <c r="I463" s="22" t="str">
        <f>VLOOKUP(G:G,明细!H:I,2,0)</f>
        <v>已铺</v>
      </c>
    </row>
    <row r="464" customHeight="1" spans="1:7">
      <c r="A464" s="27">
        <v>236550</v>
      </c>
      <c r="B464" s="27" t="s">
        <v>59</v>
      </c>
      <c r="C464" s="22" t="s">
        <v>74</v>
      </c>
      <c r="D464" s="22">
        <v>114685</v>
      </c>
      <c r="E464" s="22" t="s">
        <v>410</v>
      </c>
      <c r="F464" s="27">
        <v>16</v>
      </c>
      <c r="G464" s="27" t="str">
        <f t="shared" si="7"/>
        <v>114685236550</v>
      </c>
    </row>
    <row r="465" customHeight="1" spans="1:9">
      <c r="A465" s="27">
        <v>260442</v>
      </c>
      <c r="B465" s="27" t="s">
        <v>69</v>
      </c>
      <c r="C465" s="22" t="s">
        <v>405</v>
      </c>
      <c r="D465" s="22">
        <v>114685</v>
      </c>
      <c r="E465" s="22" t="s">
        <v>410</v>
      </c>
      <c r="F465" s="27">
        <v>6</v>
      </c>
      <c r="G465" s="27" t="str">
        <f t="shared" si="7"/>
        <v>114685260442</v>
      </c>
      <c r="I465" s="22" t="str">
        <f>VLOOKUP(G:G,明细!H:I,2,0)</f>
        <v>已铺</v>
      </c>
    </row>
    <row r="466" customHeight="1" spans="1:7">
      <c r="A466" s="27">
        <v>245065</v>
      </c>
      <c r="B466" s="27" t="s">
        <v>54</v>
      </c>
      <c r="C466" s="22" t="s">
        <v>101</v>
      </c>
      <c r="D466" s="22">
        <v>114685</v>
      </c>
      <c r="E466" s="22" t="s">
        <v>410</v>
      </c>
      <c r="F466" s="27">
        <v>60</v>
      </c>
      <c r="G466" s="27" t="str">
        <f t="shared" si="7"/>
        <v>114685245065</v>
      </c>
    </row>
    <row r="467" customHeight="1" spans="1:7">
      <c r="A467" s="27">
        <v>166670</v>
      </c>
      <c r="B467" s="27" t="s">
        <v>49</v>
      </c>
      <c r="C467" s="22" t="s">
        <v>411</v>
      </c>
      <c r="D467" s="22">
        <v>114685</v>
      </c>
      <c r="E467" s="22" t="s">
        <v>410</v>
      </c>
      <c r="F467" s="27">
        <v>20</v>
      </c>
      <c r="G467" s="27" t="str">
        <f t="shared" si="7"/>
        <v>114685166670</v>
      </c>
    </row>
    <row r="468" customHeight="1" spans="1:7">
      <c r="A468" s="27">
        <v>215787</v>
      </c>
      <c r="B468" s="27" t="s">
        <v>80</v>
      </c>
      <c r="C468" s="22" t="s">
        <v>77</v>
      </c>
      <c r="D468" s="22">
        <v>114685</v>
      </c>
      <c r="E468" s="22" t="s">
        <v>410</v>
      </c>
      <c r="F468" s="27">
        <v>8</v>
      </c>
      <c r="G468" s="27" t="str">
        <f t="shared" si="7"/>
        <v>114685215787</v>
      </c>
    </row>
    <row r="469" customHeight="1" spans="1:8">
      <c r="A469" s="27">
        <v>166671</v>
      </c>
      <c r="B469" s="27" t="s">
        <v>135</v>
      </c>
      <c r="C469" s="22" t="s">
        <v>106</v>
      </c>
      <c r="D469" s="22">
        <v>114685</v>
      </c>
      <c r="E469" s="22" t="s">
        <v>410</v>
      </c>
      <c r="F469" s="27">
        <v>6</v>
      </c>
      <c r="G469" s="27" t="str">
        <f t="shared" si="7"/>
        <v>114685166671</v>
      </c>
      <c r="H469" s="22" t="s">
        <v>100</v>
      </c>
    </row>
    <row r="470" customHeight="1" spans="1:7">
      <c r="A470" s="27">
        <v>172340</v>
      </c>
      <c r="B470" s="27" t="s">
        <v>135</v>
      </c>
      <c r="C470" s="22" t="s">
        <v>74</v>
      </c>
      <c r="D470" s="22">
        <v>114685</v>
      </c>
      <c r="E470" s="22" t="s">
        <v>410</v>
      </c>
      <c r="F470" s="27">
        <v>6</v>
      </c>
      <c r="G470" s="27" t="str">
        <f t="shared" si="7"/>
        <v>114685172340</v>
      </c>
    </row>
    <row r="471" customHeight="1" spans="1:9">
      <c r="A471" s="27">
        <v>236548</v>
      </c>
      <c r="B471" s="27" t="s">
        <v>51</v>
      </c>
      <c r="C471" s="22" t="s">
        <v>88</v>
      </c>
      <c r="D471" s="22">
        <v>114685</v>
      </c>
      <c r="E471" s="22" t="s">
        <v>410</v>
      </c>
      <c r="F471" s="27">
        <v>6</v>
      </c>
      <c r="G471" s="27" t="str">
        <f t="shared" si="7"/>
        <v>114685236548</v>
      </c>
      <c r="I471" s="22" t="str">
        <f>VLOOKUP(G:G,明细!H:I,2,0)</f>
        <v>已铺</v>
      </c>
    </row>
    <row r="472" customHeight="1" spans="1:9">
      <c r="A472" s="27">
        <v>260443</v>
      </c>
      <c r="B472" s="27" t="s">
        <v>68</v>
      </c>
      <c r="C472" s="22" t="s">
        <v>71</v>
      </c>
      <c r="D472" s="22">
        <v>114685</v>
      </c>
      <c r="E472" s="22" t="s">
        <v>410</v>
      </c>
      <c r="F472" s="27">
        <v>6</v>
      </c>
      <c r="G472" s="27" t="str">
        <f t="shared" si="7"/>
        <v>114685260443</v>
      </c>
      <c r="I472" s="22" t="str">
        <f>VLOOKUP(G:G,明细!H:I,2,0)</f>
        <v>已铺</v>
      </c>
    </row>
    <row r="473" customHeight="1" spans="1:9">
      <c r="A473" s="27">
        <v>150077</v>
      </c>
      <c r="B473" s="27" t="s">
        <v>43</v>
      </c>
      <c r="C473" s="22" t="s">
        <v>77</v>
      </c>
      <c r="D473" s="22">
        <v>114685</v>
      </c>
      <c r="E473" s="22" t="s">
        <v>410</v>
      </c>
      <c r="F473" s="27">
        <v>4</v>
      </c>
      <c r="G473" s="27" t="str">
        <f t="shared" si="7"/>
        <v>114685150077</v>
      </c>
      <c r="H473" s="22" t="s">
        <v>42</v>
      </c>
      <c r="I473" s="22" t="str">
        <f>VLOOKUP(G:G,明细!H:I,2,0)</f>
        <v>卖完下架，公司单独向厂家要货</v>
      </c>
    </row>
    <row r="474" customHeight="1" spans="1:7">
      <c r="A474" s="27">
        <v>181299</v>
      </c>
      <c r="B474" s="27" t="s">
        <v>73</v>
      </c>
      <c r="C474" s="22" t="s">
        <v>74</v>
      </c>
      <c r="D474" s="22">
        <v>114685</v>
      </c>
      <c r="E474" s="22" t="s">
        <v>410</v>
      </c>
      <c r="F474" s="27">
        <v>6</v>
      </c>
      <c r="G474" s="27" t="str">
        <f t="shared" si="7"/>
        <v>114685181299</v>
      </c>
    </row>
    <row r="475" customHeight="1" spans="1:9">
      <c r="A475" s="27">
        <v>260443</v>
      </c>
      <c r="B475" s="27" t="s">
        <v>68</v>
      </c>
      <c r="C475" s="22" t="s">
        <v>71</v>
      </c>
      <c r="D475" s="22">
        <v>114685</v>
      </c>
      <c r="E475" s="22" t="s">
        <v>410</v>
      </c>
      <c r="F475" s="27">
        <v>4</v>
      </c>
      <c r="G475" s="27" t="str">
        <f t="shared" si="7"/>
        <v>114685260443</v>
      </c>
      <c r="I475" s="22" t="str">
        <f>VLOOKUP(G:G,明细!H:I,2,0)</f>
        <v>已铺</v>
      </c>
    </row>
    <row r="476" customHeight="1" spans="1:9">
      <c r="A476" s="27">
        <v>260442</v>
      </c>
      <c r="B476" s="27" t="s">
        <v>69</v>
      </c>
      <c r="C476" s="22" t="s">
        <v>405</v>
      </c>
      <c r="D476" s="22">
        <v>114685</v>
      </c>
      <c r="E476" s="22" t="s">
        <v>410</v>
      </c>
      <c r="F476" s="27">
        <v>4</v>
      </c>
      <c r="G476" s="27" t="str">
        <f t="shared" si="7"/>
        <v>114685260442</v>
      </c>
      <c r="I476" s="22" t="str">
        <f>VLOOKUP(G:G,明细!H:I,2,0)</f>
        <v>已铺</v>
      </c>
    </row>
    <row r="477" customHeight="1" spans="1:8">
      <c r="A477" s="27">
        <v>214778</v>
      </c>
      <c r="B477" s="27" t="s">
        <v>48</v>
      </c>
      <c r="C477" s="22" t="s">
        <v>78</v>
      </c>
      <c r="D477" s="22">
        <v>114685</v>
      </c>
      <c r="E477" s="22" t="s">
        <v>410</v>
      </c>
      <c r="F477" s="27">
        <v>6</v>
      </c>
      <c r="G477" s="27" t="str">
        <f t="shared" si="7"/>
        <v>114685214778</v>
      </c>
      <c r="H477" s="57" t="s">
        <v>32</v>
      </c>
    </row>
    <row r="478" customHeight="1" spans="1:9">
      <c r="A478" s="27">
        <v>184997</v>
      </c>
      <c r="B478" s="27" t="s">
        <v>90</v>
      </c>
      <c r="C478" s="22" t="s">
        <v>91</v>
      </c>
      <c r="D478" s="22">
        <v>754</v>
      </c>
      <c r="E478" s="22" t="s">
        <v>412</v>
      </c>
      <c r="F478" s="27">
        <v>2</v>
      </c>
      <c r="G478" s="27" t="str">
        <f t="shared" si="7"/>
        <v>754184997</v>
      </c>
      <c r="I478" s="22" t="str">
        <f>VLOOKUP(G:G,明细!H:I,2,0)</f>
        <v>已铺</v>
      </c>
    </row>
    <row r="479" customHeight="1" spans="1:9">
      <c r="A479" s="27">
        <v>181297</v>
      </c>
      <c r="B479" s="27" t="s">
        <v>45</v>
      </c>
      <c r="C479" s="22" t="s">
        <v>71</v>
      </c>
      <c r="D479" s="22">
        <v>754</v>
      </c>
      <c r="E479" s="22" t="s">
        <v>412</v>
      </c>
      <c r="F479" s="27">
        <v>4</v>
      </c>
      <c r="G479" s="27" t="str">
        <f t="shared" si="7"/>
        <v>754181297</v>
      </c>
      <c r="I479" s="22" t="str">
        <f>VLOOKUP(G:G,明细!H:I,2,0)</f>
        <v>已铺</v>
      </c>
    </row>
    <row r="480" customHeight="1" spans="1:7">
      <c r="A480" s="27">
        <v>181299</v>
      </c>
      <c r="B480" s="27" t="s">
        <v>73</v>
      </c>
      <c r="C480" s="22" t="s">
        <v>74</v>
      </c>
      <c r="D480" s="22">
        <v>754</v>
      </c>
      <c r="E480" s="22" t="s">
        <v>412</v>
      </c>
      <c r="F480" s="27">
        <v>4</v>
      </c>
      <c r="G480" s="27" t="str">
        <f t="shared" si="7"/>
        <v>754181299</v>
      </c>
    </row>
    <row r="481" customHeight="1" spans="1:9">
      <c r="A481" s="27">
        <v>150102</v>
      </c>
      <c r="B481" s="27" t="s">
        <v>253</v>
      </c>
      <c r="C481" s="22" t="s">
        <v>117</v>
      </c>
      <c r="D481" s="22">
        <v>754</v>
      </c>
      <c r="E481" s="22" t="s">
        <v>412</v>
      </c>
      <c r="F481" s="27">
        <v>6</v>
      </c>
      <c r="G481" s="27" t="str">
        <f t="shared" si="7"/>
        <v>754150102</v>
      </c>
      <c r="I481" s="22" t="str">
        <f>VLOOKUP(G:G,明细!H:I,2,0)</f>
        <v>已铺</v>
      </c>
    </row>
    <row r="482" customHeight="1" spans="1:8">
      <c r="A482" s="27">
        <v>191110</v>
      </c>
      <c r="B482" s="27" t="s">
        <v>413</v>
      </c>
      <c r="C482" s="22" t="s">
        <v>78</v>
      </c>
      <c r="D482" s="22">
        <v>754</v>
      </c>
      <c r="E482" s="22" t="s">
        <v>412</v>
      </c>
      <c r="F482" s="27">
        <v>4</v>
      </c>
      <c r="G482" s="27" t="str">
        <f t="shared" si="7"/>
        <v>754191110</v>
      </c>
      <c r="H482" s="57" t="s">
        <v>414</v>
      </c>
    </row>
    <row r="483" customHeight="1" spans="1:9">
      <c r="A483" s="27">
        <v>260433</v>
      </c>
      <c r="B483" s="27" t="s">
        <v>131</v>
      </c>
      <c r="C483" s="22" t="s">
        <v>74</v>
      </c>
      <c r="D483" s="22">
        <v>54</v>
      </c>
      <c r="E483" s="22" t="s">
        <v>415</v>
      </c>
      <c r="F483" s="27">
        <v>2</v>
      </c>
      <c r="G483" s="27" t="str">
        <f t="shared" si="7"/>
        <v>54260433</v>
      </c>
      <c r="I483" s="22" t="str">
        <f>VLOOKUP(G:G,明细!H:I,2,0)</f>
        <v>已铺</v>
      </c>
    </row>
    <row r="484" customHeight="1" spans="1:9">
      <c r="A484" s="27">
        <v>218904</v>
      </c>
      <c r="B484" s="27" t="s">
        <v>82</v>
      </c>
      <c r="C484" s="22" t="s">
        <v>83</v>
      </c>
      <c r="D484" s="22">
        <v>54</v>
      </c>
      <c r="E484" s="22" t="s">
        <v>415</v>
      </c>
      <c r="F484" s="27">
        <v>2</v>
      </c>
      <c r="G484" s="27" t="str">
        <f t="shared" si="7"/>
        <v>54218904</v>
      </c>
      <c r="I484" s="22" t="str">
        <f>VLOOKUP(G:G,明细!H:I,2,0)</f>
        <v>已铺</v>
      </c>
    </row>
    <row r="485" customHeight="1" spans="1:7">
      <c r="A485" s="27">
        <v>172377</v>
      </c>
      <c r="B485" s="27" t="s">
        <v>264</v>
      </c>
      <c r="C485" s="22" t="s">
        <v>77</v>
      </c>
      <c r="D485" s="22">
        <v>54</v>
      </c>
      <c r="E485" s="22" t="s">
        <v>415</v>
      </c>
      <c r="F485" s="27">
        <v>4</v>
      </c>
      <c r="G485" s="27" t="str">
        <f t="shared" si="7"/>
        <v>54172377</v>
      </c>
    </row>
    <row r="486" customHeight="1" spans="1:7">
      <c r="A486" s="27">
        <v>215791</v>
      </c>
      <c r="B486" s="27" t="s">
        <v>264</v>
      </c>
      <c r="C486" s="22" t="s">
        <v>122</v>
      </c>
      <c r="D486" s="22">
        <v>54</v>
      </c>
      <c r="E486" s="22" t="s">
        <v>415</v>
      </c>
      <c r="F486" s="27">
        <v>6</v>
      </c>
      <c r="G486" s="27" t="str">
        <f t="shared" si="7"/>
        <v>54215791</v>
      </c>
    </row>
    <row r="487" customHeight="1" spans="1:9">
      <c r="A487" s="27">
        <v>150077</v>
      </c>
      <c r="B487" s="27" t="s">
        <v>416</v>
      </c>
      <c r="C487" s="22" t="s">
        <v>77</v>
      </c>
      <c r="D487" s="22">
        <v>54</v>
      </c>
      <c r="E487" s="22" t="s">
        <v>415</v>
      </c>
      <c r="F487" s="27">
        <v>2</v>
      </c>
      <c r="G487" s="27" t="str">
        <f t="shared" si="7"/>
        <v>54150077</v>
      </c>
      <c r="H487" s="22" t="s">
        <v>42</v>
      </c>
      <c r="I487" s="22" t="str">
        <f>VLOOKUP(G:G,明细!H:I,2,0)</f>
        <v>卖完下架，公司单独向厂家要货</v>
      </c>
    </row>
    <row r="488" customHeight="1" spans="1:9">
      <c r="A488" s="58" t="s">
        <v>417</v>
      </c>
      <c r="B488" s="27" t="s">
        <v>418</v>
      </c>
      <c r="C488" s="22" t="s">
        <v>74</v>
      </c>
      <c r="D488" s="22">
        <v>54</v>
      </c>
      <c r="E488" s="22" t="s">
        <v>415</v>
      </c>
      <c r="F488" s="27">
        <v>2</v>
      </c>
      <c r="G488" s="27" t="str">
        <f t="shared" si="7"/>
        <v>54185350</v>
      </c>
      <c r="I488" s="22" t="str">
        <f>VLOOKUP(G:G,明细!H:I,2,0)</f>
        <v>已铺</v>
      </c>
    </row>
  </sheetData>
  <autoFilter ref="A1:I488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27"/>
  <sheetViews>
    <sheetView workbookViewId="0">
      <selection activeCell="H2" sqref="H2"/>
    </sheetView>
  </sheetViews>
  <sheetFormatPr defaultColWidth="9" defaultRowHeight="17" customHeight="1"/>
  <cols>
    <col min="1" max="1" width="13.5" style="22" customWidth="1"/>
    <col min="2" max="2" width="38.25" style="22" customWidth="1"/>
    <col min="3" max="3" width="31.375" style="22" customWidth="1"/>
    <col min="4" max="4" width="9" style="22"/>
    <col min="5" max="5" width="14.75" style="22" customWidth="1"/>
    <col min="6" max="6" width="12.875" style="22" customWidth="1"/>
    <col min="7" max="7" width="30.375" style="22" customWidth="1"/>
    <col min="8" max="8" width="30.375" style="24" customWidth="1"/>
    <col min="9" max="9" width="38.25" style="22" customWidth="1"/>
    <col min="10" max="16384" width="9" style="22"/>
  </cols>
  <sheetData>
    <row r="1" s="21" customFormat="1" customHeight="1" spans="1:9">
      <c r="A1" s="1" t="s">
        <v>0</v>
      </c>
      <c r="B1" s="1" t="s">
        <v>1</v>
      </c>
      <c r="C1" s="1" t="s">
        <v>2</v>
      </c>
      <c r="D1" s="2" t="s">
        <v>15</v>
      </c>
      <c r="E1" s="2" t="s">
        <v>16</v>
      </c>
      <c r="F1" s="3" t="s">
        <v>17</v>
      </c>
      <c r="H1" s="25"/>
      <c r="I1" s="21" t="s">
        <v>18</v>
      </c>
    </row>
    <row r="2" s="22" customFormat="1" customHeight="1" spans="1:9">
      <c r="A2" s="4">
        <v>150090</v>
      </c>
      <c r="B2" s="5" t="s">
        <v>19</v>
      </c>
      <c r="C2" s="4" t="s">
        <v>20</v>
      </c>
      <c r="D2" s="4">
        <v>385</v>
      </c>
      <c r="E2" s="4" t="s">
        <v>21</v>
      </c>
      <c r="F2" s="4">
        <v>10</v>
      </c>
      <c r="G2" s="4"/>
      <c r="H2" s="26" t="str">
        <f>D2&amp;A2</f>
        <v>385150090</v>
      </c>
      <c r="I2" s="22" t="s">
        <v>419</v>
      </c>
    </row>
    <row r="3" s="22" customFormat="1" customHeight="1" spans="1:9">
      <c r="A3" s="4">
        <v>172377</v>
      </c>
      <c r="B3" s="7" t="s">
        <v>22</v>
      </c>
      <c r="C3" s="4" t="s">
        <v>23</v>
      </c>
      <c r="D3" s="4">
        <v>385</v>
      </c>
      <c r="E3" s="4" t="s">
        <v>21</v>
      </c>
      <c r="F3" s="4">
        <v>10</v>
      </c>
      <c r="G3" s="4" t="e">
        <f>VLOOKUP(A:A,#REF!,3,0)</f>
        <v>#REF!</v>
      </c>
      <c r="H3" s="26" t="str">
        <f t="shared" ref="H3:H66" si="0">D3&amp;A3</f>
        <v>385172377</v>
      </c>
      <c r="I3" s="22" t="s">
        <v>419</v>
      </c>
    </row>
    <row r="4" s="22" customFormat="1" customHeight="1" spans="1:9">
      <c r="A4" s="4">
        <v>215787</v>
      </c>
      <c r="B4" s="7" t="s">
        <v>24</v>
      </c>
      <c r="C4" s="4" t="s">
        <v>23</v>
      </c>
      <c r="D4" s="4">
        <v>385</v>
      </c>
      <c r="E4" s="4" t="s">
        <v>21</v>
      </c>
      <c r="F4" s="4">
        <v>2</v>
      </c>
      <c r="G4" s="4" t="e">
        <f>VLOOKUP(A:A,#REF!,3,0)</f>
        <v>#REF!</v>
      </c>
      <c r="H4" s="26" t="str">
        <f t="shared" si="0"/>
        <v>385215787</v>
      </c>
      <c r="I4" s="22" t="s">
        <v>419</v>
      </c>
    </row>
    <row r="5" s="22" customFormat="1" customHeight="1" spans="1:9">
      <c r="A5" s="4">
        <v>181297</v>
      </c>
      <c r="B5" s="7" t="s">
        <v>25</v>
      </c>
      <c r="C5" s="4" t="s">
        <v>26</v>
      </c>
      <c r="D5" s="4">
        <v>385</v>
      </c>
      <c r="E5" s="4" t="s">
        <v>21</v>
      </c>
      <c r="F5" s="4">
        <v>20</v>
      </c>
      <c r="G5" s="4" t="e">
        <f>VLOOKUP(A:A,#REF!,3,0)</f>
        <v>#REF!</v>
      </c>
      <c r="H5" s="26" t="str">
        <f t="shared" si="0"/>
        <v>385181297</v>
      </c>
      <c r="I5" s="22" t="s">
        <v>419</v>
      </c>
    </row>
    <row r="6" s="22" customFormat="1" customHeight="1" spans="1:9">
      <c r="A6" s="27">
        <v>181301</v>
      </c>
      <c r="B6" s="28" t="s">
        <v>27</v>
      </c>
      <c r="C6" s="27" t="s">
        <v>28</v>
      </c>
      <c r="D6" s="27">
        <v>385</v>
      </c>
      <c r="E6" s="27" t="s">
        <v>21</v>
      </c>
      <c r="F6" s="27">
        <v>10</v>
      </c>
      <c r="G6" s="27" t="e">
        <f>VLOOKUP(A:A,#REF!,3,0)</f>
        <v>#REF!</v>
      </c>
      <c r="H6" s="26" t="str">
        <f t="shared" si="0"/>
        <v>385181301</v>
      </c>
      <c r="I6" s="22">
        <f>VLOOKUP(A:A,[1]整体目录!$B:$P,15,0)</f>
        <v>0</v>
      </c>
    </row>
    <row r="7" s="22" customFormat="1" customHeight="1" spans="1:9">
      <c r="A7" s="4">
        <v>181299</v>
      </c>
      <c r="B7" s="7" t="s">
        <v>29</v>
      </c>
      <c r="C7" s="4" t="s">
        <v>20</v>
      </c>
      <c r="D7" s="4">
        <v>385</v>
      </c>
      <c r="E7" s="4" t="s">
        <v>21</v>
      </c>
      <c r="F7" s="4">
        <v>20</v>
      </c>
      <c r="G7" s="4" t="e">
        <f>VLOOKUP(A:A,#REF!,3,0)</f>
        <v>#REF!</v>
      </c>
      <c r="H7" s="26" t="str">
        <f t="shared" si="0"/>
        <v>385181299</v>
      </c>
      <c r="I7" s="22" t="s">
        <v>419</v>
      </c>
    </row>
    <row r="8" s="22" customFormat="1" customHeight="1" spans="1:9">
      <c r="A8" s="27">
        <v>204078</v>
      </c>
      <c r="B8" s="28" t="s">
        <v>33</v>
      </c>
      <c r="C8" s="27" t="s">
        <v>34</v>
      </c>
      <c r="D8" s="27">
        <v>385</v>
      </c>
      <c r="E8" s="27" t="s">
        <v>21</v>
      </c>
      <c r="F8" s="27">
        <v>6</v>
      </c>
      <c r="G8" s="27" t="e">
        <f>VLOOKUP(A:A,#REF!,3,0)</f>
        <v>#REF!</v>
      </c>
      <c r="H8" s="26" t="str">
        <f t="shared" si="0"/>
        <v>385204078</v>
      </c>
      <c r="I8" s="22">
        <f>VLOOKUP(A:A,[1]整体目录!$B:$P,15,0)</f>
        <v>0</v>
      </c>
    </row>
    <row r="9" s="22" customFormat="1" customHeight="1" spans="1:9">
      <c r="A9" s="27">
        <v>150087</v>
      </c>
      <c r="B9" s="28" t="s">
        <v>35</v>
      </c>
      <c r="C9" s="27" t="s">
        <v>36</v>
      </c>
      <c r="D9" s="27">
        <v>385</v>
      </c>
      <c r="E9" s="27" t="s">
        <v>21</v>
      </c>
      <c r="F9" s="27">
        <v>8</v>
      </c>
      <c r="G9" s="27" t="e">
        <f>VLOOKUP(A:A,#REF!,3,0)</f>
        <v>#REF!</v>
      </c>
      <c r="H9" s="26" t="str">
        <f t="shared" si="0"/>
        <v>385150087</v>
      </c>
      <c r="I9" s="22">
        <f>VLOOKUP(A:A,[1]整体目录!$B:$P,15,0)</f>
        <v>0</v>
      </c>
    </row>
    <row r="10" s="22" customFormat="1" customHeight="1" spans="1:9">
      <c r="A10" s="27">
        <v>181291</v>
      </c>
      <c r="B10" s="28" t="s">
        <v>37</v>
      </c>
      <c r="C10" s="27" t="s">
        <v>31</v>
      </c>
      <c r="D10" s="27">
        <v>385</v>
      </c>
      <c r="E10" s="27" t="s">
        <v>21</v>
      </c>
      <c r="F10" s="27">
        <v>6</v>
      </c>
      <c r="G10" s="27" t="e">
        <f>VLOOKUP(A:A,#REF!,3,0)</f>
        <v>#REF!</v>
      </c>
      <c r="H10" s="26" t="str">
        <f t="shared" si="0"/>
        <v>385181291</v>
      </c>
      <c r="I10" s="22">
        <f>VLOOKUP(A:A,[1]整体目录!$B:$P,15,0)</f>
        <v>0</v>
      </c>
    </row>
    <row r="11" s="22" customFormat="1" customHeight="1" spans="1:9">
      <c r="A11" s="4">
        <v>204079</v>
      </c>
      <c r="B11" s="7" t="s">
        <v>38</v>
      </c>
      <c r="C11" s="4" t="s">
        <v>20</v>
      </c>
      <c r="D11" s="4">
        <v>385</v>
      </c>
      <c r="E11" s="4" t="s">
        <v>21</v>
      </c>
      <c r="F11" s="4">
        <v>2</v>
      </c>
      <c r="G11" s="4" t="e">
        <f>VLOOKUP(A:A,#REF!,3,0)</f>
        <v>#REF!</v>
      </c>
      <c r="H11" s="26" t="str">
        <f t="shared" si="0"/>
        <v>385204079</v>
      </c>
      <c r="I11" s="22" t="s">
        <v>419</v>
      </c>
    </row>
    <row r="12" s="22" customFormat="1" customHeight="1" spans="1:9">
      <c r="A12" s="27">
        <v>204080</v>
      </c>
      <c r="B12" s="28" t="s">
        <v>39</v>
      </c>
      <c r="C12" s="27" t="s">
        <v>26</v>
      </c>
      <c r="D12" s="27">
        <v>385</v>
      </c>
      <c r="E12" s="27" t="s">
        <v>21</v>
      </c>
      <c r="F12" s="27">
        <v>6</v>
      </c>
      <c r="G12" s="27" t="e">
        <f>VLOOKUP(A:A,#REF!,3,0)</f>
        <v>#REF!</v>
      </c>
      <c r="H12" s="26" t="str">
        <f t="shared" si="0"/>
        <v>385204080</v>
      </c>
      <c r="I12" s="22">
        <f>VLOOKUP(A:A,[1]整体目录!$B:$P,15,0)</f>
        <v>0</v>
      </c>
    </row>
    <row r="13" s="22" customFormat="1" customHeight="1" spans="1:9">
      <c r="A13" s="4">
        <v>181299</v>
      </c>
      <c r="B13" s="7" t="s">
        <v>29</v>
      </c>
      <c r="C13" s="4" t="s">
        <v>20</v>
      </c>
      <c r="D13" s="4">
        <v>108656</v>
      </c>
      <c r="E13" s="4" t="s">
        <v>40</v>
      </c>
      <c r="F13" s="4">
        <v>10</v>
      </c>
      <c r="G13" s="4" t="e">
        <f>VLOOKUP(A:A,#REF!,3,0)</f>
        <v>#REF!</v>
      </c>
      <c r="H13" s="26" t="str">
        <f t="shared" si="0"/>
        <v>108656181299</v>
      </c>
      <c r="I13" s="22" t="s">
        <v>419</v>
      </c>
    </row>
    <row r="14" s="22" customFormat="1" customHeight="1" spans="1:9">
      <c r="A14" s="27">
        <v>150086</v>
      </c>
      <c r="B14" s="27" t="s">
        <v>41</v>
      </c>
      <c r="C14" s="27" t="s">
        <v>26</v>
      </c>
      <c r="D14" s="27">
        <v>108656</v>
      </c>
      <c r="E14" s="27" t="s">
        <v>40</v>
      </c>
      <c r="F14" s="27">
        <v>6</v>
      </c>
      <c r="G14" s="27" t="e">
        <f>VLOOKUP(A:A,#REF!,3,0)</f>
        <v>#REF!</v>
      </c>
      <c r="H14" s="26" t="str">
        <f t="shared" si="0"/>
        <v>108656150086</v>
      </c>
      <c r="I14" s="22" t="s">
        <v>42</v>
      </c>
    </row>
    <row r="15" s="22" customFormat="1" customHeight="1" spans="1:9">
      <c r="A15" s="27">
        <v>150077</v>
      </c>
      <c r="B15" s="27" t="s">
        <v>43</v>
      </c>
      <c r="C15" s="27" t="s">
        <v>23</v>
      </c>
      <c r="D15" s="27">
        <v>108656</v>
      </c>
      <c r="E15" s="27" t="s">
        <v>40</v>
      </c>
      <c r="F15" s="27">
        <v>6</v>
      </c>
      <c r="G15" s="27" t="e">
        <f>VLOOKUP(A:A,#REF!,3,0)</f>
        <v>#REF!</v>
      </c>
      <c r="H15" s="26" t="str">
        <f t="shared" si="0"/>
        <v>108656150077</v>
      </c>
      <c r="I15" s="22" t="s">
        <v>42</v>
      </c>
    </row>
    <row r="16" s="22" customFormat="1" customHeight="1" spans="1:9">
      <c r="A16" s="4">
        <v>150090</v>
      </c>
      <c r="B16" s="4" t="s">
        <v>44</v>
      </c>
      <c r="C16" s="4" t="s">
        <v>20</v>
      </c>
      <c r="D16" s="4">
        <v>108656</v>
      </c>
      <c r="E16" s="4" t="s">
        <v>40</v>
      </c>
      <c r="F16" s="4">
        <v>6</v>
      </c>
      <c r="G16" s="4" t="e">
        <f>VLOOKUP(A:A,#REF!,3,0)</f>
        <v>#REF!</v>
      </c>
      <c r="H16" s="26" t="str">
        <f t="shared" si="0"/>
        <v>108656150090</v>
      </c>
      <c r="I16" s="22" t="s">
        <v>419</v>
      </c>
    </row>
    <row r="17" s="22" customFormat="1" customHeight="1" spans="1:9">
      <c r="A17" s="4">
        <v>181297</v>
      </c>
      <c r="B17" s="4" t="s">
        <v>45</v>
      </c>
      <c r="C17" s="4" t="s">
        <v>26</v>
      </c>
      <c r="D17" s="4">
        <v>108656</v>
      </c>
      <c r="E17" s="4" t="s">
        <v>40</v>
      </c>
      <c r="F17" s="4">
        <v>10</v>
      </c>
      <c r="G17" s="4" t="e">
        <f>VLOOKUP(A:A,#REF!,3,0)</f>
        <v>#REF!</v>
      </c>
      <c r="H17" s="26" t="str">
        <f t="shared" si="0"/>
        <v>108656181297</v>
      </c>
      <c r="I17" s="22" t="s">
        <v>419</v>
      </c>
    </row>
    <row r="18" s="22" customFormat="1" customHeight="1" spans="1:9">
      <c r="A18" s="4">
        <v>150093</v>
      </c>
      <c r="B18" s="4" t="s">
        <v>46</v>
      </c>
      <c r="C18" s="4" t="s">
        <v>47</v>
      </c>
      <c r="D18" s="4">
        <v>108656</v>
      </c>
      <c r="E18" s="4" t="s">
        <v>40</v>
      </c>
      <c r="F18" s="4">
        <v>6</v>
      </c>
      <c r="G18" s="4" t="e">
        <f>VLOOKUP(A:A,#REF!,3,0)</f>
        <v>#REF!</v>
      </c>
      <c r="H18" s="26" t="str">
        <f t="shared" si="0"/>
        <v>108656150093</v>
      </c>
      <c r="I18" s="22" t="s">
        <v>419</v>
      </c>
    </row>
    <row r="19" s="22" customFormat="1" customHeight="1" spans="1:9">
      <c r="A19" s="27">
        <v>166670</v>
      </c>
      <c r="B19" s="27" t="s">
        <v>49</v>
      </c>
      <c r="C19" s="27" t="s">
        <v>50</v>
      </c>
      <c r="D19" s="27">
        <v>108656</v>
      </c>
      <c r="E19" s="27" t="s">
        <v>40</v>
      </c>
      <c r="F19" s="27">
        <v>5</v>
      </c>
      <c r="G19" s="27" t="e">
        <f>VLOOKUP(A:A,#REF!,3,0)</f>
        <v>#REF!</v>
      </c>
      <c r="H19" s="26" t="str">
        <f t="shared" si="0"/>
        <v>108656166670</v>
      </c>
      <c r="I19" s="22">
        <f>VLOOKUP(A:A,[1]整体目录!$B:$P,15,0)</f>
        <v>0</v>
      </c>
    </row>
    <row r="20" s="22" customFormat="1" customHeight="1" spans="1:9">
      <c r="A20" s="4">
        <v>236548</v>
      </c>
      <c r="B20" s="4" t="s">
        <v>51</v>
      </c>
      <c r="C20" s="4" t="s">
        <v>52</v>
      </c>
      <c r="D20" s="4">
        <v>108656</v>
      </c>
      <c r="E20" s="4" t="s">
        <v>40</v>
      </c>
      <c r="F20" s="4">
        <v>2</v>
      </c>
      <c r="G20" s="4" t="e">
        <f>VLOOKUP(A:A,#REF!,3,0)</f>
        <v>#REF!</v>
      </c>
      <c r="H20" s="26" t="str">
        <f t="shared" si="0"/>
        <v>108656236548</v>
      </c>
      <c r="I20" s="22" t="s">
        <v>419</v>
      </c>
    </row>
    <row r="21" s="22" customFormat="1" customHeight="1" spans="1:9">
      <c r="A21" s="27">
        <v>236549</v>
      </c>
      <c r="B21" s="27" t="s">
        <v>51</v>
      </c>
      <c r="C21" s="27" t="s">
        <v>53</v>
      </c>
      <c r="D21" s="27">
        <v>108656</v>
      </c>
      <c r="E21" s="27" t="s">
        <v>40</v>
      </c>
      <c r="F21" s="27">
        <v>3</v>
      </c>
      <c r="G21" s="27" t="e">
        <f>VLOOKUP(A:A,#REF!,3,0)</f>
        <v>#REF!</v>
      </c>
      <c r="H21" s="26" t="str">
        <f t="shared" si="0"/>
        <v>108656236549</v>
      </c>
      <c r="I21" s="22">
        <f>VLOOKUP(A:A,[1]整体目录!$B:$P,15,0)</f>
        <v>0</v>
      </c>
    </row>
    <row r="22" s="22" customFormat="1" customHeight="1" spans="1:9">
      <c r="A22" s="27">
        <v>245065</v>
      </c>
      <c r="B22" s="27" t="s">
        <v>54</v>
      </c>
      <c r="C22" s="27" t="s">
        <v>55</v>
      </c>
      <c r="D22" s="27">
        <v>108656</v>
      </c>
      <c r="E22" s="27" t="s">
        <v>40</v>
      </c>
      <c r="F22" s="27">
        <v>20</v>
      </c>
      <c r="G22" s="27" t="e">
        <f>VLOOKUP(A:A,#REF!,3,0)</f>
        <v>#REF!</v>
      </c>
      <c r="H22" s="26" t="str">
        <f t="shared" si="0"/>
        <v>108656245065</v>
      </c>
      <c r="I22" s="22">
        <f>VLOOKUP(A:A,[1]整体目录!$B:$P,15,0)</f>
        <v>0</v>
      </c>
    </row>
    <row r="23" s="22" customFormat="1" customHeight="1" spans="1:9">
      <c r="A23" s="27">
        <v>218919</v>
      </c>
      <c r="B23" s="27" t="s">
        <v>56</v>
      </c>
      <c r="C23" s="27" t="s">
        <v>26</v>
      </c>
      <c r="D23" s="27">
        <v>108656</v>
      </c>
      <c r="E23" s="27" t="s">
        <v>40</v>
      </c>
      <c r="F23" s="27">
        <v>4</v>
      </c>
      <c r="G23" s="27" t="e">
        <f>VLOOKUP(A:A,#REF!,3,0)</f>
        <v>#REF!</v>
      </c>
      <c r="H23" s="26" t="str">
        <f t="shared" si="0"/>
        <v>108656218919</v>
      </c>
      <c r="I23" s="22">
        <f>VLOOKUP(A:A,[1]整体目录!$B:$P,15,0)</f>
        <v>0</v>
      </c>
    </row>
    <row r="24" s="22" customFormat="1" customHeight="1" spans="1:9">
      <c r="A24" s="27">
        <v>172340</v>
      </c>
      <c r="B24" s="27" t="s">
        <v>57</v>
      </c>
      <c r="C24" s="27" t="s">
        <v>20</v>
      </c>
      <c r="D24" s="27">
        <v>514</v>
      </c>
      <c r="E24" s="27" t="s">
        <v>58</v>
      </c>
      <c r="F24" s="27">
        <v>4</v>
      </c>
      <c r="G24" s="27" t="e">
        <f>VLOOKUP(A:A,#REF!,3,0)</f>
        <v>#REF!</v>
      </c>
      <c r="H24" s="26" t="str">
        <f t="shared" si="0"/>
        <v>514172340</v>
      </c>
      <c r="I24" s="22">
        <f>VLOOKUP(A:A,[1]整体目录!$B:$P,15,0)</f>
        <v>0</v>
      </c>
    </row>
    <row r="25" s="22" customFormat="1" customHeight="1" spans="1:9">
      <c r="A25" s="4">
        <v>181299</v>
      </c>
      <c r="B25" s="7" t="s">
        <v>29</v>
      </c>
      <c r="C25" s="4" t="s">
        <v>20</v>
      </c>
      <c r="D25" s="4">
        <v>514</v>
      </c>
      <c r="E25" s="4" t="s">
        <v>58</v>
      </c>
      <c r="F25" s="4">
        <v>6</v>
      </c>
      <c r="G25" s="4" t="e">
        <f>VLOOKUP(A:A,#REF!,3,0)</f>
        <v>#REF!</v>
      </c>
      <c r="H25" s="26" t="str">
        <f t="shared" si="0"/>
        <v>514181299</v>
      </c>
      <c r="I25" s="22" t="s">
        <v>419</v>
      </c>
    </row>
    <row r="26" s="22" customFormat="1" customHeight="1" spans="1:9">
      <c r="A26" s="27">
        <v>236580</v>
      </c>
      <c r="B26" s="27" t="s">
        <v>59</v>
      </c>
      <c r="C26" s="27" t="s">
        <v>60</v>
      </c>
      <c r="D26" s="27">
        <v>514</v>
      </c>
      <c r="E26" s="27" t="s">
        <v>58</v>
      </c>
      <c r="F26" s="27">
        <v>10</v>
      </c>
      <c r="G26" s="27" t="e">
        <f>VLOOKUP(A:A,#REF!,3,0)</f>
        <v>#REF!</v>
      </c>
      <c r="H26" s="26" t="str">
        <f t="shared" si="0"/>
        <v>514236580</v>
      </c>
      <c r="I26" s="22">
        <f>VLOOKUP(A:A,[1]整体目录!$B:$P,15,0)</f>
        <v>0</v>
      </c>
    </row>
    <row r="27" s="22" customFormat="1" customHeight="1" spans="1:9">
      <c r="A27" s="27">
        <v>150087</v>
      </c>
      <c r="B27" s="28" t="s">
        <v>35</v>
      </c>
      <c r="C27" s="27" t="s">
        <v>36</v>
      </c>
      <c r="D27" s="27">
        <v>371</v>
      </c>
      <c r="E27" s="27" t="s">
        <v>61</v>
      </c>
      <c r="F27" s="27">
        <v>4</v>
      </c>
      <c r="G27" s="27" t="e">
        <f>VLOOKUP(A:A,#REF!,3,0)</f>
        <v>#REF!</v>
      </c>
      <c r="H27" s="26" t="str">
        <f t="shared" si="0"/>
        <v>371150087</v>
      </c>
      <c r="I27" s="22">
        <f>VLOOKUP(A:A,[1]整体目录!$B:$P,15,0)</f>
        <v>0</v>
      </c>
    </row>
    <row r="28" s="22" customFormat="1" customHeight="1" spans="1:9">
      <c r="A28" s="27">
        <v>204080</v>
      </c>
      <c r="B28" s="28" t="s">
        <v>39</v>
      </c>
      <c r="C28" s="27" t="s">
        <v>26</v>
      </c>
      <c r="D28" s="27">
        <v>371</v>
      </c>
      <c r="E28" s="27" t="s">
        <v>61</v>
      </c>
      <c r="F28" s="27">
        <v>4</v>
      </c>
      <c r="G28" s="27" t="e">
        <f>VLOOKUP(A:A,#REF!,3,0)</f>
        <v>#REF!</v>
      </c>
      <c r="H28" s="26" t="str">
        <f t="shared" si="0"/>
        <v>371204080</v>
      </c>
      <c r="I28" s="22">
        <f>VLOOKUP(A:A,[1]整体目录!$B:$P,15,0)</f>
        <v>0</v>
      </c>
    </row>
    <row r="29" s="22" customFormat="1" customHeight="1" spans="1:9">
      <c r="A29" s="27">
        <v>215787</v>
      </c>
      <c r="B29" s="28" t="s">
        <v>24</v>
      </c>
      <c r="C29" s="27" t="s">
        <v>23</v>
      </c>
      <c r="D29" s="27">
        <v>371</v>
      </c>
      <c r="E29" s="27" t="s">
        <v>61</v>
      </c>
      <c r="F29" s="27">
        <v>2</v>
      </c>
      <c r="G29" s="27" t="e">
        <f>VLOOKUP(A:A,#REF!,3,0)</f>
        <v>#REF!</v>
      </c>
      <c r="H29" s="26" t="str">
        <f t="shared" si="0"/>
        <v>371215787</v>
      </c>
      <c r="I29" s="22">
        <f>VLOOKUP(A:A,[1]整体目录!$B:$P,15,0)</f>
        <v>0</v>
      </c>
    </row>
    <row r="30" s="22" customFormat="1" customHeight="1" spans="1:9">
      <c r="A30" s="27">
        <v>150077</v>
      </c>
      <c r="B30" s="27" t="s">
        <v>43</v>
      </c>
      <c r="C30" s="27" t="s">
        <v>23</v>
      </c>
      <c r="D30" s="27">
        <v>371</v>
      </c>
      <c r="E30" s="27" t="s">
        <v>61</v>
      </c>
      <c r="F30" s="27">
        <v>4</v>
      </c>
      <c r="G30" s="27" t="e">
        <f>VLOOKUP(A:A,#REF!,3,0)</f>
        <v>#REF!</v>
      </c>
      <c r="H30" s="26" t="str">
        <f t="shared" si="0"/>
        <v>371150077</v>
      </c>
      <c r="I30" s="22" t="s">
        <v>42</v>
      </c>
    </row>
    <row r="31" s="22" customFormat="1" customHeight="1" spans="1:9">
      <c r="A31" s="4">
        <v>181297</v>
      </c>
      <c r="B31" s="7" t="s">
        <v>25</v>
      </c>
      <c r="C31" s="4" t="s">
        <v>26</v>
      </c>
      <c r="D31" s="4">
        <v>371</v>
      </c>
      <c r="E31" s="4" t="s">
        <v>61</v>
      </c>
      <c r="F31" s="4">
        <v>4</v>
      </c>
      <c r="G31" s="4" t="e">
        <f>VLOOKUP(A:A,#REF!,3,0)</f>
        <v>#REF!</v>
      </c>
      <c r="H31" s="26" t="str">
        <f t="shared" si="0"/>
        <v>371181297</v>
      </c>
      <c r="I31" s="22" t="s">
        <v>419</v>
      </c>
    </row>
    <row r="32" s="22" customFormat="1" customHeight="1" spans="1:9">
      <c r="A32" s="4">
        <v>236548</v>
      </c>
      <c r="B32" s="4" t="s">
        <v>51</v>
      </c>
      <c r="C32" s="4" t="s">
        <v>52</v>
      </c>
      <c r="D32" s="4">
        <v>102567</v>
      </c>
      <c r="E32" s="4" t="s">
        <v>64</v>
      </c>
      <c r="F32" s="4">
        <v>2</v>
      </c>
      <c r="G32" s="4" t="e">
        <f>VLOOKUP(A:A,#REF!,3,0)</f>
        <v>#REF!</v>
      </c>
      <c r="H32" s="26" t="str">
        <f t="shared" si="0"/>
        <v>102567236548</v>
      </c>
      <c r="I32" s="22" t="s">
        <v>419</v>
      </c>
    </row>
    <row r="33" s="23" customFormat="1" customHeight="1" spans="1:9">
      <c r="A33" s="4">
        <v>218904</v>
      </c>
      <c r="B33" s="4" t="s">
        <v>65</v>
      </c>
      <c r="C33" s="4" t="s">
        <v>66</v>
      </c>
      <c r="D33" s="4">
        <v>102567</v>
      </c>
      <c r="E33" s="4" t="s">
        <v>67</v>
      </c>
      <c r="F33" s="4">
        <v>2</v>
      </c>
      <c r="G33" s="4" t="e">
        <f>VLOOKUP(A:A,#REF!,3,0)</f>
        <v>#REF!</v>
      </c>
      <c r="H33" s="26" t="str">
        <f t="shared" si="0"/>
        <v>102567218904</v>
      </c>
      <c r="I33" s="22" t="s">
        <v>419</v>
      </c>
    </row>
    <row r="34" s="22" customFormat="1" customHeight="1" spans="1:9">
      <c r="A34" s="4">
        <v>260443</v>
      </c>
      <c r="B34" s="4" t="s">
        <v>68</v>
      </c>
      <c r="C34" s="4" t="s">
        <v>26</v>
      </c>
      <c r="D34" s="4">
        <v>102567</v>
      </c>
      <c r="E34" s="4" t="s">
        <v>64</v>
      </c>
      <c r="F34" s="4">
        <v>2</v>
      </c>
      <c r="G34" s="4" t="e">
        <f>VLOOKUP(A:A,#REF!,3,0)</f>
        <v>#REF!</v>
      </c>
      <c r="H34" s="26" t="str">
        <f t="shared" si="0"/>
        <v>102567260443</v>
      </c>
      <c r="I34" s="22" t="s">
        <v>419</v>
      </c>
    </row>
    <row r="35" s="22" customFormat="1" customHeight="1" spans="1:9">
      <c r="A35" s="4">
        <v>260442</v>
      </c>
      <c r="B35" s="4" t="s">
        <v>69</v>
      </c>
      <c r="C35" s="4" t="s">
        <v>31</v>
      </c>
      <c r="D35" s="4">
        <v>102567</v>
      </c>
      <c r="E35" s="4" t="s">
        <v>64</v>
      </c>
      <c r="F35" s="4">
        <v>2</v>
      </c>
      <c r="G35" s="4" t="e">
        <f>VLOOKUP(A:A,#REF!,3,0)</f>
        <v>#REF!</v>
      </c>
      <c r="H35" s="26" t="str">
        <f t="shared" si="0"/>
        <v>102567260442</v>
      </c>
      <c r="I35" s="22" t="s">
        <v>419</v>
      </c>
    </row>
    <row r="36" s="22" customFormat="1" customHeight="1" spans="1:9">
      <c r="A36" s="4">
        <v>260433</v>
      </c>
      <c r="B36" s="4" t="s">
        <v>70</v>
      </c>
      <c r="C36" s="4" t="s">
        <v>20</v>
      </c>
      <c r="D36" s="4">
        <v>102567</v>
      </c>
      <c r="E36" s="4" t="s">
        <v>64</v>
      </c>
      <c r="F36" s="4">
        <v>2</v>
      </c>
      <c r="G36" s="4" t="e">
        <f>VLOOKUP(A:A,#REF!,3,0)</f>
        <v>#REF!</v>
      </c>
      <c r="H36" s="26" t="str">
        <f t="shared" si="0"/>
        <v>102567260433</v>
      </c>
      <c r="I36" s="22" t="s">
        <v>419</v>
      </c>
    </row>
    <row r="37" s="22" customFormat="1" customHeight="1" spans="1:9">
      <c r="A37" s="27">
        <v>181297</v>
      </c>
      <c r="B37" s="27" t="s">
        <v>45</v>
      </c>
      <c r="C37" s="22" t="s">
        <v>71</v>
      </c>
      <c r="D37" s="22">
        <v>107728</v>
      </c>
      <c r="E37" s="22" t="s">
        <v>72</v>
      </c>
      <c r="F37" s="27">
        <v>10</v>
      </c>
      <c r="G37" s="27" t="e">
        <f>VLOOKUP(A:A,#REF!,3,0)</f>
        <v>#REF!</v>
      </c>
      <c r="H37" s="26" t="str">
        <f t="shared" si="0"/>
        <v>107728181297</v>
      </c>
      <c r="I37" s="22">
        <f>VLOOKUP(A:A,[1]整体目录!$B:$P,15,0)</f>
        <v>0</v>
      </c>
    </row>
    <row r="38" s="22" customFormat="1" customHeight="1" spans="1:9">
      <c r="A38" s="27">
        <v>181299</v>
      </c>
      <c r="B38" s="27" t="s">
        <v>73</v>
      </c>
      <c r="C38" s="22" t="s">
        <v>74</v>
      </c>
      <c r="D38" s="22">
        <v>706</v>
      </c>
      <c r="E38" s="22" t="s">
        <v>75</v>
      </c>
      <c r="F38" s="27">
        <v>20</v>
      </c>
      <c r="G38" s="27" t="e">
        <f>VLOOKUP(A:A,#REF!,3,0)</f>
        <v>#REF!</v>
      </c>
      <c r="H38" s="26" t="str">
        <f t="shared" si="0"/>
        <v>706181299</v>
      </c>
      <c r="I38" s="22">
        <f>VLOOKUP(A:A,[1]整体目录!$B:$P,15,0)</f>
        <v>0</v>
      </c>
    </row>
    <row r="39" s="22" customFormat="1" customHeight="1" spans="1:9">
      <c r="A39" s="4">
        <v>181297</v>
      </c>
      <c r="B39" s="4" t="s">
        <v>45</v>
      </c>
      <c r="C39" s="8" t="s">
        <v>71</v>
      </c>
      <c r="D39" s="8">
        <v>706</v>
      </c>
      <c r="E39" s="8" t="s">
        <v>75</v>
      </c>
      <c r="F39" s="4">
        <v>2</v>
      </c>
      <c r="G39" s="4" t="e">
        <f>VLOOKUP(A:A,#REF!,3,0)</f>
        <v>#REF!</v>
      </c>
      <c r="H39" s="26" t="str">
        <f t="shared" si="0"/>
        <v>706181297</v>
      </c>
      <c r="I39" s="22" t="s">
        <v>419</v>
      </c>
    </row>
    <row r="40" s="22" customFormat="1" customHeight="1" spans="1:9">
      <c r="A40" s="4">
        <v>172377</v>
      </c>
      <c r="B40" s="4" t="s">
        <v>76</v>
      </c>
      <c r="C40" s="8" t="s">
        <v>77</v>
      </c>
      <c r="D40" s="8">
        <v>706</v>
      </c>
      <c r="E40" s="8" t="s">
        <v>75</v>
      </c>
      <c r="F40" s="4">
        <v>4</v>
      </c>
      <c r="G40" s="4" t="e">
        <f>VLOOKUP(A:A,#REF!,3,0)</f>
        <v>#REF!</v>
      </c>
      <c r="H40" s="26" t="str">
        <f t="shared" si="0"/>
        <v>706172377</v>
      </c>
      <c r="I40" s="22" t="s">
        <v>419</v>
      </c>
    </row>
    <row r="41" s="22" customFormat="1" customHeight="1" spans="1:9">
      <c r="A41" s="27">
        <v>181291</v>
      </c>
      <c r="B41" s="27" t="s">
        <v>79</v>
      </c>
      <c r="C41" s="22" t="s">
        <v>78</v>
      </c>
      <c r="D41" s="22">
        <v>706</v>
      </c>
      <c r="E41" s="22" t="s">
        <v>75</v>
      </c>
      <c r="F41" s="27">
        <v>2</v>
      </c>
      <c r="G41" s="27" t="e">
        <f>VLOOKUP(A:A,#REF!,3,0)</f>
        <v>#REF!</v>
      </c>
      <c r="H41" s="26" t="str">
        <f t="shared" si="0"/>
        <v>706181291</v>
      </c>
      <c r="I41" s="22">
        <f>VLOOKUP(A:A,[1]整体目录!$B:$P,15,0)</f>
        <v>0</v>
      </c>
    </row>
    <row r="42" s="22" customFormat="1" customHeight="1" spans="1:9">
      <c r="A42" s="27">
        <v>236550</v>
      </c>
      <c r="B42" s="27" t="s">
        <v>59</v>
      </c>
      <c r="C42" s="22" t="s">
        <v>74</v>
      </c>
      <c r="D42" s="22">
        <v>706</v>
      </c>
      <c r="E42" s="22" t="s">
        <v>75</v>
      </c>
      <c r="F42" s="27">
        <v>3</v>
      </c>
      <c r="G42" s="27" t="e">
        <f>VLOOKUP(A:A,#REF!,3,0)</f>
        <v>#REF!</v>
      </c>
      <c r="H42" s="26" t="str">
        <f t="shared" si="0"/>
        <v>706236550</v>
      </c>
      <c r="I42" s="22">
        <f>VLOOKUP(A:A,[1]整体目录!$B:$P,15,0)</f>
        <v>0</v>
      </c>
    </row>
    <row r="43" s="22" customFormat="1" customHeight="1" spans="1:9">
      <c r="A43" s="27">
        <v>215787</v>
      </c>
      <c r="B43" s="27" t="s">
        <v>80</v>
      </c>
      <c r="C43" s="22" t="s">
        <v>77</v>
      </c>
      <c r="D43" s="22">
        <v>721</v>
      </c>
      <c r="E43" s="22" t="s">
        <v>81</v>
      </c>
      <c r="F43" s="27">
        <v>2</v>
      </c>
      <c r="G43" s="27" t="e">
        <f>VLOOKUP(A:A,#REF!,3,0)</f>
        <v>#REF!</v>
      </c>
      <c r="H43" s="26" t="str">
        <f t="shared" si="0"/>
        <v>721215787</v>
      </c>
      <c r="I43" s="22">
        <f>VLOOKUP(A:A,[1]整体目录!$B:$P,15,0)</f>
        <v>0</v>
      </c>
    </row>
    <row r="44" s="22" customFormat="1" customHeight="1" spans="1:9">
      <c r="A44" s="4">
        <v>150090</v>
      </c>
      <c r="B44" s="4" t="s">
        <v>44</v>
      </c>
      <c r="C44" s="8" t="s">
        <v>74</v>
      </c>
      <c r="D44" s="8">
        <v>721</v>
      </c>
      <c r="E44" s="8" t="s">
        <v>81</v>
      </c>
      <c r="F44" s="4">
        <v>1</v>
      </c>
      <c r="G44" s="4" t="e">
        <f>VLOOKUP(A:A,#REF!,3,0)</f>
        <v>#REF!</v>
      </c>
      <c r="H44" s="26" t="str">
        <f t="shared" si="0"/>
        <v>721150090</v>
      </c>
      <c r="I44" s="22" t="s">
        <v>419</v>
      </c>
    </row>
    <row r="45" s="22" customFormat="1" customHeight="1" spans="1:9">
      <c r="A45" s="4">
        <v>218904</v>
      </c>
      <c r="B45" s="4" t="s">
        <v>82</v>
      </c>
      <c r="C45" s="8" t="s">
        <v>83</v>
      </c>
      <c r="D45" s="8">
        <v>706</v>
      </c>
      <c r="E45" s="8" t="s">
        <v>75</v>
      </c>
      <c r="F45" s="4">
        <v>6</v>
      </c>
      <c r="G45" s="4" t="e">
        <f>VLOOKUP(A:A,#REF!,3,0)</f>
        <v>#REF!</v>
      </c>
      <c r="H45" s="26" t="str">
        <f t="shared" si="0"/>
        <v>706218904</v>
      </c>
      <c r="I45" s="22" t="s">
        <v>419</v>
      </c>
    </row>
    <row r="46" s="22" customFormat="1" customHeight="1" spans="1:9">
      <c r="A46" s="4">
        <v>236548</v>
      </c>
      <c r="B46" s="4" t="s">
        <v>51</v>
      </c>
      <c r="C46" s="8" t="s">
        <v>84</v>
      </c>
      <c r="D46" s="8">
        <v>706</v>
      </c>
      <c r="E46" s="8" t="s">
        <v>75</v>
      </c>
      <c r="F46" s="4">
        <v>2</v>
      </c>
      <c r="G46" s="4" t="e">
        <f>VLOOKUP(A:A,#REF!,3,0)</f>
        <v>#REF!</v>
      </c>
      <c r="H46" s="26" t="str">
        <f t="shared" si="0"/>
        <v>706236548</v>
      </c>
      <c r="I46" s="22" t="s">
        <v>419</v>
      </c>
    </row>
    <row r="47" s="22" customFormat="1" customHeight="1" spans="1:9">
      <c r="A47" s="27">
        <v>181301</v>
      </c>
      <c r="B47" s="27" t="s">
        <v>85</v>
      </c>
      <c r="C47" s="22" t="s">
        <v>86</v>
      </c>
      <c r="D47" s="22">
        <v>110378</v>
      </c>
      <c r="E47" s="22" t="s">
        <v>87</v>
      </c>
      <c r="F47" s="27">
        <v>4</v>
      </c>
      <c r="G47" s="27" t="e">
        <f>VLOOKUP(A:A,#REF!,3,0)</f>
        <v>#REF!</v>
      </c>
      <c r="H47" s="26" t="str">
        <f t="shared" si="0"/>
        <v>110378181301</v>
      </c>
      <c r="I47" s="22">
        <f>VLOOKUP(A:A,[1]整体目录!$B:$P,15,0)</f>
        <v>0</v>
      </c>
    </row>
    <row r="48" s="22" customFormat="1" customHeight="1" spans="1:9">
      <c r="A48" s="4">
        <v>236548</v>
      </c>
      <c r="B48" s="4" t="s">
        <v>51</v>
      </c>
      <c r="C48" s="8" t="s">
        <v>88</v>
      </c>
      <c r="D48" s="8">
        <v>110378</v>
      </c>
      <c r="E48" s="8" t="s">
        <v>87</v>
      </c>
      <c r="F48" s="4">
        <v>2</v>
      </c>
      <c r="G48" s="4" t="e">
        <f>VLOOKUP(A:A,#REF!,3,0)</f>
        <v>#REF!</v>
      </c>
      <c r="H48" s="26" t="str">
        <f t="shared" si="0"/>
        <v>110378236548</v>
      </c>
      <c r="I48" s="22" t="s">
        <v>419</v>
      </c>
    </row>
    <row r="49" s="22" customFormat="1" customHeight="1" spans="1:9">
      <c r="A49" s="27">
        <v>89062</v>
      </c>
      <c r="B49" s="27" t="s">
        <v>89</v>
      </c>
      <c r="C49" s="22" t="s">
        <v>74</v>
      </c>
      <c r="D49" s="22">
        <v>110378</v>
      </c>
      <c r="E49" s="22" t="s">
        <v>87</v>
      </c>
      <c r="F49" s="27">
        <v>2</v>
      </c>
      <c r="G49" s="27" t="e">
        <f>VLOOKUP(A:A,#REF!,3,0)</f>
        <v>#REF!</v>
      </c>
      <c r="H49" s="26" t="str">
        <f t="shared" si="0"/>
        <v>11037889062</v>
      </c>
      <c r="I49" s="22" t="s">
        <v>42</v>
      </c>
    </row>
    <row r="50" s="22" customFormat="1" customHeight="1" spans="1:9">
      <c r="A50" s="4">
        <v>184997</v>
      </c>
      <c r="B50" s="4" t="s">
        <v>90</v>
      </c>
      <c r="C50" s="8" t="s">
        <v>91</v>
      </c>
      <c r="D50" s="8">
        <v>110378</v>
      </c>
      <c r="E50" s="8" t="s">
        <v>87</v>
      </c>
      <c r="F50" s="4">
        <v>1</v>
      </c>
      <c r="G50" s="4" t="e">
        <f>VLOOKUP(A:A,#REF!,3,0)</f>
        <v>#REF!</v>
      </c>
      <c r="H50" s="26" t="str">
        <f t="shared" si="0"/>
        <v>110378184997</v>
      </c>
      <c r="I50" s="22" t="s">
        <v>419</v>
      </c>
    </row>
    <row r="51" s="22" customFormat="1" customHeight="1" spans="1:9">
      <c r="A51" s="27">
        <v>218919</v>
      </c>
      <c r="B51" s="27" t="s">
        <v>56</v>
      </c>
      <c r="C51" s="22" t="s">
        <v>71</v>
      </c>
      <c r="D51" s="22">
        <v>110378</v>
      </c>
      <c r="E51" s="22" t="s">
        <v>87</v>
      </c>
      <c r="F51" s="27">
        <v>2</v>
      </c>
      <c r="G51" s="27" t="e">
        <f>VLOOKUP(A:A,#REF!,3,0)</f>
        <v>#REF!</v>
      </c>
      <c r="H51" s="26" t="str">
        <f t="shared" si="0"/>
        <v>110378218919</v>
      </c>
      <c r="I51" s="22">
        <f>VLOOKUP(A:A,[1]整体目录!$B:$P,15,0)</f>
        <v>0</v>
      </c>
    </row>
    <row r="52" s="22" customFormat="1" customHeight="1" spans="1:9">
      <c r="A52" s="4">
        <v>172377</v>
      </c>
      <c r="B52" s="4" t="s">
        <v>76</v>
      </c>
      <c r="C52" s="8" t="s">
        <v>77</v>
      </c>
      <c r="D52" s="8">
        <v>110378</v>
      </c>
      <c r="E52" s="8" t="s">
        <v>87</v>
      </c>
      <c r="F52" s="4">
        <v>2</v>
      </c>
      <c r="G52" s="4" t="e">
        <f>VLOOKUP(A:A,#REF!,3,0)</f>
        <v>#REF!</v>
      </c>
      <c r="H52" s="26" t="str">
        <f t="shared" si="0"/>
        <v>110378172377</v>
      </c>
      <c r="I52" s="22" t="s">
        <v>419</v>
      </c>
    </row>
    <row r="53" s="22" customFormat="1" customHeight="1" spans="1:9">
      <c r="A53" s="29">
        <v>236550</v>
      </c>
      <c r="B53" s="30" t="s">
        <v>95</v>
      </c>
      <c r="C53" s="22" t="s">
        <v>74</v>
      </c>
      <c r="D53" s="22">
        <v>587</v>
      </c>
      <c r="E53" s="22" t="s">
        <v>96</v>
      </c>
      <c r="F53" s="27">
        <v>7</v>
      </c>
      <c r="G53" s="27" t="e">
        <f>VLOOKUP(A:A,#REF!,3,0)</f>
        <v>#REF!</v>
      </c>
      <c r="H53" s="26" t="str">
        <f t="shared" si="0"/>
        <v>587236550</v>
      </c>
      <c r="I53" s="22">
        <f>VLOOKUP(A:A,[1]整体目录!$B:$P,15,0)</f>
        <v>0</v>
      </c>
    </row>
    <row r="54" s="22" customFormat="1" customHeight="1" spans="1:9">
      <c r="A54" s="4">
        <v>150093</v>
      </c>
      <c r="B54" s="4" t="s">
        <v>46</v>
      </c>
      <c r="C54" s="8" t="s">
        <v>98</v>
      </c>
      <c r="D54" s="8">
        <v>706</v>
      </c>
      <c r="E54" s="8" t="s">
        <v>75</v>
      </c>
      <c r="F54" s="4">
        <v>4</v>
      </c>
      <c r="G54" s="4" t="e">
        <f>VLOOKUP(A:A,#REF!,3,0)</f>
        <v>#REF!</v>
      </c>
      <c r="H54" s="26" t="str">
        <f t="shared" si="0"/>
        <v>706150093</v>
      </c>
      <c r="I54" s="22" t="s">
        <v>419</v>
      </c>
    </row>
    <row r="55" s="22" customFormat="1" customHeight="1" spans="1:9">
      <c r="A55" s="27">
        <v>166671</v>
      </c>
      <c r="B55" s="27" t="s">
        <v>99</v>
      </c>
      <c r="C55" s="22">
        <v>80</v>
      </c>
      <c r="D55" s="22">
        <v>706</v>
      </c>
      <c r="E55" s="22" t="s">
        <v>75</v>
      </c>
      <c r="F55" s="27">
        <v>6</v>
      </c>
      <c r="G55" s="27" t="e">
        <f>VLOOKUP(A:A,#REF!,3,0)</f>
        <v>#REF!</v>
      </c>
      <c r="H55" s="26" t="str">
        <f t="shared" si="0"/>
        <v>706166671</v>
      </c>
      <c r="I55" s="22">
        <f>VLOOKUP(A:A,[1]整体目录!$B:$P,15,0)</f>
        <v>0</v>
      </c>
    </row>
    <row r="56" s="22" customFormat="1" customHeight="1" spans="1:9">
      <c r="A56" s="27">
        <v>245065</v>
      </c>
      <c r="B56" s="27" t="s">
        <v>54</v>
      </c>
      <c r="C56" s="22" t="s">
        <v>101</v>
      </c>
      <c r="D56" s="22">
        <v>351</v>
      </c>
      <c r="E56" s="22" t="s">
        <v>102</v>
      </c>
      <c r="F56" s="27">
        <v>10</v>
      </c>
      <c r="G56" s="27" t="e">
        <f>VLOOKUP(A:A,#REF!,3,0)</f>
        <v>#REF!</v>
      </c>
      <c r="H56" s="26" t="str">
        <f t="shared" si="0"/>
        <v>351245065</v>
      </c>
      <c r="I56" s="22">
        <f>VLOOKUP(A:A,[1]整体目录!$B:$P,15,0)</f>
        <v>0</v>
      </c>
    </row>
    <row r="57" s="22" customFormat="1" customHeight="1" spans="1:9">
      <c r="A57" s="4">
        <v>172377</v>
      </c>
      <c r="B57" s="4" t="s">
        <v>76</v>
      </c>
      <c r="C57" s="8" t="s">
        <v>77</v>
      </c>
      <c r="D57" s="8">
        <v>351</v>
      </c>
      <c r="E57" s="8" t="s">
        <v>102</v>
      </c>
      <c r="F57" s="4">
        <v>4</v>
      </c>
      <c r="G57" s="4" t="e">
        <f>VLOOKUP(A:A,#REF!,3,0)</f>
        <v>#REF!</v>
      </c>
      <c r="H57" s="26" t="str">
        <f t="shared" si="0"/>
        <v>351172377</v>
      </c>
      <c r="I57" s="22" t="s">
        <v>419</v>
      </c>
    </row>
    <row r="58" s="22" customFormat="1" customHeight="1" spans="1:9">
      <c r="A58" s="4">
        <v>260452</v>
      </c>
      <c r="B58" s="4" t="s">
        <v>103</v>
      </c>
      <c r="C58" s="8" t="s">
        <v>104</v>
      </c>
      <c r="D58" s="8">
        <v>351</v>
      </c>
      <c r="E58" s="8" t="s">
        <v>102</v>
      </c>
      <c r="F58" s="4">
        <v>2</v>
      </c>
      <c r="G58" s="4" t="e">
        <f>VLOOKUP(A:A,#REF!,3,0)</f>
        <v>#REF!</v>
      </c>
      <c r="H58" s="26" t="str">
        <f t="shared" si="0"/>
        <v>351260452</v>
      </c>
      <c r="I58" s="22" t="s">
        <v>419</v>
      </c>
    </row>
    <row r="59" s="22" customFormat="1" customHeight="1" spans="1:9">
      <c r="A59" s="27">
        <v>181299</v>
      </c>
      <c r="B59" s="27" t="s">
        <v>73</v>
      </c>
      <c r="C59" s="22" t="s">
        <v>74</v>
      </c>
      <c r="D59" s="22">
        <v>351</v>
      </c>
      <c r="E59" s="22" t="s">
        <v>102</v>
      </c>
      <c r="F59" s="27">
        <v>4</v>
      </c>
      <c r="G59" s="27" t="e">
        <f>VLOOKUP(A:A,#REF!,3,0)</f>
        <v>#REF!</v>
      </c>
      <c r="H59" s="26" t="str">
        <f t="shared" si="0"/>
        <v>351181299</v>
      </c>
      <c r="I59" s="22">
        <f>VLOOKUP(A:A,[1]整体目录!$B:$P,15,0)</f>
        <v>0</v>
      </c>
    </row>
    <row r="60" s="22" customFormat="1" customHeight="1" spans="1:9">
      <c r="A60" s="4">
        <v>181297</v>
      </c>
      <c r="B60" s="4" t="s">
        <v>45</v>
      </c>
      <c r="C60" s="8" t="s">
        <v>71</v>
      </c>
      <c r="D60" s="8">
        <v>351</v>
      </c>
      <c r="E60" s="8" t="s">
        <v>102</v>
      </c>
      <c r="F60" s="4">
        <v>4</v>
      </c>
      <c r="G60" s="4" t="e">
        <f>VLOOKUP(A:A,#REF!,3,0)</f>
        <v>#REF!</v>
      </c>
      <c r="H60" s="26" t="str">
        <f t="shared" si="0"/>
        <v>351181297</v>
      </c>
      <c r="I60" s="22" t="s">
        <v>419</v>
      </c>
    </row>
    <row r="61" s="22" customFormat="1" customHeight="1" spans="1:9">
      <c r="A61" s="4">
        <v>260443</v>
      </c>
      <c r="B61" s="4" t="s">
        <v>68</v>
      </c>
      <c r="C61" s="8" t="s">
        <v>71</v>
      </c>
      <c r="D61" s="8">
        <v>351</v>
      </c>
      <c r="E61" s="8" t="s">
        <v>102</v>
      </c>
      <c r="F61" s="4">
        <v>2</v>
      </c>
      <c r="G61" s="4" t="e">
        <f>VLOOKUP(A:A,#REF!,3,0)</f>
        <v>#REF!</v>
      </c>
      <c r="H61" s="26" t="str">
        <f t="shared" si="0"/>
        <v>351260443</v>
      </c>
      <c r="I61" s="22" t="s">
        <v>419</v>
      </c>
    </row>
    <row r="62" s="22" customFormat="1" customHeight="1" spans="1:9">
      <c r="A62" s="4">
        <v>260442</v>
      </c>
      <c r="B62" s="4" t="s">
        <v>69</v>
      </c>
      <c r="C62" s="8" t="s">
        <v>78</v>
      </c>
      <c r="D62" s="8">
        <v>351</v>
      </c>
      <c r="E62" s="8" t="s">
        <v>102</v>
      </c>
      <c r="F62" s="4">
        <v>2</v>
      </c>
      <c r="G62" s="4" t="e">
        <f>VLOOKUP(A:A,#REF!,3,0)</f>
        <v>#REF!</v>
      </c>
      <c r="H62" s="26" t="str">
        <f t="shared" si="0"/>
        <v>351260442</v>
      </c>
      <c r="I62" s="22" t="s">
        <v>419</v>
      </c>
    </row>
    <row r="63" s="22" customFormat="1" customHeight="1" spans="1:9">
      <c r="A63" s="4">
        <v>260433</v>
      </c>
      <c r="B63" s="4" t="s">
        <v>70</v>
      </c>
      <c r="C63" s="8" t="s">
        <v>74</v>
      </c>
      <c r="D63" s="8">
        <v>351</v>
      </c>
      <c r="E63" s="8" t="s">
        <v>102</v>
      </c>
      <c r="F63" s="4">
        <v>2</v>
      </c>
      <c r="G63" s="4" t="e">
        <f>VLOOKUP(A:A,#REF!,3,0)</f>
        <v>#REF!</v>
      </c>
      <c r="H63" s="26" t="str">
        <f t="shared" si="0"/>
        <v>351260433</v>
      </c>
      <c r="I63" s="22" t="s">
        <v>419</v>
      </c>
    </row>
    <row r="64" s="22" customFormat="1" customHeight="1" spans="1:9">
      <c r="A64" s="4">
        <v>150088</v>
      </c>
      <c r="B64" s="4" t="s">
        <v>105</v>
      </c>
      <c r="C64" s="8" t="s">
        <v>106</v>
      </c>
      <c r="D64" s="8">
        <v>104533</v>
      </c>
      <c r="E64" s="8" t="s">
        <v>107</v>
      </c>
      <c r="F64" s="4">
        <v>2</v>
      </c>
      <c r="G64" s="4" t="e">
        <f>VLOOKUP(A:A,#REF!,3,0)</f>
        <v>#REF!</v>
      </c>
      <c r="H64" s="26" t="str">
        <f t="shared" si="0"/>
        <v>104533150088</v>
      </c>
      <c r="I64" s="22" t="s">
        <v>419</v>
      </c>
    </row>
    <row r="65" s="22" customFormat="1" customHeight="1" spans="1:9">
      <c r="A65" s="27">
        <v>150087</v>
      </c>
      <c r="B65" s="27" t="s">
        <v>108</v>
      </c>
      <c r="C65" s="22" t="s">
        <v>109</v>
      </c>
      <c r="D65" s="22">
        <v>710</v>
      </c>
      <c r="E65" s="22" t="s">
        <v>110</v>
      </c>
      <c r="F65" s="27">
        <v>2</v>
      </c>
      <c r="G65" s="27" t="e">
        <f>VLOOKUP(A:A,#REF!,3,0)</f>
        <v>#REF!</v>
      </c>
      <c r="H65" s="26" t="str">
        <f t="shared" si="0"/>
        <v>710150087</v>
      </c>
      <c r="I65" s="22">
        <f>VLOOKUP(A:A,[1]整体目录!$B:$P,15,0)</f>
        <v>0</v>
      </c>
    </row>
    <row r="66" s="22" customFormat="1" customHeight="1" spans="1:9">
      <c r="A66" s="27">
        <v>192488</v>
      </c>
      <c r="B66" s="27" t="s">
        <v>111</v>
      </c>
      <c r="C66" s="22" t="s">
        <v>112</v>
      </c>
      <c r="D66" s="22">
        <v>710</v>
      </c>
      <c r="E66" s="22" t="s">
        <v>110</v>
      </c>
      <c r="F66" s="27">
        <v>1</v>
      </c>
      <c r="G66" s="27" t="e">
        <f>VLOOKUP(A:A,#REF!,3,0)</f>
        <v>#REF!</v>
      </c>
      <c r="H66" s="26" t="str">
        <f t="shared" si="0"/>
        <v>710192488</v>
      </c>
      <c r="I66" s="22">
        <f>VLOOKUP(A:A,[1]整体目录!$B:$P,15,0)</f>
        <v>0</v>
      </c>
    </row>
    <row r="67" s="22" customFormat="1" customHeight="1" spans="1:9">
      <c r="A67" s="27">
        <v>181301</v>
      </c>
      <c r="B67" s="27" t="s">
        <v>85</v>
      </c>
      <c r="C67" s="22" t="s">
        <v>86</v>
      </c>
      <c r="D67" s="22">
        <v>713</v>
      </c>
      <c r="E67" s="22" t="s">
        <v>113</v>
      </c>
      <c r="F67" s="27">
        <v>4</v>
      </c>
      <c r="G67" s="27" t="e">
        <f>VLOOKUP(A:A,#REF!,3,0)</f>
        <v>#REF!</v>
      </c>
      <c r="H67" s="26" t="str">
        <f t="shared" ref="H67:H130" si="1">D67&amp;A67</f>
        <v>713181301</v>
      </c>
      <c r="I67" s="22">
        <f>VLOOKUP(A:A,[1]整体目录!$B:$P,15,0)</f>
        <v>0</v>
      </c>
    </row>
    <row r="68" s="22" customFormat="1" customHeight="1" spans="1:9">
      <c r="A68" s="4">
        <v>150088</v>
      </c>
      <c r="B68" s="4" t="s">
        <v>105</v>
      </c>
      <c r="C68" s="8" t="s">
        <v>106</v>
      </c>
      <c r="D68" s="8">
        <v>713</v>
      </c>
      <c r="E68" s="8" t="s">
        <v>113</v>
      </c>
      <c r="F68" s="4">
        <v>4</v>
      </c>
      <c r="G68" s="4" t="e">
        <f>VLOOKUP(A:A,#REF!,3,0)</f>
        <v>#REF!</v>
      </c>
      <c r="H68" s="26" t="str">
        <f t="shared" si="1"/>
        <v>713150088</v>
      </c>
      <c r="I68" s="22" t="s">
        <v>419</v>
      </c>
    </row>
    <row r="69" s="22" customFormat="1" customHeight="1" spans="1:9">
      <c r="A69" s="4">
        <v>181297</v>
      </c>
      <c r="B69" s="4" t="s">
        <v>45</v>
      </c>
      <c r="C69" s="8" t="s">
        <v>71</v>
      </c>
      <c r="D69" s="8">
        <v>713</v>
      </c>
      <c r="E69" s="8" t="s">
        <v>113</v>
      </c>
      <c r="F69" s="4">
        <v>4</v>
      </c>
      <c r="G69" s="4" t="e">
        <f>VLOOKUP(A:A,#REF!,3,0)</f>
        <v>#REF!</v>
      </c>
      <c r="H69" s="26" t="str">
        <f t="shared" si="1"/>
        <v>713181297</v>
      </c>
      <c r="I69" s="22" t="s">
        <v>419</v>
      </c>
    </row>
    <row r="70" s="22" customFormat="1" customHeight="1" spans="1:9">
      <c r="A70" s="27">
        <v>181299</v>
      </c>
      <c r="B70" s="27" t="s">
        <v>73</v>
      </c>
      <c r="C70" s="22" t="s">
        <v>74</v>
      </c>
      <c r="D70" s="22">
        <v>713</v>
      </c>
      <c r="E70" s="22" t="s">
        <v>113</v>
      </c>
      <c r="F70" s="27">
        <v>4</v>
      </c>
      <c r="G70" s="27" t="e">
        <f>VLOOKUP(A:A,#REF!,3,0)</f>
        <v>#REF!</v>
      </c>
      <c r="H70" s="26" t="str">
        <f t="shared" si="1"/>
        <v>713181299</v>
      </c>
      <c r="I70" s="22">
        <f>VLOOKUP(A:A,[1]整体目录!$B:$P,15,0)</f>
        <v>0</v>
      </c>
    </row>
    <row r="71" s="22" customFormat="1" customHeight="1" spans="1:9">
      <c r="A71" s="4">
        <v>150090</v>
      </c>
      <c r="B71" s="4" t="s">
        <v>44</v>
      </c>
      <c r="C71" s="8" t="s">
        <v>74</v>
      </c>
      <c r="D71" s="8">
        <v>713</v>
      </c>
      <c r="E71" s="8" t="s">
        <v>113</v>
      </c>
      <c r="F71" s="4">
        <v>4</v>
      </c>
      <c r="G71" s="4" t="e">
        <f>VLOOKUP(A:A,#REF!,3,0)</f>
        <v>#REF!</v>
      </c>
      <c r="H71" s="26" t="str">
        <f t="shared" si="1"/>
        <v>713150090</v>
      </c>
      <c r="I71" s="22" t="s">
        <v>419</v>
      </c>
    </row>
    <row r="72" s="22" customFormat="1" customHeight="1" spans="1:9">
      <c r="A72" s="4">
        <v>260443</v>
      </c>
      <c r="B72" s="4" t="s">
        <v>68</v>
      </c>
      <c r="C72" s="8" t="s">
        <v>71</v>
      </c>
      <c r="D72" s="8">
        <v>713</v>
      </c>
      <c r="E72" s="8" t="s">
        <v>113</v>
      </c>
      <c r="F72" s="4">
        <v>4</v>
      </c>
      <c r="G72" s="4" t="e">
        <f>VLOOKUP(A:A,#REF!,3,0)</f>
        <v>#REF!</v>
      </c>
      <c r="H72" s="26" t="str">
        <f t="shared" si="1"/>
        <v>713260443</v>
      </c>
      <c r="I72" s="22" t="s">
        <v>419</v>
      </c>
    </row>
    <row r="73" s="22" customFormat="1" customHeight="1" spans="1:9">
      <c r="A73" s="4">
        <v>260442</v>
      </c>
      <c r="B73" s="4" t="s">
        <v>69</v>
      </c>
      <c r="C73" s="8" t="s">
        <v>78</v>
      </c>
      <c r="D73" s="8">
        <v>713</v>
      </c>
      <c r="E73" s="8" t="s">
        <v>113</v>
      </c>
      <c r="F73" s="4">
        <v>4</v>
      </c>
      <c r="G73" s="4" t="e">
        <f>VLOOKUP(A:A,#REF!,3,0)</f>
        <v>#REF!</v>
      </c>
      <c r="H73" s="26" t="str">
        <f t="shared" si="1"/>
        <v>713260442</v>
      </c>
      <c r="I73" s="22" t="s">
        <v>419</v>
      </c>
    </row>
    <row r="74" s="22" customFormat="1" customHeight="1" spans="1:9">
      <c r="A74" s="4">
        <v>191033</v>
      </c>
      <c r="B74" s="9" t="s">
        <v>115</v>
      </c>
      <c r="C74" s="8" t="s">
        <v>78</v>
      </c>
      <c r="D74" s="8">
        <v>713</v>
      </c>
      <c r="E74" s="8" t="s">
        <v>113</v>
      </c>
      <c r="F74" s="4">
        <v>1</v>
      </c>
      <c r="G74" s="4" t="e">
        <f>VLOOKUP(A:A,#REF!,3,0)</f>
        <v>#REF!</v>
      </c>
      <c r="H74" s="26" t="str">
        <f t="shared" si="1"/>
        <v>713191033</v>
      </c>
      <c r="I74" s="22" t="s">
        <v>419</v>
      </c>
    </row>
    <row r="75" s="22" customFormat="1" customHeight="1" spans="1:9">
      <c r="A75" s="4">
        <v>242576</v>
      </c>
      <c r="B75" s="7" t="s">
        <v>116</v>
      </c>
      <c r="C75" s="8" t="s">
        <v>78</v>
      </c>
      <c r="D75" s="8">
        <v>713</v>
      </c>
      <c r="E75" s="8" t="s">
        <v>113</v>
      </c>
      <c r="F75" s="8">
        <v>1</v>
      </c>
      <c r="G75" s="4" t="e">
        <f>VLOOKUP(A:A,#REF!,3,0)</f>
        <v>#REF!</v>
      </c>
      <c r="H75" s="26" t="str">
        <f t="shared" si="1"/>
        <v>713242576</v>
      </c>
      <c r="I75" s="22" t="s">
        <v>419</v>
      </c>
    </row>
    <row r="76" s="22" customFormat="1" customHeight="1" spans="1:9">
      <c r="A76" s="27">
        <v>150087</v>
      </c>
      <c r="B76" s="27" t="s">
        <v>108</v>
      </c>
      <c r="C76" s="22" t="s">
        <v>109</v>
      </c>
      <c r="D76" s="22">
        <v>104533</v>
      </c>
      <c r="E76" s="22" t="s">
        <v>107</v>
      </c>
      <c r="F76" s="27">
        <v>1</v>
      </c>
      <c r="G76" s="27" t="e">
        <f>VLOOKUP(A:A,#REF!,3,0)</f>
        <v>#REF!</v>
      </c>
      <c r="H76" s="26" t="str">
        <f t="shared" si="1"/>
        <v>104533150087</v>
      </c>
      <c r="I76" s="22">
        <f>VLOOKUP(A:A,[1]整体目录!$B:$P,15,0)</f>
        <v>0</v>
      </c>
    </row>
    <row r="77" s="22" customFormat="1" customHeight="1" spans="1:9">
      <c r="A77" s="27">
        <v>236550</v>
      </c>
      <c r="B77" s="27" t="s">
        <v>59</v>
      </c>
      <c r="C77" s="22" t="s">
        <v>74</v>
      </c>
      <c r="D77" s="22">
        <v>104533</v>
      </c>
      <c r="E77" s="22" t="s">
        <v>107</v>
      </c>
      <c r="F77" s="27">
        <v>2</v>
      </c>
      <c r="G77" s="27" t="e">
        <f>VLOOKUP(A:A,#REF!,3,0)</f>
        <v>#REF!</v>
      </c>
      <c r="H77" s="26" t="str">
        <f t="shared" si="1"/>
        <v>104533236550</v>
      </c>
      <c r="I77" s="22">
        <f>VLOOKUP(A:A,[1]整体目录!$B:$P,15,0)</f>
        <v>0</v>
      </c>
    </row>
    <row r="78" s="22" customFormat="1" customHeight="1" spans="1:9">
      <c r="A78" s="4">
        <v>218904</v>
      </c>
      <c r="B78" s="4" t="s">
        <v>82</v>
      </c>
      <c r="C78" s="8" t="s">
        <v>83</v>
      </c>
      <c r="D78" s="8">
        <v>104533</v>
      </c>
      <c r="E78" s="8" t="s">
        <v>107</v>
      </c>
      <c r="F78" s="4">
        <v>2</v>
      </c>
      <c r="G78" s="4" t="e">
        <f>VLOOKUP(A:A,#REF!,3,0)</f>
        <v>#REF!</v>
      </c>
      <c r="H78" s="26" t="str">
        <f t="shared" si="1"/>
        <v>104533218904</v>
      </c>
      <c r="I78" s="22" t="s">
        <v>419</v>
      </c>
    </row>
    <row r="79" s="22" customFormat="1" customHeight="1" spans="1:9">
      <c r="A79" s="27">
        <v>181291</v>
      </c>
      <c r="B79" s="27" t="s">
        <v>79</v>
      </c>
      <c r="C79" s="22" t="s">
        <v>78</v>
      </c>
      <c r="D79" s="22">
        <v>104533</v>
      </c>
      <c r="E79" s="22" t="s">
        <v>107</v>
      </c>
      <c r="F79" s="27">
        <v>1</v>
      </c>
      <c r="G79" s="27" t="e">
        <f>VLOOKUP(A:A,#REF!,3,0)</f>
        <v>#REF!</v>
      </c>
      <c r="H79" s="26" t="str">
        <f t="shared" si="1"/>
        <v>104533181291</v>
      </c>
      <c r="I79" s="22">
        <f>VLOOKUP(A:A,[1]整体目录!$B:$P,15,0)</f>
        <v>0</v>
      </c>
    </row>
    <row r="80" s="22" customFormat="1" customHeight="1" spans="1:9">
      <c r="A80" s="4">
        <v>150102</v>
      </c>
      <c r="B80" s="4"/>
      <c r="C80" s="8" t="s">
        <v>117</v>
      </c>
      <c r="D80" s="8">
        <v>104533</v>
      </c>
      <c r="E80" s="8" t="s">
        <v>107</v>
      </c>
      <c r="F80" s="4">
        <v>2</v>
      </c>
      <c r="G80" s="4" t="e">
        <f>VLOOKUP(A:A,#REF!,3,0)</f>
        <v>#REF!</v>
      </c>
      <c r="H80" s="26" t="str">
        <f t="shared" si="1"/>
        <v>104533150102</v>
      </c>
      <c r="I80" s="22" t="s">
        <v>419</v>
      </c>
    </row>
    <row r="81" s="22" customFormat="1" customHeight="1" spans="1:9">
      <c r="A81" s="4">
        <v>218904</v>
      </c>
      <c r="B81" s="4" t="s">
        <v>82</v>
      </c>
      <c r="C81" s="8" t="s">
        <v>83</v>
      </c>
      <c r="D81" s="8">
        <v>594</v>
      </c>
      <c r="E81" s="8" t="s">
        <v>118</v>
      </c>
      <c r="F81" s="4">
        <v>4</v>
      </c>
      <c r="G81" s="4" t="e">
        <f>VLOOKUP(A:A,#REF!,3,0)</f>
        <v>#REF!</v>
      </c>
      <c r="H81" s="26" t="str">
        <f t="shared" si="1"/>
        <v>594218904</v>
      </c>
      <c r="I81" s="22" t="s">
        <v>419</v>
      </c>
    </row>
    <row r="82" s="22" customFormat="1" customHeight="1" spans="1:9">
      <c r="A82" s="4">
        <v>150102</v>
      </c>
      <c r="B82" s="10" t="s">
        <v>119</v>
      </c>
      <c r="C82" s="10" t="s">
        <v>120</v>
      </c>
      <c r="D82" s="8">
        <v>539</v>
      </c>
      <c r="E82" s="8" t="s">
        <v>121</v>
      </c>
      <c r="F82" s="4">
        <v>2</v>
      </c>
      <c r="G82" s="4" t="e">
        <f>VLOOKUP(A:A,#REF!,3,0)</f>
        <v>#REF!</v>
      </c>
      <c r="H82" s="26" t="str">
        <f t="shared" si="1"/>
        <v>539150102</v>
      </c>
      <c r="I82" s="22" t="s">
        <v>419</v>
      </c>
    </row>
    <row r="83" s="22" customFormat="1" customHeight="1" spans="1:9">
      <c r="A83" s="4">
        <v>218904</v>
      </c>
      <c r="B83" s="4" t="s">
        <v>82</v>
      </c>
      <c r="C83" s="8" t="s">
        <v>83</v>
      </c>
      <c r="D83" s="8">
        <v>539</v>
      </c>
      <c r="E83" s="8" t="s">
        <v>121</v>
      </c>
      <c r="F83" s="4">
        <v>4</v>
      </c>
      <c r="G83" s="4" t="e">
        <f>VLOOKUP(A:A,#REF!,3,0)</f>
        <v>#REF!</v>
      </c>
      <c r="H83" s="26" t="str">
        <f t="shared" si="1"/>
        <v>539218904</v>
      </c>
      <c r="I83" s="22" t="s">
        <v>419</v>
      </c>
    </row>
    <row r="84" s="22" customFormat="1" customHeight="1" spans="1:9">
      <c r="A84" s="27">
        <v>181291</v>
      </c>
      <c r="B84" s="27" t="s">
        <v>79</v>
      </c>
      <c r="C84" s="22" t="s">
        <v>78</v>
      </c>
      <c r="D84" s="22">
        <v>539</v>
      </c>
      <c r="E84" s="22" t="s">
        <v>121</v>
      </c>
      <c r="F84" s="27">
        <v>2</v>
      </c>
      <c r="G84" s="27" t="e">
        <f>VLOOKUP(A:A,#REF!,3,0)</f>
        <v>#REF!</v>
      </c>
      <c r="H84" s="26" t="str">
        <f t="shared" si="1"/>
        <v>539181291</v>
      </c>
      <c r="I84" s="22">
        <f>VLOOKUP(A:A,[1]整体目录!$B:$P,15,0)</f>
        <v>0</v>
      </c>
    </row>
    <row r="85" s="22" customFormat="1" customHeight="1" spans="1:9">
      <c r="A85" s="27">
        <v>236550</v>
      </c>
      <c r="B85" s="27" t="s">
        <v>59</v>
      </c>
      <c r="C85" s="22" t="s">
        <v>74</v>
      </c>
      <c r="D85" s="22">
        <v>539</v>
      </c>
      <c r="E85" s="22" t="s">
        <v>121</v>
      </c>
      <c r="F85" s="27">
        <v>2</v>
      </c>
      <c r="G85" s="27" t="e">
        <f>VLOOKUP(A:A,#REF!,3,0)</f>
        <v>#REF!</v>
      </c>
      <c r="H85" s="26" t="str">
        <f t="shared" si="1"/>
        <v>539236550</v>
      </c>
      <c r="I85" s="22">
        <f>VLOOKUP(A:A,[1]整体目录!$B:$P,15,0)</f>
        <v>0</v>
      </c>
    </row>
    <row r="86" s="22" customFormat="1" customHeight="1" spans="1:9">
      <c r="A86" s="27">
        <v>215791</v>
      </c>
      <c r="B86" s="27" t="s">
        <v>76</v>
      </c>
      <c r="C86" s="22" t="s">
        <v>122</v>
      </c>
      <c r="D86" s="22">
        <v>539</v>
      </c>
      <c r="E86" s="22" t="s">
        <v>121</v>
      </c>
      <c r="F86" s="27">
        <v>4</v>
      </c>
      <c r="G86" s="27" t="e">
        <f>VLOOKUP(A:A,#REF!,3,0)</f>
        <v>#REF!</v>
      </c>
      <c r="H86" s="26" t="str">
        <f t="shared" si="1"/>
        <v>539215791</v>
      </c>
      <c r="I86" s="22">
        <f>VLOOKUP(A:A,[1]整体目录!$B:$P,15,0)</f>
        <v>0</v>
      </c>
    </row>
    <row r="87" s="22" customFormat="1" customHeight="1" spans="1:9">
      <c r="A87" s="4">
        <v>150093</v>
      </c>
      <c r="B87" s="4" t="s">
        <v>123</v>
      </c>
      <c r="C87" s="8" t="s">
        <v>98</v>
      </c>
      <c r="D87" s="8">
        <v>539</v>
      </c>
      <c r="E87" s="8" t="s">
        <v>121</v>
      </c>
      <c r="F87" s="4">
        <v>2</v>
      </c>
      <c r="G87" s="4" t="e">
        <f>VLOOKUP(A:A,#REF!,3,0)</f>
        <v>#REF!</v>
      </c>
      <c r="H87" s="26" t="str">
        <f t="shared" si="1"/>
        <v>539150093</v>
      </c>
      <c r="I87" s="22" t="s">
        <v>419</v>
      </c>
    </row>
    <row r="88" s="22" customFormat="1" customHeight="1" spans="1:9">
      <c r="A88" s="27">
        <v>166671</v>
      </c>
      <c r="B88" s="27" t="s">
        <v>99</v>
      </c>
      <c r="C88" s="22" t="s">
        <v>106</v>
      </c>
      <c r="D88" s="22">
        <v>704</v>
      </c>
      <c r="E88" s="22" t="s">
        <v>124</v>
      </c>
      <c r="F88" s="27">
        <v>4</v>
      </c>
      <c r="G88" s="27" t="e">
        <f>VLOOKUP(A:A,#REF!,3,0)</f>
        <v>#REF!</v>
      </c>
      <c r="H88" s="26" t="str">
        <f t="shared" si="1"/>
        <v>704166671</v>
      </c>
      <c r="I88" s="22">
        <f>VLOOKUP(A:A,[1]整体目录!$B:$P,15,0)</f>
        <v>0</v>
      </c>
    </row>
    <row r="89" s="22" customFormat="1" customHeight="1" spans="1:9">
      <c r="A89" s="27">
        <v>181299</v>
      </c>
      <c r="B89" s="27" t="s">
        <v>73</v>
      </c>
      <c r="C89" s="22" t="s">
        <v>74</v>
      </c>
      <c r="D89" s="22">
        <v>717</v>
      </c>
      <c r="E89" s="22" t="s">
        <v>125</v>
      </c>
      <c r="F89" s="27">
        <v>5</v>
      </c>
      <c r="G89" s="27" t="e">
        <f>VLOOKUP(A:A,#REF!,3,0)</f>
        <v>#REF!</v>
      </c>
      <c r="H89" s="26" t="str">
        <f t="shared" si="1"/>
        <v>717181299</v>
      </c>
      <c r="I89" s="22">
        <f>VLOOKUP(A:A,[1]整体目录!$B:$P,15,0)</f>
        <v>0</v>
      </c>
    </row>
    <row r="90" s="22" customFormat="1" customHeight="1" spans="1:9">
      <c r="A90" s="4">
        <v>181297</v>
      </c>
      <c r="B90" s="4" t="s">
        <v>45</v>
      </c>
      <c r="C90" s="8" t="s">
        <v>71</v>
      </c>
      <c r="D90" s="8">
        <v>717</v>
      </c>
      <c r="E90" s="8" t="s">
        <v>125</v>
      </c>
      <c r="F90" s="4">
        <v>5</v>
      </c>
      <c r="G90" s="4" t="e">
        <f>VLOOKUP(A:A,#REF!,3,0)</f>
        <v>#REF!</v>
      </c>
      <c r="H90" s="26" t="str">
        <f t="shared" si="1"/>
        <v>717181297</v>
      </c>
      <c r="I90" s="22" t="s">
        <v>419</v>
      </c>
    </row>
    <row r="91" s="22" customFormat="1" customHeight="1" spans="1:9">
      <c r="A91" s="4">
        <v>218904</v>
      </c>
      <c r="B91" s="4" t="s">
        <v>82</v>
      </c>
      <c r="C91" s="8" t="s">
        <v>83</v>
      </c>
      <c r="D91" s="8">
        <v>717</v>
      </c>
      <c r="E91" s="8" t="s">
        <v>125</v>
      </c>
      <c r="F91" s="4">
        <v>4</v>
      </c>
      <c r="G91" s="4" t="e">
        <f>VLOOKUP(A:A,#REF!,3,0)</f>
        <v>#REF!</v>
      </c>
      <c r="H91" s="26" t="str">
        <f t="shared" si="1"/>
        <v>717218904</v>
      </c>
      <c r="I91" s="22" t="s">
        <v>419</v>
      </c>
    </row>
    <row r="92" s="22" customFormat="1" customHeight="1" spans="1:9">
      <c r="A92" s="4">
        <v>150088</v>
      </c>
      <c r="B92" s="4" t="s">
        <v>105</v>
      </c>
      <c r="C92" s="8" t="s">
        <v>106</v>
      </c>
      <c r="D92" s="8">
        <v>717</v>
      </c>
      <c r="E92" s="8" t="s">
        <v>125</v>
      </c>
      <c r="F92" s="4">
        <v>4</v>
      </c>
      <c r="G92" s="4" t="e">
        <f>VLOOKUP(A:A,#REF!,3,0)</f>
        <v>#REF!</v>
      </c>
      <c r="H92" s="26" t="str">
        <f t="shared" si="1"/>
        <v>717150088</v>
      </c>
      <c r="I92" s="22" t="s">
        <v>419</v>
      </c>
    </row>
    <row r="93" s="22" customFormat="1" customHeight="1" spans="1:9">
      <c r="A93" s="4">
        <v>260443</v>
      </c>
      <c r="B93" s="4" t="s">
        <v>68</v>
      </c>
      <c r="C93" s="8" t="s">
        <v>71</v>
      </c>
      <c r="D93" s="8">
        <v>717</v>
      </c>
      <c r="E93" s="8" t="s">
        <v>125</v>
      </c>
      <c r="F93" s="4">
        <v>4</v>
      </c>
      <c r="G93" s="4" t="e">
        <f>VLOOKUP(A:A,#REF!,3,0)</f>
        <v>#REF!</v>
      </c>
      <c r="H93" s="26" t="str">
        <f t="shared" si="1"/>
        <v>717260443</v>
      </c>
      <c r="I93" s="22" t="s">
        <v>419</v>
      </c>
    </row>
    <row r="94" s="22" customFormat="1" customHeight="1" spans="1:9">
      <c r="A94" s="4">
        <v>260442</v>
      </c>
      <c r="B94" s="4" t="s">
        <v>69</v>
      </c>
      <c r="C94" s="8" t="s">
        <v>78</v>
      </c>
      <c r="D94" s="8">
        <v>717</v>
      </c>
      <c r="E94" s="8" t="s">
        <v>125</v>
      </c>
      <c r="F94" s="4">
        <v>4</v>
      </c>
      <c r="G94" s="4" t="e">
        <f>VLOOKUP(A:A,#REF!,3,0)</f>
        <v>#REF!</v>
      </c>
      <c r="H94" s="26" t="str">
        <f t="shared" si="1"/>
        <v>717260442</v>
      </c>
      <c r="I94" s="22" t="s">
        <v>419</v>
      </c>
    </row>
    <row r="95" s="22" customFormat="1" customHeight="1" spans="1:9">
      <c r="A95" s="4">
        <v>260433</v>
      </c>
      <c r="B95" s="4" t="s">
        <v>70</v>
      </c>
      <c r="C95" s="8" t="s">
        <v>74</v>
      </c>
      <c r="D95" s="8">
        <v>717</v>
      </c>
      <c r="E95" s="8" t="s">
        <v>125</v>
      </c>
      <c r="F95" s="4">
        <v>4</v>
      </c>
      <c r="G95" s="4" t="e">
        <f>VLOOKUP(A:A,#REF!,3,0)</f>
        <v>#REF!</v>
      </c>
      <c r="H95" s="26" t="str">
        <f t="shared" si="1"/>
        <v>717260433</v>
      </c>
      <c r="I95" s="22" t="s">
        <v>419</v>
      </c>
    </row>
    <row r="96" s="22" customFormat="1" customHeight="1" spans="1:9">
      <c r="A96" s="27">
        <v>215787</v>
      </c>
      <c r="B96" s="27" t="s">
        <v>80</v>
      </c>
      <c r="C96" s="22" t="s">
        <v>77</v>
      </c>
      <c r="D96" s="22">
        <v>717</v>
      </c>
      <c r="E96" s="22" t="s">
        <v>125</v>
      </c>
      <c r="F96" s="27">
        <v>4</v>
      </c>
      <c r="G96" s="27" t="e">
        <f>VLOOKUP(A:A,#REF!,3,0)</f>
        <v>#REF!</v>
      </c>
      <c r="H96" s="26" t="str">
        <f t="shared" si="1"/>
        <v>717215787</v>
      </c>
      <c r="I96" s="22">
        <f>VLOOKUP(A:A,[1]整体目录!$B:$P,15,0)</f>
        <v>0</v>
      </c>
    </row>
    <row r="97" s="22" customFormat="1" customHeight="1" spans="1:9">
      <c r="A97" s="4">
        <v>150102</v>
      </c>
      <c r="B97" s="10" t="s">
        <v>119</v>
      </c>
      <c r="C97" s="10"/>
      <c r="D97" s="8">
        <v>717</v>
      </c>
      <c r="E97" s="8" t="s">
        <v>125</v>
      </c>
      <c r="F97" s="4">
        <v>2</v>
      </c>
      <c r="G97" s="4" t="e">
        <f>VLOOKUP(A:A,#REF!,3,0)</f>
        <v>#REF!</v>
      </c>
      <c r="H97" s="26" t="str">
        <f t="shared" si="1"/>
        <v>717150102</v>
      </c>
      <c r="I97" s="22" t="s">
        <v>419</v>
      </c>
    </row>
    <row r="98" s="22" customFormat="1" customHeight="1" spans="1:9">
      <c r="A98" s="4">
        <v>181297</v>
      </c>
      <c r="B98" s="4"/>
      <c r="C98" s="8" t="s">
        <v>71</v>
      </c>
      <c r="D98" s="8">
        <v>716</v>
      </c>
      <c r="E98" s="8" t="s">
        <v>126</v>
      </c>
      <c r="F98" s="4">
        <v>4</v>
      </c>
      <c r="G98" s="4" t="e">
        <f>VLOOKUP(A:A,#REF!,3,0)</f>
        <v>#REF!</v>
      </c>
      <c r="H98" s="26" t="str">
        <f t="shared" si="1"/>
        <v>716181297</v>
      </c>
      <c r="I98" s="22" t="s">
        <v>419</v>
      </c>
    </row>
    <row r="99" s="22" customFormat="1" customHeight="1" spans="1:9">
      <c r="A99" s="4">
        <v>218904</v>
      </c>
      <c r="B99" s="4" t="s">
        <v>82</v>
      </c>
      <c r="C99" s="8" t="s">
        <v>83</v>
      </c>
      <c r="D99" s="8">
        <v>748</v>
      </c>
      <c r="E99" s="8" t="s">
        <v>127</v>
      </c>
      <c r="F99" s="4">
        <v>4</v>
      </c>
      <c r="G99" s="4" t="e">
        <f>VLOOKUP(A:A,#REF!,3,0)</f>
        <v>#REF!</v>
      </c>
      <c r="H99" s="26" t="str">
        <f t="shared" si="1"/>
        <v>748218904</v>
      </c>
      <c r="I99" s="22" t="s">
        <v>419</v>
      </c>
    </row>
    <row r="100" s="22" customFormat="1" customHeight="1" spans="1:9">
      <c r="A100" s="4">
        <v>150093</v>
      </c>
      <c r="B100" s="4" t="s">
        <v>128</v>
      </c>
      <c r="C100" s="8" t="s">
        <v>129</v>
      </c>
      <c r="D100" s="8">
        <v>748</v>
      </c>
      <c r="E100" s="8" t="s">
        <v>127</v>
      </c>
      <c r="F100" s="4">
        <v>3</v>
      </c>
      <c r="G100" s="4" t="e">
        <f>VLOOKUP(A:A,#REF!,3,0)</f>
        <v>#REF!</v>
      </c>
      <c r="H100" s="26" t="str">
        <f t="shared" si="1"/>
        <v>748150093</v>
      </c>
      <c r="I100" s="22" t="s">
        <v>419</v>
      </c>
    </row>
    <row r="101" s="22" customFormat="1" customHeight="1" spans="1:9">
      <c r="A101" s="27">
        <v>181299</v>
      </c>
      <c r="B101" s="27" t="s">
        <v>73</v>
      </c>
      <c r="C101" s="22" t="s">
        <v>74</v>
      </c>
      <c r="D101" s="22">
        <v>748</v>
      </c>
      <c r="E101" s="22" t="s">
        <v>127</v>
      </c>
      <c r="F101" s="22">
        <v>4</v>
      </c>
      <c r="G101" s="27" t="e">
        <f>VLOOKUP(A:A,#REF!,3,0)</f>
        <v>#REF!</v>
      </c>
      <c r="H101" s="26" t="str">
        <f t="shared" si="1"/>
        <v>748181299</v>
      </c>
      <c r="I101" s="22">
        <f>VLOOKUP(A:A,[1]整体目录!$B:$P,15,0)</f>
        <v>0</v>
      </c>
    </row>
    <row r="102" s="22" customFormat="1" customHeight="1" spans="1:9">
      <c r="A102" s="4">
        <v>150102</v>
      </c>
      <c r="B102" s="8" t="s">
        <v>130</v>
      </c>
      <c r="C102" s="8" t="s">
        <v>117</v>
      </c>
      <c r="D102" s="8">
        <v>748</v>
      </c>
      <c r="E102" s="8" t="s">
        <v>127</v>
      </c>
      <c r="F102" s="8">
        <v>4</v>
      </c>
      <c r="G102" s="4" t="e">
        <f>VLOOKUP(A:A,#REF!,3,0)</f>
        <v>#REF!</v>
      </c>
      <c r="H102" s="26" t="str">
        <f t="shared" si="1"/>
        <v>748150102</v>
      </c>
      <c r="I102" s="22" t="s">
        <v>419</v>
      </c>
    </row>
    <row r="103" s="22" customFormat="1" customHeight="1" spans="1:9">
      <c r="A103" s="4">
        <v>260433</v>
      </c>
      <c r="B103" s="4" t="s">
        <v>131</v>
      </c>
      <c r="C103" s="8" t="s">
        <v>122</v>
      </c>
      <c r="D103" s="8">
        <v>748</v>
      </c>
      <c r="E103" s="8" t="s">
        <v>127</v>
      </c>
      <c r="F103" s="4">
        <v>2</v>
      </c>
      <c r="G103" s="4" t="e">
        <f>VLOOKUP(A:A,#REF!,3,0)</f>
        <v>#REF!</v>
      </c>
      <c r="H103" s="26" t="str">
        <f t="shared" si="1"/>
        <v>748260433</v>
      </c>
      <c r="I103" s="22" t="s">
        <v>419</v>
      </c>
    </row>
    <row r="104" s="22" customFormat="1" customHeight="1" spans="1:9">
      <c r="A104" s="4">
        <v>181297</v>
      </c>
      <c r="B104" s="4" t="s">
        <v>45</v>
      </c>
      <c r="C104" s="8" t="s">
        <v>71</v>
      </c>
      <c r="D104" s="8">
        <v>746</v>
      </c>
      <c r="E104" s="8" t="s">
        <v>132</v>
      </c>
      <c r="F104" s="4">
        <v>4</v>
      </c>
      <c r="G104" s="4" t="e">
        <f>VLOOKUP(A:A,#REF!,3,0)</f>
        <v>#REF!</v>
      </c>
      <c r="H104" s="26" t="str">
        <f t="shared" si="1"/>
        <v>746181297</v>
      </c>
      <c r="I104" s="22" t="s">
        <v>419</v>
      </c>
    </row>
    <row r="105" s="22" customFormat="1" customHeight="1" spans="1:9">
      <c r="A105" s="4">
        <v>218904</v>
      </c>
      <c r="B105" s="4" t="s">
        <v>133</v>
      </c>
      <c r="C105" s="8" t="s">
        <v>134</v>
      </c>
      <c r="D105" s="8">
        <v>746</v>
      </c>
      <c r="E105" s="8" t="s">
        <v>132</v>
      </c>
      <c r="F105" s="4">
        <v>7</v>
      </c>
      <c r="G105" s="4" t="e">
        <f>VLOOKUP(A:A,#REF!,3,0)</f>
        <v>#REF!</v>
      </c>
      <c r="H105" s="26" t="str">
        <f t="shared" si="1"/>
        <v>746218904</v>
      </c>
      <c r="I105" s="22" t="s">
        <v>419</v>
      </c>
    </row>
    <row r="106" s="22" customFormat="1" customHeight="1" spans="1:9">
      <c r="A106" s="27">
        <v>166671</v>
      </c>
      <c r="B106" s="27" t="s">
        <v>135</v>
      </c>
      <c r="C106" s="22" t="s">
        <v>106</v>
      </c>
      <c r="D106" s="22">
        <v>710</v>
      </c>
      <c r="E106" s="22" t="s">
        <v>110</v>
      </c>
      <c r="F106" s="27">
        <v>2</v>
      </c>
      <c r="G106" s="27" t="e">
        <f>VLOOKUP(A:A,#REF!,3,0)</f>
        <v>#REF!</v>
      </c>
      <c r="H106" s="26" t="str">
        <f t="shared" si="1"/>
        <v>710166671</v>
      </c>
      <c r="I106" s="22">
        <f>VLOOKUP(A:A,[1]整体目录!$B:$P,15,0)</f>
        <v>0</v>
      </c>
    </row>
    <row r="107" s="22" customFormat="1" customHeight="1" spans="1:9">
      <c r="A107" s="4">
        <v>260443</v>
      </c>
      <c r="B107" s="4" t="s">
        <v>68</v>
      </c>
      <c r="C107" s="8" t="s">
        <v>71</v>
      </c>
      <c r="D107" s="8">
        <v>710</v>
      </c>
      <c r="E107" s="8" t="s">
        <v>110</v>
      </c>
      <c r="F107" s="4">
        <v>2</v>
      </c>
      <c r="G107" s="4" t="e">
        <f>VLOOKUP(A:A,#REF!,3,0)</f>
        <v>#REF!</v>
      </c>
      <c r="H107" s="26" t="str">
        <f t="shared" si="1"/>
        <v>710260443</v>
      </c>
      <c r="I107" s="22" t="s">
        <v>419</v>
      </c>
    </row>
    <row r="108" s="22" customFormat="1" customHeight="1" spans="1:9">
      <c r="A108" s="4">
        <v>260433</v>
      </c>
      <c r="B108" s="4" t="s">
        <v>70</v>
      </c>
      <c r="C108" s="8" t="s">
        <v>74</v>
      </c>
      <c r="D108" s="8">
        <v>710</v>
      </c>
      <c r="E108" s="8" t="s">
        <v>110</v>
      </c>
      <c r="F108" s="4">
        <v>4</v>
      </c>
      <c r="G108" s="4" t="e">
        <f>VLOOKUP(A:A,#REF!,3,0)</f>
        <v>#REF!</v>
      </c>
      <c r="H108" s="26" t="str">
        <f t="shared" si="1"/>
        <v>710260433</v>
      </c>
      <c r="I108" s="22" t="s">
        <v>419</v>
      </c>
    </row>
    <row r="109" s="22" customFormat="1" customHeight="1" spans="1:9">
      <c r="A109" s="4">
        <v>260442</v>
      </c>
      <c r="B109" s="4" t="s">
        <v>69</v>
      </c>
      <c r="C109" s="8" t="s">
        <v>78</v>
      </c>
      <c r="D109" s="8">
        <v>710</v>
      </c>
      <c r="E109" s="8" t="s">
        <v>110</v>
      </c>
      <c r="F109" s="4">
        <v>2</v>
      </c>
      <c r="G109" s="4" t="e">
        <f>VLOOKUP(A:A,#REF!,3,0)</f>
        <v>#REF!</v>
      </c>
      <c r="H109" s="26" t="str">
        <f t="shared" si="1"/>
        <v>710260442</v>
      </c>
      <c r="I109" s="22" t="s">
        <v>419</v>
      </c>
    </row>
    <row r="110" s="22" customFormat="1" customHeight="1" spans="1:9">
      <c r="A110" s="4">
        <v>218904</v>
      </c>
      <c r="B110" s="4" t="s">
        <v>82</v>
      </c>
      <c r="C110" s="8" t="s">
        <v>83</v>
      </c>
      <c r="D110" s="8">
        <v>710</v>
      </c>
      <c r="E110" s="8" t="s">
        <v>110</v>
      </c>
      <c r="F110" s="4">
        <v>4</v>
      </c>
      <c r="G110" s="4" t="e">
        <f>VLOOKUP(A:A,#REF!,3,0)</f>
        <v>#REF!</v>
      </c>
      <c r="H110" s="26" t="str">
        <f t="shared" si="1"/>
        <v>710218904</v>
      </c>
      <c r="I110" s="22" t="s">
        <v>419</v>
      </c>
    </row>
    <row r="111" s="22" customFormat="1" customHeight="1" spans="1:9">
      <c r="A111" s="31">
        <v>236550</v>
      </c>
      <c r="B111" s="31" t="s">
        <v>137</v>
      </c>
      <c r="C111" s="31" t="s">
        <v>138</v>
      </c>
      <c r="D111" s="31">
        <v>343</v>
      </c>
      <c r="E111" s="31" t="s">
        <v>139</v>
      </c>
      <c r="F111" s="32">
        <v>12</v>
      </c>
      <c r="G111" s="27" t="e">
        <f>VLOOKUP(A:A,#REF!,3,0)</f>
        <v>#REF!</v>
      </c>
      <c r="H111" s="26" t="str">
        <f t="shared" si="1"/>
        <v>343236550</v>
      </c>
      <c r="I111" s="22">
        <f>VLOOKUP(A:A,[1]整体目录!$B:$P,15,0)</f>
        <v>0</v>
      </c>
    </row>
    <row r="112" s="22" customFormat="1" customHeight="1" spans="1:9">
      <c r="A112" s="31">
        <v>166670</v>
      </c>
      <c r="B112" s="32" t="s">
        <v>140</v>
      </c>
      <c r="C112" s="31" t="s">
        <v>141</v>
      </c>
      <c r="D112" s="31">
        <v>343</v>
      </c>
      <c r="E112" s="31" t="s">
        <v>139</v>
      </c>
      <c r="F112" s="32">
        <v>6</v>
      </c>
      <c r="G112" s="27" t="e">
        <f>VLOOKUP(A:A,#REF!,3,0)</f>
        <v>#REF!</v>
      </c>
      <c r="H112" s="26" t="str">
        <f t="shared" si="1"/>
        <v>343166670</v>
      </c>
      <c r="I112" s="22">
        <f>VLOOKUP(A:A,[1]整体目录!$B:$P,15,0)</f>
        <v>0</v>
      </c>
    </row>
    <row r="113" s="22" customFormat="1" customHeight="1" spans="1:9">
      <c r="A113" s="11">
        <v>218904</v>
      </c>
      <c r="B113" s="11" t="s">
        <v>142</v>
      </c>
      <c r="C113" s="12" t="s">
        <v>143</v>
      </c>
      <c r="D113" s="12">
        <v>343</v>
      </c>
      <c r="E113" s="12" t="s">
        <v>139</v>
      </c>
      <c r="F113" s="11">
        <v>12</v>
      </c>
      <c r="G113" s="4" t="e">
        <f>VLOOKUP(A:A,#REF!,3,0)</f>
        <v>#REF!</v>
      </c>
      <c r="H113" s="26" t="str">
        <f t="shared" si="1"/>
        <v>343218904</v>
      </c>
      <c r="I113" s="22" t="s">
        <v>419</v>
      </c>
    </row>
    <row r="114" s="22" customFormat="1" customHeight="1" spans="1:9">
      <c r="A114" s="33">
        <v>237011</v>
      </c>
      <c r="B114" s="33" t="s">
        <v>144</v>
      </c>
      <c r="C114" s="34" t="s">
        <v>145</v>
      </c>
      <c r="D114" s="34">
        <v>343</v>
      </c>
      <c r="E114" s="34" t="s">
        <v>146</v>
      </c>
      <c r="F114" s="33">
        <v>20</v>
      </c>
      <c r="G114" s="27" t="e">
        <f>VLOOKUP(A:A,#REF!,3,0)</f>
        <v>#REF!</v>
      </c>
      <c r="H114" s="26" t="str">
        <f t="shared" si="1"/>
        <v>343237011</v>
      </c>
      <c r="I114" s="22">
        <f>VLOOKUP(A:A,[1]整体目录!$B:$P,15,0)</f>
        <v>0</v>
      </c>
    </row>
    <row r="115" s="22" customFormat="1" customHeight="1" spans="1:9">
      <c r="A115" s="12">
        <v>150102</v>
      </c>
      <c r="B115" s="12" t="s">
        <v>148</v>
      </c>
      <c r="C115" s="11" t="s">
        <v>149</v>
      </c>
      <c r="D115" s="11">
        <v>357</v>
      </c>
      <c r="E115" s="11" t="s">
        <v>150</v>
      </c>
      <c r="F115" s="12">
        <v>5</v>
      </c>
      <c r="G115" s="4" t="e">
        <f>VLOOKUP(A:A,#REF!,3,0)</f>
        <v>#REF!</v>
      </c>
      <c r="H115" s="26" t="str">
        <f t="shared" si="1"/>
        <v>357150102</v>
      </c>
      <c r="I115" s="22" t="s">
        <v>419</v>
      </c>
    </row>
    <row r="116" s="22" customFormat="1" customHeight="1" spans="1:9">
      <c r="A116" s="12">
        <v>181297</v>
      </c>
      <c r="B116" s="12" t="s">
        <v>151</v>
      </c>
      <c r="C116" s="11" t="s">
        <v>152</v>
      </c>
      <c r="D116" s="11">
        <v>357</v>
      </c>
      <c r="E116" s="11" t="s">
        <v>150</v>
      </c>
      <c r="F116" s="12">
        <v>8</v>
      </c>
      <c r="G116" s="4" t="e">
        <f>VLOOKUP(A:A,#REF!,3,0)</f>
        <v>#REF!</v>
      </c>
      <c r="H116" s="26" t="str">
        <f t="shared" si="1"/>
        <v>357181297</v>
      </c>
      <c r="I116" s="22" t="s">
        <v>419</v>
      </c>
    </row>
    <row r="117" s="22" customFormat="1" customHeight="1" spans="1:9">
      <c r="A117" s="33">
        <v>181299</v>
      </c>
      <c r="B117" s="33" t="s">
        <v>153</v>
      </c>
      <c r="C117" s="34" t="s">
        <v>154</v>
      </c>
      <c r="D117" s="34">
        <v>357</v>
      </c>
      <c r="E117" s="34" t="s">
        <v>150</v>
      </c>
      <c r="F117" s="33">
        <v>8</v>
      </c>
      <c r="G117" s="27" t="e">
        <f>VLOOKUP(A:A,#REF!,3,0)</f>
        <v>#REF!</v>
      </c>
      <c r="H117" s="26" t="str">
        <f t="shared" si="1"/>
        <v>357181299</v>
      </c>
      <c r="I117" s="22">
        <f>VLOOKUP(A:A,[1]整体目录!$B:$P,15,0)</f>
        <v>0</v>
      </c>
    </row>
    <row r="118" s="22" customFormat="1" customHeight="1" spans="1:9">
      <c r="A118" s="33">
        <v>236550</v>
      </c>
      <c r="B118" s="33" t="s">
        <v>155</v>
      </c>
      <c r="C118" s="34" t="s">
        <v>154</v>
      </c>
      <c r="D118" s="34">
        <v>357</v>
      </c>
      <c r="E118" s="34" t="s">
        <v>150</v>
      </c>
      <c r="F118" s="33">
        <v>12</v>
      </c>
      <c r="G118" s="27" t="e">
        <f>VLOOKUP(A:A,#REF!,3,0)</f>
        <v>#REF!</v>
      </c>
      <c r="H118" s="26" t="str">
        <f t="shared" si="1"/>
        <v>357236550</v>
      </c>
      <c r="I118" s="22">
        <f>VLOOKUP(A:A,[1]整体目录!$B:$P,15,0)</f>
        <v>0</v>
      </c>
    </row>
    <row r="119" s="22" customFormat="1" customHeight="1" spans="1:9">
      <c r="A119" s="12">
        <v>218904</v>
      </c>
      <c r="B119" s="12" t="s">
        <v>156</v>
      </c>
      <c r="C119" s="11" t="s">
        <v>157</v>
      </c>
      <c r="D119" s="11">
        <v>357</v>
      </c>
      <c r="E119" s="11" t="s">
        <v>150</v>
      </c>
      <c r="F119" s="12">
        <v>12</v>
      </c>
      <c r="G119" s="4" t="e">
        <f>VLOOKUP(A:A,#REF!,3,0)</f>
        <v>#REF!</v>
      </c>
      <c r="H119" s="26" t="str">
        <f t="shared" si="1"/>
        <v>357218904</v>
      </c>
      <c r="I119" s="22" t="s">
        <v>419</v>
      </c>
    </row>
    <row r="120" s="22" customFormat="1" customHeight="1" spans="1:9">
      <c r="A120" s="33">
        <v>237011</v>
      </c>
      <c r="B120" s="33" t="s">
        <v>144</v>
      </c>
      <c r="C120" s="34" t="s">
        <v>145</v>
      </c>
      <c r="D120" s="34">
        <v>357</v>
      </c>
      <c r="E120" s="34" t="s">
        <v>150</v>
      </c>
      <c r="F120" s="33">
        <v>60</v>
      </c>
      <c r="G120" s="27" t="e">
        <f>VLOOKUP(A:A,#REF!,3,0)</f>
        <v>#REF!</v>
      </c>
      <c r="H120" s="26" t="str">
        <f t="shared" si="1"/>
        <v>357237011</v>
      </c>
      <c r="I120" s="22">
        <f>VLOOKUP(A:A,[1]整体目录!$B:$P,15,0)</f>
        <v>0</v>
      </c>
    </row>
    <row r="121" s="22" customFormat="1" customHeight="1" spans="1:9">
      <c r="A121" s="13">
        <v>172377</v>
      </c>
      <c r="B121" s="13" t="s">
        <v>161</v>
      </c>
      <c r="C121" s="14" t="s">
        <v>162</v>
      </c>
      <c r="D121" s="14">
        <v>357</v>
      </c>
      <c r="E121" s="14" t="s">
        <v>163</v>
      </c>
      <c r="F121" s="13">
        <v>6</v>
      </c>
      <c r="G121" s="4" t="e">
        <f>VLOOKUP(A:A,#REF!,3,0)</f>
        <v>#REF!</v>
      </c>
      <c r="H121" s="26" t="str">
        <f t="shared" si="1"/>
        <v>357172377</v>
      </c>
      <c r="I121" s="22" t="s">
        <v>419</v>
      </c>
    </row>
    <row r="122" s="22" customFormat="1" customHeight="1" spans="1:9">
      <c r="A122" s="32">
        <v>181291</v>
      </c>
      <c r="B122" s="32" t="s">
        <v>164</v>
      </c>
      <c r="C122" s="31" t="s">
        <v>165</v>
      </c>
      <c r="D122" s="31">
        <v>357</v>
      </c>
      <c r="E122" s="31" t="s">
        <v>160</v>
      </c>
      <c r="F122" s="32">
        <v>6</v>
      </c>
      <c r="G122" s="27" t="e">
        <f>VLOOKUP(A:A,#REF!,3,0)</f>
        <v>#REF!</v>
      </c>
      <c r="H122" s="26" t="str">
        <f t="shared" si="1"/>
        <v>357181291</v>
      </c>
      <c r="I122" s="22">
        <f>VLOOKUP(A:A,[1]整体目录!$B:$P,15,0)</f>
        <v>0</v>
      </c>
    </row>
    <row r="123" s="22" customFormat="1" customHeight="1" spans="1:9">
      <c r="A123" s="32">
        <v>150086</v>
      </c>
      <c r="B123" s="32" t="s">
        <v>166</v>
      </c>
      <c r="C123" s="31" t="s">
        <v>167</v>
      </c>
      <c r="D123" s="31">
        <v>379</v>
      </c>
      <c r="E123" s="31" t="s">
        <v>168</v>
      </c>
      <c r="F123" s="32">
        <v>4</v>
      </c>
      <c r="G123" s="27" t="e">
        <f>VLOOKUP(A:A,#REF!,3,0)</f>
        <v>#REF!</v>
      </c>
      <c r="H123" s="26" t="str">
        <f t="shared" si="1"/>
        <v>379150086</v>
      </c>
      <c r="I123" s="22" t="s">
        <v>42</v>
      </c>
    </row>
    <row r="124" s="22" customFormat="1" customHeight="1" spans="1:9">
      <c r="A124" s="32">
        <v>214783</v>
      </c>
      <c r="B124" s="32" t="s">
        <v>171</v>
      </c>
      <c r="C124" s="31" t="s">
        <v>170</v>
      </c>
      <c r="D124" s="31">
        <v>379</v>
      </c>
      <c r="E124" s="31" t="s">
        <v>168</v>
      </c>
      <c r="F124" s="32">
        <v>2</v>
      </c>
      <c r="G124" s="27" t="e">
        <f>VLOOKUP(A:A,#REF!,3,0)</f>
        <v>#REF!</v>
      </c>
      <c r="H124" s="26" t="str">
        <f t="shared" si="1"/>
        <v>379214783</v>
      </c>
      <c r="I124" s="22" t="s">
        <v>42</v>
      </c>
    </row>
    <row r="125" s="22" customFormat="1" customHeight="1" spans="1:9">
      <c r="A125" s="32">
        <v>214782</v>
      </c>
      <c r="B125" s="32" t="s">
        <v>172</v>
      </c>
      <c r="C125" s="31" t="s">
        <v>138</v>
      </c>
      <c r="D125" s="31">
        <v>379</v>
      </c>
      <c r="E125" s="31" t="s">
        <v>168</v>
      </c>
      <c r="F125" s="32">
        <v>2</v>
      </c>
      <c r="G125" s="27" t="e">
        <f>VLOOKUP(A:A,#REF!,3,0)</f>
        <v>#REF!</v>
      </c>
      <c r="H125" s="26" t="str">
        <f t="shared" si="1"/>
        <v>379214782</v>
      </c>
      <c r="I125" s="22" t="s">
        <v>42</v>
      </c>
    </row>
    <row r="126" s="22" customFormat="1" customHeight="1" spans="1:9">
      <c r="A126" s="11">
        <v>184997</v>
      </c>
      <c r="B126" s="11" t="s">
        <v>173</v>
      </c>
      <c r="C126" s="12" t="s">
        <v>174</v>
      </c>
      <c r="D126" s="12">
        <v>379</v>
      </c>
      <c r="E126" s="12" t="s">
        <v>168</v>
      </c>
      <c r="F126" s="11">
        <v>2</v>
      </c>
      <c r="G126" s="4" t="e">
        <f>VLOOKUP(A:A,#REF!,3,0)</f>
        <v>#REF!</v>
      </c>
      <c r="H126" s="26" t="str">
        <f t="shared" si="1"/>
        <v>379184997</v>
      </c>
      <c r="I126" s="22" t="s">
        <v>419</v>
      </c>
    </row>
    <row r="127" s="22" customFormat="1" customHeight="1" spans="1:9">
      <c r="A127" s="11">
        <v>172377</v>
      </c>
      <c r="B127" s="11" t="s">
        <v>175</v>
      </c>
      <c r="C127" s="12" t="s">
        <v>176</v>
      </c>
      <c r="D127" s="12">
        <v>379</v>
      </c>
      <c r="E127" s="12" t="s">
        <v>168</v>
      </c>
      <c r="F127" s="11">
        <v>3</v>
      </c>
      <c r="G127" s="4" t="e">
        <f>VLOOKUP(A:A,#REF!,3,0)</f>
        <v>#REF!</v>
      </c>
      <c r="H127" s="26" t="str">
        <f t="shared" si="1"/>
        <v>379172377</v>
      </c>
      <c r="I127" s="22" t="s">
        <v>419</v>
      </c>
    </row>
    <row r="128" s="22" customFormat="1" customHeight="1" spans="1:9">
      <c r="A128" s="32">
        <v>181301</v>
      </c>
      <c r="B128" s="32" t="s">
        <v>177</v>
      </c>
      <c r="C128" s="31" t="s">
        <v>141</v>
      </c>
      <c r="D128" s="31">
        <v>379</v>
      </c>
      <c r="E128" s="31" t="s">
        <v>168</v>
      </c>
      <c r="F128" s="32">
        <v>4</v>
      </c>
      <c r="G128" s="27" t="e">
        <f>VLOOKUP(A:A,#REF!,3,0)</f>
        <v>#REF!</v>
      </c>
      <c r="H128" s="26" t="str">
        <f t="shared" si="1"/>
        <v>379181301</v>
      </c>
      <c r="I128" s="22">
        <f>VLOOKUP(A:A,[1]整体目录!$B:$P,15,0)</f>
        <v>0</v>
      </c>
    </row>
    <row r="129" s="22" customFormat="1" customHeight="1" spans="1:9">
      <c r="A129" s="35" t="s">
        <v>178</v>
      </c>
      <c r="B129" s="36" t="s">
        <v>179</v>
      </c>
      <c r="C129" s="31" t="s">
        <v>180</v>
      </c>
      <c r="D129" s="31">
        <v>581</v>
      </c>
      <c r="E129" s="31" t="s">
        <v>181</v>
      </c>
      <c r="F129" s="32">
        <v>2</v>
      </c>
      <c r="G129" s="27" t="e">
        <f>VLOOKUP(A:A,#REF!,3,0)</f>
        <v>#REF!</v>
      </c>
      <c r="H129" s="26" t="str">
        <f t="shared" si="1"/>
        <v>581150087</v>
      </c>
      <c r="I129" s="22" t="e">
        <f>VLOOKUP(A:A,[1]整体目录!$B:$P,15,0)</f>
        <v>#N/A</v>
      </c>
    </row>
    <row r="130" s="22" customFormat="1" customHeight="1" spans="1:9">
      <c r="A130" s="32">
        <v>166670</v>
      </c>
      <c r="B130" s="32" t="s">
        <v>140</v>
      </c>
      <c r="C130" s="31" t="s">
        <v>182</v>
      </c>
      <c r="D130" s="31">
        <v>581</v>
      </c>
      <c r="E130" s="31" t="s">
        <v>181</v>
      </c>
      <c r="F130" s="32">
        <v>4</v>
      </c>
      <c r="G130" s="27" t="e">
        <f>VLOOKUP(A:A,#REF!,3,0)</f>
        <v>#REF!</v>
      </c>
      <c r="H130" s="26" t="str">
        <f t="shared" si="1"/>
        <v>581166670</v>
      </c>
      <c r="I130" s="22">
        <f>VLOOKUP(A:A,[1]整体目录!$B:$P,15,0)</f>
        <v>0</v>
      </c>
    </row>
    <row r="131" s="22" customFormat="1" customHeight="1" spans="1:9">
      <c r="A131" s="11">
        <v>184997</v>
      </c>
      <c r="B131" s="11" t="s">
        <v>173</v>
      </c>
      <c r="C131" s="12" t="s">
        <v>174</v>
      </c>
      <c r="D131" s="12">
        <v>581</v>
      </c>
      <c r="E131" s="12" t="s">
        <v>181</v>
      </c>
      <c r="F131" s="11">
        <v>2</v>
      </c>
      <c r="G131" s="4" t="e">
        <f>VLOOKUP(A:A,#REF!,3,0)</f>
        <v>#REF!</v>
      </c>
      <c r="H131" s="26" t="str">
        <f t="shared" ref="H131:H194" si="2">D131&amp;A131</f>
        <v>581184997</v>
      </c>
      <c r="I131" s="22" t="s">
        <v>419</v>
      </c>
    </row>
    <row r="132" s="22" customFormat="1" customHeight="1" spans="1:9">
      <c r="A132" s="15">
        <v>181297</v>
      </c>
      <c r="B132" s="15" t="s">
        <v>183</v>
      </c>
      <c r="C132" s="15" t="s">
        <v>184</v>
      </c>
      <c r="D132" s="15">
        <v>585</v>
      </c>
      <c r="E132" s="15" t="s">
        <v>185</v>
      </c>
      <c r="F132" s="15">
        <v>6</v>
      </c>
      <c r="G132" s="4" t="e">
        <f>VLOOKUP(A:A,#REF!,3,0)</f>
        <v>#REF!</v>
      </c>
      <c r="H132" s="26" t="str">
        <f t="shared" si="2"/>
        <v>585181297</v>
      </c>
      <c r="I132" s="22" t="s">
        <v>419</v>
      </c>
    </row>
    <row r="133" s="22" customFormat="1" customHeight="1" spans="1:9">
      <c r="A133" s="37">
        <v>181299</v>
      </c>
      <c r="B133" s="37" t="s">
        <v>186</v>
      </c>
      <c r="C133" s="37" t="s">
        <v>187</v>
      </c>
      <c r="D133" s="37">
        <v>585</v>
      </c>
      <c r="E133" s="37" t="s">
        <v>185</v>
      </c>
      <c r="F133" s="37">
        <v>6</v>
      </c>
      <c r="G133" s="27" t="e">
        <f>VLOOKUP(A:A,#REF!,3,0)</f>
        <v>#REF!</v>
      </c>
      <c r="H133" s="26" t="str">
        <f t="shared" si="2"/>
        <v>585181299</v>
      </c>
      <c r="I133" s="22">
        <f>VLOOKUP(A:A,[1]整体目录!$B:$P,15,0)</f>
        <v>0</v>
      </c>
    </row>
    <row r="134" s="22" customFormat="1" customHeight="1" spans="1:9">
      <c r="A134" s="37">
        <v>215787</v>
      </c>
      <c r="B134" s="37" t="s">
        <v>190</v>
      </c>
      <c r="C134" s="37" t="s">
        <v>191</v>
      </c>
      <c r="D134" s="37">
        <v>585</v>
      </c>
      <c r="E134" s="37" t="s">
        <v>185</v>
      </c>
      <c r="F134" s="37">
        <v>6</v>
      </c>
      <c r="G134" s="27" t="e">
        <f>VLOOKUP(A:A,#REF!,3,0)</f>
        <v>#REF!</v>
      </c>
      <c r="H134" s="26" t="str">
        <f t="shared" si="2"/>
        <v>585215787</v>
      </c>
      <c r="I134" s="22">
        <f>VLOOKUP(A:A,[1]整体目录!$B:$P,15,0)</f>
        <v>0</v>
      </c>
    </row>
    <row r="135" s="22" customFormat="1" customHeight="1" spans="1:9">
      <c r="A135" s="15">
        <v>150090</v>
      </c>
      <c r="B135" s="15" t="s">
        <v>192</v>
      </c>
      <c r="C135" s="15" t="s">
        <v>187</v>
      </c>
      <c r="D135" s="15">
        <v>585</v>
      </c>
      <c r="E135" s="15" t="s">
        <v>185</v>
      </c>
      <c r="F135" s="15">
        <v>10</v>
      </c>
      <c r="G135" s="4" t="e">
        <f>VLOOKUP(A:A,#REF!,3,0)</f>
        <v>#REF!</v>
      </c>
      <c r="H135" s="26" t="str">
        <f t="shared" si="2"/>
        <v>585150090</v>
      </c>
      <c r="I135" s="22" t="s">
        <v>419</v>
      </c>
    </row>
    <row r="136" s="22" customFormat="1" customHeight="1" spans="1:9">
      <c r="A136" s="15">
        <v>172377</v>
      </c>
      <c r="B136" s="15" t="s">
        <v>193</v>
      </c>
      <c r="C136" s="15" t="s">
        <v>191</v>
      </c>
      <c r="D136" s="15">
        <v>585</v>
      </c>
      <c r="E136" s="15" t="s">
        <v>185</v>
      </c>
      <c r="F136" s="15">
        <v>6</v>
      </c>
      <c r="G136" s="4" t="e">
        <f>VLOOKUP(A:A,#REF!,3,0)</f>
        <v>#REF!</v>
      </c>
      <c r="H136" s="26" t="str">
        <f t="shared" si="2"/>
        <v>585172377</v>
      </c>
      <c r="I136" s="22" t="s">
        <v>419</v>
      </c>
    </row>
    <row r="137" s="22" customFormat="1" customHeight="1" spans="1:9">
      <c r="A137" s="37">
        <v>181291</v>
      </c>
      <c r="B137" s="37" t="s">
        <v>194</v>
      </c>
      <c r="C137" s="37" t="s">
        <v>189</v>
      </c>
      <c r="D137" s="37">
        <v>585</v>
      </c>
      <c r="E137" s="37" t="s">
        <v>185</v>
      </c>
      <c r="F137" s="37">
        <v>4</v>
      </c>
      <c r="G137" s="27" t="e">
        <f>VLOOKUP(A:A,#REF!,3,0)</f>
        <v>#REF!</v>
      </c>
      <c r="H137" s="26" t="str">
        <f t="shared" si="2"/>
        <v>585181291</v>
      </c>
      <c r="I137" s="22">
        <f>VLOOKUP(A:A,[1]整体目录!$B:$P,15,0)</f>
        <v>0</v>
      </c>
    </row>
    <row r="138" s="22" customFormat="1" customHeight="1" spans="1:9">
      <c r="A138" s="15">
        <v>150102</v>
      </c>
      <c r="B138" s="15" t="s">
        <v>195</v>
      </c>
      <c r="C138" s="15" t="s">
        <v>196</v>
      </c>
      <c r="D138" s="15">
        <v>585</v>
      </c>
      <c r="E138" s="15" t="s">
        <v>185</v>
      </c>
      <c r="F138" s="15">
        <v>4</v>
      </c>
      <c r="G138" s="4" t="e">
        <f>VLOOKUP(A:A,#REF!,3,0)</f>
        <v>#REF!</v>
      </c>
      <c r="H138" s="26" t="str">
        <f t="shared" si="2"/>
        <v>585150102</v>
      </c>
      <c r="I138" s="22" t="s">
        <v>419</v>
      </c>
    </row>
    <row r="139" s="22" customFormat="1" customHeight="1" spans="1:9">
      <c r="A139" s="37">
        <v>181301</v>
      </c>
      <c r="B139" s="37" t="s">
        <v>197</v>
      </c>
      <c r="C139" s="37" t="s">
        <v>198</v>
      </c>
      <c r="D139" s="37">
        <v>585</v>
      </c>
      <c r="E139" s="37" t="s">
        <v>185</v>
      </c>
      <c r="F139" s="37">
        <v>6</v>
      </c>
      <c r="G139" s="27" t="e">
        <f>VLOOKUP(A:A,#REF!,3,0)</f>
        <v>#REF!</v>
      </c>
      <c r="H139" s="26" t="str">
        <f t="shared" si="2"/>
        <v>585181301</v>
      </c>
      <c r="I139" s="22">
        <f>VLOOKUP(A:A,[1]整体目录!$B:$P,15,0)</f>
        <v>0</v>
      </c>
    </row>
    <row r="140" s="22" customFormat="1" customHeight="1" spans="1:9">
      <c r="A140" s="15">
        <v>236548</v>
      </c>
      <c r="B140" s="15" t="s">
        <v>199</v>
      </c>
      <c r="C140" s="15" t="s">
        <v>200</v>
      </c>
      <c r="D140" s="15">
        <v>585</v>
      </c>
      <c r="E140" s="15" t="s">
        <v>185</v>
      </c>
      <c r="F140" s="15">
        <v>2</v>
      </c>
      <c r="G140" s="4" t="e">
        <f>VLOOKUP(A:A,#REF!,3,0)</f>
        <v>#REF!</v>
      </c>
      <c r="H140" s="26" t="str">
        <f t="shared" si="2"/>
        <v>585236548</v>
      </c>
      <c r="I140" s="22" t="s">
        <v>419</v>
      </c>
    </row>
    <row r="141" s="22" customFormat="1" customHeight="1" spans="1:9">
      <c r="A141" s="11">
        <v>260443</v>
      </c>
      <c r="B141" s="11" t="s">
        <v>201</v>
      </c>
      <c r="C141" s="12" t="s">
        <v>167</v>
      </c>
      <c r="D141" s="12">
        <v>745</v>
      </c>
      <c r="E141" s="12" t="s">
        <v>202</v>
      </c>
      <c r="F141" s="11">
        <v>4</v>
      </c>
      <c r="G141" s="4" t="e">
        <f>VLOOKUP(A:A,#REF!,3,0)</f>
        <v>#REF!</v>
      </c>
      <c r="H141" s="26" t="str">
        <f t="shared" si="2"/>
        <v>745260443</v>
      </c>
      <c r="I141" s="22" t="s">
        <v>419</v>
      </c>
    </row>
    <row r="142" s="22" customFormat="1" customHeight="1" spans="1:41">
      <c r="A142" s="11">
        <v>181297</v>
      </c>
      <c r="B142" s="11" t="s">
        <v>203</v>
      </c>
      <c r="C142" s="12" t="s">
        <v>167</v>
      </c>
      <c r="D142" s="12">
        <v>745</v>
      </c>
      <c r="E142" s="12" t="s">
        <v>202</v>
      </c>
      <c r="F142" s="11">
        <v>4</v>
      </c>
      <c r="G142" s="4" t="e">
        <f>VLOOKUP(A:A,#REF!,3,0)</f>
        <v>#REF!</v>
      </c>
      <c r="H142" s="26" t="str">
        <f t="shared" si="2"/>
        <v>745181297</v>
      </c>
      <c r="I142" s="22" t="s">
        <v>419</v>
      </c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</row>
    <row r="143" s="22" customFormat="1" customHeight="1" spans="1:9">
      <c r="A143" s="37">
        <v>204078</v>
      </c>
      <c r="B143" s="37" t="s">
        <v>204</v>
      </c>
      <c r="C143" s="37" t="s">
        <v>205</v>
      </c>
      <c r="D143" s="31">
        <v>745</v>
      </c>
      <c r="E143" s="31" t="s">
        <v>202</v>
      </c>
      <c r="F143" s="32">
        <v>3</v>
      </c>
      <c r="G143" s="27" t="e">
        <f>VLOOKUP(A:A,#REF!,3,0)</f>
        <v>#REF!</v>
      </c>
      <c r="H143" s="26" t="str">
        <f t="shared" si="2"/>
        <v>745204078</v>
      </c>
      <c r="I143" s="22">
        <f>VLOOKUP(A:A,[1]整体目录!$B:$P,15,0)</f>
        <v>0</v>
      </c>
    </row>
    <row r="144" s="22" customFormat="1" customHeight="1" spans="1:9">
      <c r="A144" s="32">
        <v>214782</v>
      </c>
      <c r="B144" s="32" t="s">
        <v>172</v>
      </c>
      <c r="C144" s="31" t="s">
        <v>138</v>
      </c>
      <c r="D144" s="31">
        <v>745</v>
      </c>
      <c r="E144" s="31" t="s">
        <v>202</v>
      </c>
      <c r="F144" s="32">
        <v>2</v>
      </c>
      <c r="G144" s="27" t="e">
        <f>VLOOKUP(A:A,#REF!,3,0)</f>
        <v>#REF!</v>
      </c>
      <c r="H144" s="26" t="str">
        <f t="shared" si="2"/>
        <v>745214782</v>
      </c>
      <c r="I144" s="22" t="s">
        <v>42</v>
      </c>
    </row>
    <row r="145" s="22" customFormat="1" customHeight="1" spans="1:9">
      <c r="A145" s="37">
        <v>181291</v>
      </c>
      <c r="B145" s="37" t="s">
        <v>194</v>
      </c>
      <c r="C145" s="37" t="s">
        <v>189</v>
      </c>
      <c r="D145" s="31">
        <v>745</v>
      </c>
      <c r="E145" s="31" t="s">
        <v>202</v>
      </c>
      <c r="F145" s="32">
        <v>2</v>
      </c>
      <c r="G145" s="27" t="e">
        <f>VLOOKUP(A:A,#REF!,3,0)</f>
        <v>#REF!</v>
      </c>
      <c r="H145" s="26" t="str">
        <f t="shared" si="2"/>
        <v>745181291</v>
      </c>
      <c r="I145" s="22">
        <f>VLOOKUP(A:A,[1]整体目录!$B:$P,15,0)</f>
        <v>0</v>
      </c>
    </row>
    <row r="146" s="22" customFormat="1" customHeight="1" spans="1:9">
      <c r="A146" s="31">
        <v>166670</v>
      </c>
      <c r="B146" s="32" t="s">
        <v>140</v>
      </c>
      <c r="C146" s="31" t="s">
        <v>141</v>
      </c>
      <c r="D146" s="31">
        <v>745</v>
      </c>
      <c r="E146" s="31" t="s">
        <v>202</v>
      </c>
      <c r="F146" s="32">
        <v>4</v>
      </c>
      <c r="G146" s="27" t="e">
        <f>VLOOKUP(A:A,#REF!,3,0)</f>
        <v>#REF!</v>
      </c>
      <c r="H146" s="26" t="str">
        <f t="shared" si="2"/>
        <v>745166670</v>
      </c>
      <c r="I146" s="22">
        <f>VLOOKUP(A:A,[1]整体目录!$B:$P,15,0)</f>
        <v>0</v>
      </c>
    </row>
    <row r="147" s="22" customFormat="1" customHeight="1" spans="1:9">
      <c r="A147" s="32">
        <v>89062</v>
      </c>
      <c r="B147" s="32" t="s">
        <v>206</v>
      </c>
      <c r="C147" s="31" t="s">
        <v>138</v>
      </c>
      <c r="D147" s="31">
        <v>745</v>
      </c>
      <c r="E147" s="31" t="s">
        <v>202</v>
      </c>
      <c r="F147" s="32">
        <v>2</v>
      </c>
      <c r="G147" s="27" t="e">
        <f>VLOOKUP(A:A,#REF!,3,0)</f>
        <v>#REF!</v>
      </c>
      <c r="H147" s="26" t="str">
        <f t="shared" si="2"/>
        <v>74589062</v>
      </c>
      <c r="I147" s="22" t="s">
        <v>42</v>
      </c>
    </row>
    <row r="148" s="22" customFormat="1" customHeight="1" spans="1:9">
      <c r="A148" s="32">
        <v>181299</v>
      </c>
      <c r="B148" s="32" t="s">
        <v>207</v>
      </c>
      <c r="C148" s="31" t="s">
        <v>138</v>
      </c>
      <c r="D148" s="31">
        <v>102934</v>
      </c>
      <c r="E148" s="31" t="s">
        <v>208</v>
      </c>
      <c r="F148" s="32">
        <v>10</v>
      </c>
      <c r="G148" s="27" t="e">
        <f>VLOOKUP(A:A,#REF!,3,0)</f>
        <v>#REF!</v>
      </c>
      <c r="H148" s="26" t="str">
        <f t="shared" si="2"/>
        <v>102934181299</v>
      </c>
      <c r="I148" s="22">
        <f>VLOOKUP(A:A,[1]整体目录!$B:$P,15,0)</f>
        <v>0</v>
      </c>
    </row>
    <row r="149" s="22" customFormat="1" customHeight="1" spans="1:9">
      <c r="A149" s="32">
        <v>245065</v>
      </c>
      <c r="B149" s="32" t="s">
        <v>209</v>
      </c>
      <c r="C149" s="31" t="s">
        <v>180</v>
      </c>
      <c r="D149" s="31">
        <v>102934</v>
      </c>
      <c r="E149" s="31" t="s">
        <v>208</v>
      </c>
      <c r="F149" s="32">
        <v>40</v>
      </c>
      <c r="G149" s="27" t="e">
        <f>VLOOKUP(A:A,#REF!,3,0)</f>
        <v>#REF!</v>
      </c>
      <c r="H149" s="26" t="str">
        <f t="shared" si="2"/>
        <v>102934245065</v>
      </c>
      <c r="I149" s="22">
        <f>VLOOKUP(A:A,[1]整体目录!$B:$P,15,0)</f>
        <v>0</v>
      </c>
    </row>
    <row r="150" s="22" customFormat="1" customHeight="1" spans="1:9">
      <c r="A150" s="11">
        <v>172377</v>
      </c>
      <c r="B150" s="11" t="s">
        <v>210</v>
      </c>
      <c r="C150" s="12" t="s">
        <v>211</v>
      </c>
      <c r="D150" s="12">
        <v>102934</v>
      </c>
      <c r="E150" s="12" t="s">
        <v>208</v>
      </c>
      <c r="F150" s="11">
        <v>6</v>
      </c>
      <c r="G150" s="4" t="e">
        <f>VLOOKUP(A:A,#REF!,3,0)</f>
        <v>#REF!</v>
      </c>
      <c r="H150" s="26" t="str">
        <f t="shared" si="2"/>
        <v>102934172377</v>
      </c>
      <c r="I150" s="22" t="s">
        <v>419</v>
      </c>
    </row>
    <row r="151" s="22" customFormat="1" customHeight="1" spans="1:9">
      <c r="A151" s="38">
        <v>261525</v>
      </c>
      <c r="B151" s="38" t="s">
        <v>420</v>
      </c>
      <c r="C151" s="39" t="s">
        <v>421</v>
      </c>
      <c r="D151" s="39">
        <v>102934</v>
      </c>
      <c r="E151" s="39" t="s">
        <v>422</v>
      </c>
      <c r="F151" s="38">
        <v>2</v>
      </c>
      <c r="G151" s="40" t="e">
        <f>VLOOKUP(A:A,#REF!,3,0)</f>
        <v>#REF!</v>
      </c>
      <c r="H151" s="26" t="str">
        <f t="shared" si="2"/>
        <v>102934261525</v>
      </c>
      <c r="I151" s="22">
        <f>VLOOKUP(A:A,[1]整体目录!$B:$P,15,0)</f>
        <v>0</v>
      </c>
    </row>
    <row r="152" s="22" customFormat="1" customHeight="1" spans="1:9">
      <c r="A152" s="32">
        <v>236550</v>
      </c>
      <c r="B152" s="32" t="s">
        <v>213</v>
      </c>
      <c r="C152" s="31" t="s">
        <v>138</v>
      </c>
      <c r="D152" s="31">
        <v>102934</v>
      </c>
      <c r="E152" s="31" t="s">
        <v>208</v>
      </c>
      <c r="F152" s="32">
        <v>6</v>
      </c>
      <c r="G152" s="27" t="e">
        <f>VLOOKUP(A:A,#REF!,3,0)</f>
        <v>#REF!</v>
      </c>
      <c r="H152" s="26" t="str">
        <f t="shared" si="2"/>
        <v>102934236550</v>
      </c>
      <c r="I152" s="22">
        <f>VLOOKUP(A:A,[1]整体目录!$B:$P,15,0)</f>
        <v>0</v>
      </c>
    </row>
    <row r="153" s="22" customFormat="1" customHeight="1" spans="1:9">
      <c r="A153" s="32">
        <v>191175</v>
      </c>
      <c r="B153" s="32" t="s">
        <v>215</v>
      </c>
      <c r="C153" s="31" t="s">
        <v>138</v>
      </c>
      <c r="D153" s="31">
        <v>102934</v>
      </c>
      <c r="E153" s="31" t="s">
        <v>208</v>
      </c>
      <c r="F153" s="32">
        <v>1</v>
      </c>
      <c r="G153" s="27" t="e">
        <f>VLOOKUP(A:A,#REF!,3,0)</f>
        <v>#REF!</v>
      </c>
      <c r="H153" s="26" t="str">
        <f t="shared" si="2"/>
        <v>102934191175</v>
      </c>
      <c r="I153" s="22" t="s">
        <v>42</v>
      </c>
    </row>
    <row r="154" s="22" customFormat="1" customHeight="1" spans="1:9">
      <c r="A154" s="11">
        <v>191033</v>
      </c>
      <c r="B154" s="11" t="s">
        <v>216</v>
      </c>
      <c r="C154" s="12" t="s">
        <v>170</v>
      </c>
      <c r="D154" s="12">
        <v>102934</v>
      </c>
      <c r="E154" s="12" t="s">
        <v>208</v>
      </c>
      <c r="F154" s="11">
        <v>2</v>
      </c>
      <c r="G154" s="4" t="e">
        <f>VLOOKUP(A:A,#REF!,3,0)</f>
        <v>#REF!</v>
      </c>
      <c r="H154" s="26" t="str">
        <f t="shared" si="2"/>
        <v>102934191033</v>
      </c>
      <c r="I154" s="22" t="s">
        <v>419</v>
      </c>
    </row>
    <row r="155" s="22" customFormat="1" customHeight="1" spans="1:9">
      <c r="A155" s="33">
        <v>236550</v>
      </c>
      <c r="B155" s="33" t="s">
        <v>155</v>
      </c>
      <c r="C155" s="34" t="s">
        <v>154</v>
      </c>
      <c r="D155" s="31">
        <v>103199</v>
      </c>
      <c r="E155" s="31" t="s">
        <v>217</v>
      </c>
      <c r="F155" s="32">
        <v>6</v>
      </c>
      <c r="G155" s="27" t="e">
        <f>VLOOKUP(A:A,#REF!,3,0)</f>
        <v>#REF!</v>
      </c>
      <c r="H155" s="26" t="str">
        <f t="shared" si="2"/>
        <v>103199236550</v>
      </c>
      <c r="I155" s="22">
        <f>VLOOKUP(A:A,[1]整体目录!$B:$P,15,0)</f>
        <v>0</v>
      </c>
    </row>
    <row r="156" s="22" customFormat="1" customHeight="1" spans="1:9">
      <c r="A156" s="32">
        <v>214783</v>
      </c>
      <c r="B156" s="32" t="s">
        <v>171</v>
      </c>
      <c r="C156" s="31" t="s">
        <v>170</v>
      </c>
      <c r="D156" s="31">
        <v>103199</v>
      </c>
      <c r="E156" s="31" t="s">
        <v>217</v>
      </c>
      <c r="F156" s="32">
        <v>2</v>
      </c>
      <c r="G156" s="27" t="e">
        <f>VLOOKUP(A:A,#REF!,3,0)</f>
        <v>#REF!</v>
      </c>
      <c r="H156" s="26" t="str">
        <f t="shared" si="2"/>
        <v>103199214783</v>
      </c>
      <c r="I156" s="22" t="s">
        <v>42</v>
      </c>
    </row>
    <row r="157" s="22" customFormat="1" customHeight="1" spans="1:9">
      <c r="A157" s="33">
        <v>237011</v>
      </c>
      <c r="B157" s="33" t="s">
        <v>144</v>
      </c>
      <c r="C157" s="34" t="s">
        <v>145</v>
      </c>
      <c r="D157" s="31">
        <v>103199</v>
      </c>
      <c r="E157" s="31" t="s">
        <v>217</v>
      </c>
      <c r="F157" s="32">
        <v>7</v>
      </c>
      <c r="G157" s="27" t="e">
        <f>VLOOKUP(A:A,#REF!,3,0)</f>
        <v>#REF!</v>
      </c>
      <c r="H157" s="26" t="str">
        <f t="shared" si="2"/>
        <v>103199237011</v>
      </c>
      <c r="I157" s="22">
        <f>VLOOKUP(A:A,[1]整体目录!$B:$P,15,0)</f>
        <v>0</v>
      </c>
    </row>
    <row r="158" s="22" customFormat="1" customHeight="1" spans="1:9">
      <c r="A158" s="32">
        <v>245065</v>
      </c>
      <c r="B158" s="32" t="s">
        <v>209</v>
      </c>
      <c r="C158" s="31" t="s">
        <v>180</v>
      </c>
      <c r="D158" s="31">
        <v>103199</v>
      </c>
      <c r="E158" s="31" t="s">
        <v>217</v>
      </c>
      <c r="F158" s="32">
        <v>2</v>
      </c>
      <c r="G158" s="27" t="e">
        <f>VLOOKUP(A:A,#REF!,3,0)</f>
        <v>#REF!</v>
      </c>
      <c r="H158" s="26" t="str">
        <f t="shared" si="2"/>
        <v>103199245065</v>
      </c>
      <c r="I158" s="22">
        <f>VLOOKUP(A:A,[1]整体目录!$B:$P,15,0)</f>
        <v>0</v>
      </c>
    </row>
    <row r="159" s="22" customFormat="1" customHeight="1" spans="1:9">
      <c r="A159" s="41">
        <v>214782</v>
      </c>
      <c r="B159" s="41" t="s">
        <v>218</v>
      </c>
      <c r="C159" s="42" t="s">
        <v>219</v>
      </c>
      <c r="D159" s="42">
        <v>103199</v>
      </c>
      <c r="E159" s="42" t="s">
        <v>220</v>
      </c>
      <c r="F159" s="41">
        <v>1</v>
      </c>
      <c r="G159" s="27" t="e">
        <f>VLOOKUP(A:A,#REF!,3,0)</f>
        <v>#REF!</v>
      </c>
      <c r="H159" s="26" t="str">
        <f t="shared" si="2"/>
        <v>103199214782</v>
      </c>
      <c r="I159" s="22" t="s">
        <v>42</v>
      </c>
    </row>
    <row r="160" s="22" customFormat="1" customHeight="1" spans="1:9">
      <c r="A160" s="11">
        <v>184997</v>
      </c>
      <c r="B160" s="11" t="s">
        <v>173</v>
      </c>
      <c r="C160" s="12" t="s">
        <v>174</v>
      </c>
      <c r="D160" s="12">
        <v>105267</v>
      </c>
      <c r="E160" s="12" t="s">
        <v>221</v>
      </c>
      <c r="F160" s="11">
        <v>2</v>
      </c>
      <c r="G160" s="4" t="e">
        <f>VLOOKUP(A:A,#REF!,3,0)</f>
        <v>#REF!</v>
      </c>
      <c r="H160" s="26" t="str">
        <f t="shared" si="2"/>
        <v>105267184997</v>
      </c>
      <c r="I160" s="22" t="s">
        <v>419</v>
      </c>
    </row>
    <row r="161" s="22" customFormat="1" customHeight="1" spans="1:9">
      <c r="A161" s="32">
        <v>150086</v>
      </c>
      <c r="B161" s="32" t="s">
        <v>166</v>
      </c>
      <c r="C161" s="31" t="s">
        <v>167</v>
      </c>
      <c r="D161" s="31">
        <v>105267</v>
      </c>
      <c r="E161" s="31" t="s">
        <v>221</v>
      </c>
      <c r="F161" s="32">
        <v>6</v>
      </c>
      <c r="G161" s="27" t="e">
        <f>VLOOKUP(A:A,#REF!,3,0)</f>
        <v>#REF!</v>
      </c>
      <c r="H161" s="26" t="str">
        <f t="shared" si="2"/>
        <v>105267150086</v>
      </c>
      <c r="I161" s="22" t="s">
        <v>42</v>
      </c>
    </row>
    <row r="162" s="22" customFormat="1" customHeight="1" spans="1:41">
      <c r="A162" s="11">
        <v>218904</v>
      </c>
      <c r="B162" s="11" t="s">
        <v>142</v>
      </c>
      <c r="C162" s="12" t="s">
        <v>143</v>
      </c>
      <c r="D162" s="12">
        <v>105267</v>
      </c>
      <c r="E162" s="12" t="s">
        <v>221</v>
      </c>
      <c r="F162" s="11">
        <v>6</v>
      </c>
      <c r="G162" s="4" t="e">
        <f>VLOOKUP(A:A,#REF!,3,0)</f>
        <v>#REF!</v>
      </c>
      <c r="H162" s="26" t="str">
        <f t="shared" si="2"/>
        <v>105267218904</v>
      </c>
      <c r="I162" s="22" t="s">
        <v>419</v>
      </c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</row>
    <row r="163" s="22" customFormat="1" customHeight="1" spans="1:9">
      <c r="A163" s="32">
        <v>245065</v>
      </c>
      <c r="B163" s="32" t="s">
        <v>212</v>
      </c>
      <c r="C163" s="31" t="s">
        <v>222</v>
      </c>
      <c r="D163" s="31">
        <v>105267</v>
      </c>
      <c r="E163" s="31" t="s">
        <v>221</v>
      </c>
      <c r="F163" s="32">
        <v>20</v>
      </c>
      <c r="G163" s="27" t="e">
        <f>VLOOKUP(A:A,#REF!,3,0)</f>
        <v>#REF!</v>
      </c>
      <c r="H163" s="26" t="str">
        <f t="shared" si="2"/>
        <v>105267245065</v>
      </c>
      <c r="I163" s="22">
        <f>VLOOKUP(A:A,[1]整体目录!$B:$P,15,0)</f>
        <v>0</v>
      </c>
    </row>
    <row r="164" s="22" customFormat="1" customHeight="1" spans="1:9">
      <c r="A164" s="32">
        <v>215787</v>
      </c>
      <c r="B164" s="32" t="s">
        <v>223</v>
      </c>
      <c r="C164" s="31" t="s">
        <v>224</v>
      </c>
      <c r="D164" s="31">
        <v>105267</v>
      </c>
      <c r="E164" s="31" t="s">
        <v>221</v>
      </c>
      <c r="F164" s="32">
        <v>6</v>
      </c>
      <c r="G164" s="27" t="e">
        <f>VLOOKUP(A:A,#REF!,3,0)</f>
        <v>#REF!</v>
      </c>
      <c r="H164" s="26" t="str">
        <f t="shared" si="2"/>
        <v>105267215787</v>
      </c>
      <c r="I164" s="22">
        <f>VLOOKUP(A:A,[1]整体目录!$B:$P,15,0)</f>
        <v>0</v>
      </c>
    </row>
    <row r="165" s="22" customFormat="1" customHeight="1" spans="1:9">
      <c r="A165" s="32">
        <v>214782</v>
      </c>
      <c r="B165" s="32" t="s">
        <v>172</v>
      </c>
      <c r="C165" s="31" t="s">
        <v>138</v>
      </c>
      <c r="D165" s="31">
        <v>105267</v>
      </c>
      <c r="E165" s="31" t="s">
        <v>221</v>
      </c>
      <c r="F165" s="32">
        <v>6</v>
      </c>
      <c r="G165" s="27" t="e">
        <f>VLOOKUP(A:A,#REF!,3,0)</f>
        <v>#REF!</v>
      </c>
      <c r="H165" s="26" t="str">
        <f t="shared" si="2"/>
        <v>105267214782</v>
      </c>
      <c r="I165" s="22" t="s">
        <v>42</v>
      </c>
    </row>
    <row r="166" s="22" customFormat="1" customHeight="1" spans="1:9">
      <c r="A166" s="38">
        <v>261525</v>
      </c>
      <c r="B166" s="38" t="s">
        <v>420</v>
      </c>
      <c r="C166" s="39" t="s">
        <v>423</v>
      </c>
      <c r="D166" s="39">
        <v>105267</v>
      </c>
      <c r="E166" s="39" t="s">
        <v>424</v>
      </c>
      <c r="F166" s="38">
        <v>4</v>
      </c>
      <c r="G166" s="40" t="e">
        <f>VLOOKUP(A:A,#REF!,3,0)</f>
        <v>#REF!</v>
      </c>
      <c r="H166" s="26" t="str">
        <f t="shared" si="2"/>
        <v>105267261525</v>
      </c>
      <c r="I166" s="22">
        <f>VLOOKUP(A:A,[1]整体目录!$B:$P,15,0)</f>
        <v>0</v>
      </c>
    </row>
    <row r="167" s="22" customFormat="1" customHeight="1" spans="1:9">
      <c r="A167" s="32">
        <v>181291</v>
      </c>
      <c r="B167" s="32" t="s">
        <v>164</v>
      </c>
      <c r="C167" s="31" t="s">
        <v>170</v>
      </c>
      <c r="D167" s="31">
        <v>105267</v>
      </c>
      <c r="E167" s="31" t="s">
        <v>221</v>
      </c>
      <c r="F167" s="32">
        <v>4</v>
      </c>
      <c r="G167" s="27" t="e">
        <f>VLOOKUP(A:A,#REF!,3,0)</f>
        <v>#REF!</v>
      </c>
      <c r="H167" s="26" t="str">
        <f t="shared" si="2"/>
        <v>105267181291</v>
      </c>
      <c r="I167" s="22">
        <f>VLOOKUP(A:A,[1]整体目录!$B:$P,15,0)</f>
        <v>0</v>
      </c>
    </row>
    <row r="168" s="22" customFormat="1" customHeight="1" spans="1:9">
      <c r="A168" s="11">
        <v>172377</v>
      </c>
      <c r="B168" s="11" t="s">
        <v>175</v>
      </c>
      <c r="C168" s="12" t="s">
        <v>224</v>
      </c>
      <c r="D168" s="12">
        <v>105267</v>
      </c>
      <c r="E168" s="12" t="s">
        <v>221</v>
      </c>
      <c r="F168" s="11">
        <v>12</v>
      </c>
      <c r="G168" s="4" t="e">
        <f>VLOOKUP(A:A,#REF!,3,0)</f>
        <v>#REF!</v>
      </c>
      <c r="H168" s="26" t="str">
        <f t="shared" si="2"/>
        <v>105267172377</v>
      </c>
      <c r="I168" s="22" t="s">
        <v>419</v>
      </c>
    </row>
    <row r="169" s="22" customFormat="1" customHeight="1" spans="1:9">
      <c r="A169" s="11">
        <v>191033</v>
      </c>
      <c r="B169" s="11" t="s">
        <v>226</v>
      </c>
      <c r="C169" s="12" t="s">
        <v>170</v>
      </c>
      <c r="D169" s="12">
        <v>105267</v>
      </c>
      <c r="E169" s="12" t="s">
        <v>221</v>
      </c>
      <c r="F169" s="11">
        <v>2</v>
      </c>
      <c r="G169" s="4" t="e">
        <f>VLOOKUP(A:A,#REF!,3,0)</f>
        <v>#REF!</v>
      </c>
      <c r="H169" s="26" t="str">
        <f t="shared" si="2"/>
        <v>105267191033</v>
      </c>
      <c r="I169" s="22" t="s">
        <v>419</v>
      </c>
    </row>
    <row r="170" s="22" customFormat="1" customHeight="1" spans="1:9">
      <c r="A170" s="11">
        <v>181297</v>
      </c>
      <c r="B170" s="11" t="s">
        <v>203</v>
      </c>
      <c r="C170" s="12" t="s">
        <v>167</v>
      </c>
      <c r="D170" s="12">
        <v>105267</v>
      </c>
      <c r="E170" s="12" t="s">
        <v>221</v>
      </c>
      <c r="F170" s="11">
        <v>6</v>
      </c>
      <c r="G170" s="4" t="e">
        <f>VLOOKUP(A:A,#REF!,3,0)</f>
        <v>#REF!</v>
      </c>
      <c r="H170" s="26" t="str">
        <f t="shared" si="2"/>
        <v>105267181297</v>
      </c>
      <c r="I170" s="22" t="s">
        <v>419</v>
      </c>
    </row>
    <row r="171" s="22" customFormat="1" customHeight="1" spans="1:9">
      <c r="A171" s="11">
        <v>260443</v>
      </c>
      <c r="B171" s="11" t="s">
        <v>201</v>
      </c>
      <c r="C171" s="12" t="s">
        <v>167</v>
      </c>
      <c r="D171" s="12">
        <v>105267</v>
      </c>
      <c r="E171" s="12" t="s">
        <v>221</v>
      </c>
      <c r="F171" s="11">
        <v>6</v>
      </c>
      <c r="G171" s="4" t="e">
        <f>VLOOKUP(A:A,#REF!,3,0)</f>
        <v>#REF!</v>
      </c>
      <c r="H171" s="26" t="str">
        <f t="shared" si="2"/>
        <v>105267260443</v>
      </c>
      <c r="I171" s="22" t="s">
        <v>419</v>
      </c>
    </row>
    <row r="172" s="22" customFormat="1" customHeight="1" spans="1:9">
      <c r="A172" s="11">
        <v>150094</v>
      </c>
      <c r="B172" s="11" t="s">
        <v>227</v>
      </c>
      <c r="C172" s="12" t="s">
        <v>228</v>
      </c>
      <c r="D172" s="12">
        <v>105267</v>
      </c>
      <c r="E172" s="12" t="s">
        <v>221</v>
      </c>
      <c r="F172" s="11">
        <v>2</v>
      </c>
      <c r="G172" s="4" t="e">
        <f>VLOOKUP(A:A,#REF!,3,0)</f>
        <v>#REF!</v>
      </c>
      <c r="H172" s="26" t="str">
        <f t="shared" si="2"/>
        <v>105267150094</v>
      </c>
      <c r="I172" s="22" t="s">
        <v>419</v>
      </c>
    </row>
    <row r="173" s="22" customFormat="1" customHeight="1" spans="1:9">
      <c r="A173" s="11">
        <v>181297</v>
      </c>
      <c r="B173" s="11" t="s">
        <v>203</v>
      </c>
      <c r="C173" s="12" t="s">
        <v>167</v>
      </c>
      <c r="D173" s="12">
        <v>114844</v>
      </c>
      <c r="E173" s="12" t="s">
        <v>229</v>
      </c>
      <c r="F173" s="11">
        <v>2</v>
      </c>
      <c r="G173" s="4" t="e">
        <f>VLOOKUP(A:A,#REF!,3,0)</f>
        <v>#REF!</v>
      </c>
      <c r="H173" s="26" t="str">
        <f t="shared" si="2"/>
        <v>114844181297</v>
      </c>
      <c r="I173" s="22" t="s">
        <v>419</v>
      </c>
    </row>
    <row r="174" s="22" customFormat="1" customHeight="1" spans="1:9">
      <c r="A174" s="32">
        <v>181299</v>
      </c>
      <c r="B174" s="32" t="s">
        <v>230</v>
      </c>
      <c r="C174" s="31" t="s">
        <v>138</v>
      </c>
      <c r="D174" s="31">
        <v>114844</v>
      </c>
      <c r="E174" s="31" t="s">
        <v>229</v>
      </c>
      <c r="F174" s="32">
        <v>2</v>
      </c>
      <c r="G174" s="27" t="e">
        <f>VLOOKUP(A:A,#REF!,3,0)</f>
        <v>#REF!</v>
      </c>
      <c r="H174" s="26" t="str">
        <f t="shared" si="2"/>
        <v>114844181299</v>
      </c>
      <c r="I174" s="22">
        <f>VLOOKUP(A:A,[1]整体目录!$B:$P,15,0)</f>
        <v>0</v>
      </c>
    </row>
    <row r="175" s="22" customFormat="1" customHeight="1" spans="1:9">
      <c r="A175" s="11">
        <v>260443</v>
      </c>
      <c r="B175" s="11" t="s">
        <v>201</v>
      </c>
      <c r="C175" s="12" t="s">
        <v>167</v>
      </c>
      <c r="D175" s="12">
        <v>114844</v>
      </c>
      <c r="E175" s="12" t="s">
        <v>229</v>
      </c>
      <c r="F175" s="11">
        <v>2</v>
      </c>
      <c r="G175" s="4" t="e">
        <f>VLOOKUP(A:A,#REF!,3,0)</f>
        <v>#REF!</v>
      </c>
      <c r="H175" s="26" t="str">
        <f t="shared" si="2"/>
        <v>114844260443</v>
      </c>
      <c r="I175" s="22" t="s">
        <v>419</v>
      </c>
    </row>
    <row r="176" s="22" customFormat="1" customHeight="1" spans="1:9">
      <c r="A176" s="11">
        <v>260433</v>
      </c>
      <c r="B176" s="11" t="s">
        <v>231</v>
      </c>
      <c r="C176" s="12" t="s">
        <v>138</v>
      </c>
      <c r="D176" s="12">
        <v>114844</v>
      </c>
      <c r="E176" s="12" t="s">
        <v>229</v>
      </c>
      <c r="F176" s="11">
        <v>2</v>
      </c>
      <c r="G176" s="4" t="e">
        <f>VLOOKUP(A:A,#REF!,3,0)</f>
        <v>#REF!</v>
      </c>
      <c r="H176" s="26" t="str">
        <f t="shared" si="2"/>
        <v>114844260433</v>
      </c>
      <c r="I176" s="22" t="s">
        <v>419</v>
      </c>
    </row>
    <row r="177" s="22" customFormat="1" customHeight="1" spans="1:9">
      <c r="A177" s="11">
        <v>172377</v>
      </c>
      <c r="B177" s="11" t="s">
        <v>175</v>
      </c>
      <c r="C177" s="12" t="s">
        <v>211</v>
      </c>
      <c r="D177" s="12">
        <v>114844</v>
      </c>
      <c r="E177" s="12" t="s">
        <v>229</v>
      </c>
      <c r="F177" s="11">
        <v>4</v>
      </c>
      <c r="G177" s="4" t="e">
        <f>VLOOKUP(A:A,#REF!,3,0)</f>
        <v>#REF!</v>
      </c>
      <c r="H177" s="26" t="str">
        <f t="shared" si="2"/>
        <v>114844172377</v>
      </c>
      <c r="I177" s="22" t="s">
        <v>419</v>
      </c>
    </row>
    <row r="178" s="22" customFormat="1" customHeight="1" spans="1:9">
      <c r="A178" s="32">
        <v>214783</v>
      </c>
      <c r="B178" s="32" t="s">
        <v>171</v>
      </c>
      <c r="C178" s="31" t="s">
        <v>170</v>
      </c>
      <c r="D178" s="31">
        <v>117310</v>
      </c>
      <c r="E178" s="31" t="s">
        <v>232</v>
      </c>
      <c r="F178" s="32">
        <v>1</v>
      </c>
      <c r="G178" s="27" t="e">
        <f>VLOOKUP(A:A,#REF!,3,0)</f>
        <v>#REF!</v>
      </c>
      <c r="H178" s="26" t="str">
        <f t="shared" si="2"/>
        <v>117310214783</v>
      </c>
      <c r="I178" s="22" t="s">
        <v>42</v>
      </c>
    </row>
    <row r="179" s="22" customFormat="1" customHeight="1" spans="1:9">
      <c r="A179" s="32">
        <v>214782</v>
      </c>
      <c r="B179" s="32" t="s">
        <v>172</v>
      </c>
      <c r="C179" s="31" t="s">
        <v>138</v>
      </c>
      <c r="D179" s="31">
        <v>117310</v>
      </c>
      <c r="E179" s="31" t="s">
        <v>232</v>
      </c>
      <c r="F179" s="32">
        <v>1</v>
      </c>
      <c r="G179" s="27" t="e">
        <f>VLOOKUP(A:A,#REF!,3,0)</f>
        <v>#REF!</v>
      </c>
      <c r="H179" s="26" t="str">
        <f t="shared" si="2"/>
        <v>117310214782</v>
      </c>
      <c r="I179" s="22" t="s">
        <v>42</v>
      </c>
    </row>
    <row r="180" s="22" customFormat="1" customHeight="1" spans="1:9">
      <c r="A180" s="31">
        <v>236550</v>
      </c>
      <c r="B180" s="31" t="s">
        <v>137</v>
      </c>
      <c r="C180" s="31" t="s">
        <v>138</v>
      </c>
      <c r="D180" s="31">
        <v>117310</v>
      </c>
      <c r="E180" s="31" t="s">
        <v>232</v>
      </c>
      <c r="F180" s="32">
        <v>8</v>
      </c>
      <c r="G180" s="27" t="e">
        <f>VLOOKUP(A:A,#REF!,3,0)</f>
        <v>#REF!</v>
      </c>
      <c r="H180" s="26" t="str">
        <f t="shared" si="2"/>
        <v>117310236550</v>
      </c>
      <c r="I180" s="22">
        <f>VLOOKUP(A:A,[1]整体目录!$B:$P,15,0)</f>
        <v>0</v>
      </c>
    </row>
    <row r="181" s="22" customFormat="1" customHeight="1" spans="1:9">
      <c r="A181" s="31">
        <v>166670</v>
      </c>
      <c r="B181" s="32" t="s">
        <v>140</v>
      </c>
      <c r="C181" s="31" t="s">
        <v>141</v>
      </c>
      <c r="D181" s="31">
        <v>117310</v>
      </c>
      <c r="E181" s="31" t="s">
        <v>232</v>
      </c>
      <c r="F181" s="32">
        <v>3</v>
      </c>
      <c r="G181" s="27" t="e">
        <f>VLOOKUP(A:A,#REF!,3,0)</f>
        <v>#REF!</v>
      </c>
      <c r="H181" s="26" t="str">
        <f t="shared" si="2"/>
        <v>117310166670</v>
      </c>
      <c r="I181" s="22">
        <f>VLOOKUP(A:A,[1]整体目录!$B:$P,15,0)</f>
        <v>0</v>
      </c>
    </row>
    <row r="182" s="22" customFormat="1" customHeight="1" spans="1:9">
      <c r="A182" s="11">
        <v>218904</v>
      </c>
      <c r="B182" s="11" t="s">
        <v>142</v>
      </c>
      <c r="C182" s="12" t="s">
        <v>143</v>
      </c>
      <c r="D182" s="12">
        <v>117310</v>
      </c>
      <c r="E182" s="12" t="s">
        <v>232</v>
      </c>
      <c r="F182" s="11">
        <v>6</v>
      </c>
      <c r="G182" s="4" t="e">
        <f>VLOOKUP(A:A,#REF!,3,0)</f>
        <v>#REF!</v>
      </c>
      <c r="H182" s="26" t="str">
        <f t="shared" si="2"/>
        <v>117310218904</v>
      </c>
      <c r="I182" s="22" t="s">
        <v>419</v>
      </c>
    </row>
    <row r="183" s="22" customFormat="1" customHeight="1" spans="1:9">
      <c r="A183" s="4">
        <v>218904</v>
      </c>
      <c r="B183" s="4" t="s">
        <v>233</v>
      </c>
      <c r="C183" s="16" t="s">
        <v>234</v>
      </c>
      <c r="D183" s="16">
        <v>13279</v>
      </c>
      <c r="E183" s="16" t="s">
        <v>235</v>
      </c>
      <c r="F183" s="4">
        <v>6</v>
      </c>
      <c r="G183" s="4" t="e">
        <f>VLOOKUP(A:A,#REF!,3,0)</f>
        <v>#REF!</v>
      </c>
      <c r="H183" s="26" t="str">
        <f t="shared" si="2"/>
        <v>13279218904</v>
      </c>
      <c r="I183" s="22" t="s">
        <v>419</v>
      </c>
    </row>
    <row r="184" s="22" customFormat="1" customHeight="1" spans="1:9">
      <c r="A184" s="4">
        <v>236548</v>
      </c>
      <c r="B184" s="4" t="s">
        <v>51</v>
      </c>
      <c r="C184" s="16" t="s">
        <v>236</v>
      </c>
      <c r="D184" s="16">
        <v>13279</v>
      </c>
      <c r="E184" s="16" t="s">
        <v>235</v>
      </c>
      <c r="F184" s="4">
        <v>2</v>
      </c>
      <c r="G184" s="4" t="e">
        <f>VLOOKUP(A:A,#REF!,3,0)</f>
        <v>#REF!</v>
      </c>
      <c r="H184" s="26" t="str">
        <f t="shared" si="2"/>
        <v>13279236548</v>
      </c>
      <c r="I184" s="22" t="s">
        <v>419</v>
      </c>
    </row>
    <row r="185" s="22" customFormat="1" customHeight="1" spans="1:9">
      <c r="A185" s="4">
        <v>236548</v>
      </c>
      <c r="B185" s="4" t="s">
        <v>51</v>
      </c>
      <c r="C185" s="16" t="s">
        <v>236</v>
      </c>
      <c r="D185" s="16">
        <v>112415</v>
      </c>
      <c r="E185" s="16" t="s">
        <v>237</v>
      </c>
      <c r="F185" s="4">
        <v>2</v>
      </c>
      <c r="G185" s="4" t="e">
        <f>VLOOKUP(A:A,#REF!,3,0)</f>
        <v>#REF!</v>
      </c>
      <c r="H185" s="26" t="str">
        <f t="shared" si="2"/>
        <v>112415236548</v>
      </c>
      <c r="I185" s="22" t="s">
        <v>419</v>
      </c>
    </row>
    <row r="186" s="22" customFormat="1" customHeight="1" spans="1:9">
      <c r="A186" s="43">
        <v>166670</v>
      </c>
      <c r="B186" s="43" t="s">
        <v>238</v>
      </c>
      <c r="C186" s="43" t="s">
        <v>239</v>
      </c>
      <c r="D186" s="44">
        <v>726</v>
      </c>
      <c r="E186" s="44" t="s">
        <v>240</v>
      </c>
      <c r="F186" s="27">
        <v>6</v>
      </c>
      <c r="G186" s="27" t="e">
        <f>VLOOKUP(A:A,#REF!,3,0)</f>
        <v>#REF!</v>
      </c>
      <c r="H186" s="26" t="str">
        <f t="shared" si="2"/>
        <v>726166670</v>
      </c>
      <c r="I186" s="22">
        <f>VLOOKUP(A:A,[1]整体目录!$B:$P,15,0)</f>
        <v>0</v>
      </c>
    </row>
    <row r="187" s="22" customFormat="1" customHeight="1" spans="1:9">
      <c r="A187" s="31">
        <v>236550</v>
      </c>
      <c r="B187" s="31" t="s">
        <v>137</v>
      </c>
      <c r="C187" s="31" t="s">
        <v>138</v>
      </c>
      <c r="D187" s="44">
        <v>726</v>
      </c>
      <c r="E187" s="44" t="s">
        <v>240</v>
      </c>
      <c r="F187" s="27">
        <v>6</v>
      </c>
      <c r="G187" s="27" t="e">
        <f>VLOOKUP(A:A,#REF!,3,0)</f>
        <v>#REF!</v>
      </c>
      <c r="H187" s="26" t="str">
        <f t="shared" si="2"/>
        <v>726236550</v>
      </c>
      <c r="I187" s="22">
        <f>VLOOKUP(A:A,[1]整体目录!$B:$P,15,0)</f>
        <v>0</v>
      </c>
    </row>
    <row r="188" s="22" customFormat="1" customHeight="1" spans="1:9">
      <c r="A188" s="33">
        <v>181301</v>
      </c>
      <c r="B188" s="33" t="s">
        <v>144</v>
      </c>
      <c r="C188" s="34" t="s">
        <v>241</v>
      </c>
      <c r="D188" s="44">
        <v>726</v>
      </c>
      <c r="E188" s="44" t="s">
        <v>240</v>
      </c>
      <c r="F188" s="27">
        <v>6</v>
      </c>
      <c r="G188" s="27" t="e">
        <f>VLOOKUP(A:A,#REF!,3,0)</f>
        <v>#REF!</v>
      </c>
      <c r="H188" s="26" t="str">
        <f t="shared" si="2"/>
        <v>726181301</v>
      </c>
      <c r="I188" s="22">
        <f>VLOOKUP(A:A,[1]整体目录!$B:$P,15,0)</f>
        <v>0</v>
      </c>
    </row>
    <row r="189" s="22" customFormat="1" customHeight="1" spans="1:9">
      <c r="A189" s="12">
        <v>150102</v>
      </c>
      <c r="B189" s="12" t="s">
        <v>148</v>
      </c>
      <c r="C189" s="11" t="s">
        <v>149</v>
      </c>
      <c r="D189" s="16">
        <v>726</v>
      </c>
      <c r="E189" s="16" t="s">
        <v>240</v>
      </c>
      <c r="F189" s="4">
        <v>6</v>
      </c>
      <c r="G189" s="4" t="e">
        <f>VLOOKUP(A:A,#REF!,3,0)</f>
        <v>#REF!</v>
      </c>
      <c r="H189" s="26" t="str">
        <f t="shared" si="2"/>
        <v>726150102</v>
      </c>
      <c r="I189" s="22" t="s">
        <v>419</v>
      </c>
    </row>
    <row r="190" s="22" customFormat="1" customHeight="1" spans="1:9">
      <c r="A190" s="12">
        <v>181297</v>
      </c>
      <c r="B190" s="12" t="s">
        <v>151</v>
      </c>
      <c r="C190" s="11" t="s">
        <v>152</v>
      </c>
      <c r="D190" s="16">
        <v>726</v>
      </c>
      <c r="E190" s="16" t="s">
        <v>240</v>
      </c>
      <c r="F190" s="4">
        <v>6</v>
      </c>
      <c r="G190" s="4" t="e">
        <f>VLOOKUP(A:A,#REF!,3,0)</f>
        <v>#REF!</v>
      </c>
      <c r="H190" s="26" t="str">
        <f t="shared" si="2"/>
        <v>726181297</v>
      </c>
      <c r="I190" s="22" t="s">
        <v>419</v>
      </c>
    </row>
    <row r="191" s="22" customFormat="1" customHeight="1" spans="1:9">
      <c r="A191" s="33">
        <v>181299</v>
      </c>
      <c r="B191" s="33" t="s">
        <v>153</v>
      </c>
      <c r="C191" s="34" t="s">
        <v>154</v>
      </c>
      <c r="D191" s="44">
        <v>726</v>
      </c>
      <c r="E191" s="44" t="s">
        <v>240</v>
      </c>
      <c r="F191" s="27">
        <v>4</v>
      </c>
      <c r="G191" s="27" t="e">
        <f>VLOOKUP(A:A,#REF!,3,0)</f>
        <v>#REF!</v>
      </c>
      <c r="H191" s="26" t="str">
        <f t="shared" si="2"/>
        <v>726181299</v>
      </c>
      <c r="I191" s="22">
        <f>VLOOKUP(A:A,[1]整体目录!$B:$P,15,0)</f>
        <v>0</v>
      </c>
    </row>
    <row r="192" s="22" customFormat="1" customHeight="1" spans="1:9">
      <c r="A192" s="11">
        <v>172377</v>
      </c>
      <c r="B192" s="11" t="s">
        <v>175</v>
      </c>
      <c r="C192" s="12" t="s">
        <v>176</v>
      </c>
      <c r="D192" s="16">
        <v>726</v>
      </c>
      <c r="E192" s="16" t="s">
        <v>240</v>
      </c>
      <c r="F192" s="4">
        <v>6</v>
      </c>
      <c r="G192" s="4" t="e">
        <f>VLOOKUP(A:A,#REF!,3,0)</f>
        <v>#REF!</v>
      </c>
      <c r="H192" s="26" t="str">
        <f t="shared" si="2"/>
        <v>726172377</v>
      </c>
      <c r="I192" s="22" t="s">
        <v>419</v>
      </c>
    </row>
    <row r="193" s="22" customFormat="1" customHeight="1" spans="1:9">
      <c r="A193" s="37">
        <v>215787</v>
      </c>
      <c r="B193" s="37" t="s">
        <v>190</v>
      </c>
      <c r="C193" s="37" t="s">
        <v>191</v>
      </c>
      <c r="D193" s="44">
        <v>726</v>
      </c>
      <c r="E193" s="44" t="s">
        <v>240</v>
      </c>
      <c r="F193" s="27">
        <v>6</v>
      </c>
      <c r="G193" s="27" t="e">
        <f>VLOOKUP(A:A,#REF!,3,0)</f>
        <v>#REF!</v>
      </c>
      <c r="H193" s="26" t="str">
        <f t="shared" si="2"/>
        <v>726215787</v>
      </c>
      <c r="I193" s="22">
        <f>VLOOKUP(A:A,[1]整体目录!$B:$P,15,0)</f>
        <v>0</v>
      </c>
    </row>
    <row r="194" s="22" customFormat="1" customHeight="1" spans="1:9">
      <c r="A194" s="15">
        <v>150090</v>
      </c>
      <c r="B194" s="15" t="s">
        <v>192</v>
      </c>
      <c r="C194" s="15" t="s">
        <v>187</v>
      </c>
      <c r="D194" s="16">
        <v>726</v>
      </c>
      <c r="E194" s="16" t="s">
        <v>240</v>
      </c>
      <c r="F194" s="4">
        <v>12</v>
      </c>
      <c r="G194" s="4" t="e">
        <f>VLOOKUP(A:A,#REF!,3,0)</f>
        <v>#REF!</v>
      </c>
      <c r="H194" s="26" t="str">
        <f t="shared" si="2"/>
        <v>726150090</v>
      </c>
      <c r="I194" s="22" t="s">
        <v>419</v>
      </c>
    </row>
    <row r="195" s="22" customFormat="1" customHeight="1" spans="1:9">
      <c r="A195" s="32">
        <v>245065</v>
      </c>
      <c r="B195" s="32" t="s">
        <v>209</v>
      </c>
      <c r="C195" s="31" t="s">
        <v>180</v>
      </c>
      <c r="D195" s="44">
        <v>726</v>
      </c>
      <c r="E195" s="44" t="s">
        <v>240</v>
      </c>
      <c r="F195" s="27">
        <v>50</v>
      </c>
      <c r="G195" s="27" t="e">
        <f>VLOOKUP(A:A,#REF!,3,0)</f>
        <v>#REF!</v>
      </c>
      <c r="H195" s="26" t="str">
        <f t="shared" ref="H195:H258" si="3">D195&amp;A195</f>
        <v>726245065</v>
      </c>
      <c r="I195" s="22">
        <f>VLOOKUP(A:A,[1]整体目录!$B:$P,15,0)</f>
        <v>0</v>
      </c>
    </row>
    <row r="196" s="22" customFormat="1" customHeight="1" spans="1:9">
      <c r="A196" s="4">
        <v>260452</v>
      </c>
      <c r="B196" s="4" t="s">
        <v>242</v>
      </c>
      <c r="C196" s="16" t="s">
        <v>243</v>
      </c>
      <c r="D196" s="16">
        <v>726</v>
      </c>
      <c r="E196" s="16" t="s">
        <v>240</v>
      </c>
      <c r="F196" s="4">
        <v>10</v>
      </c>
      <c r="G196" s="4" t="e">
        <f>VLOOKUP(A:A,#REF!,3,0)</f>
        <v>#REF!</v>
      </c>
      <c r="H196" s="26" t="str">
        <f t="shared" si="3"/>
        <v>726260452</v>
      </c>
      <c r="I196" s="22" t="s">
        <v>419</v>
      </c>
    </row>
    <row r="197" s="22" customFormat="1" customHeight="1" spans="1:9">
      <c r="A197" s="4">
        <v>260433</v>
      </c>
      <c r="B197" s="4" t="s">
        <v>131</v>
      </c>
      <c r="C197" s="16" t="s">
        <v>244</v>
      </c>
      <c r="D197" s="16">
        <v>726</v>
      </c>
      <c r="E197" s="16" t="s">
        <v>240</v>
      </c>
      <c r="F197" s="4">
        <v>4</v>
      </c>
      <c r="G197" s="4" t="e">
        <f>VLOOKUP(A:A,#REF!,3,0)</f>
        <v>#REF!</v>
      </c>
      <c r="H197" s="26" t="str">
        <f t="shared" si="3"/>
        <v>726260433</v>
      </c>
      <c r="I197" s="22" t="s">
        <v>419</v>
      </c>
    </row>
    <row r="198" s="22" customFormat="1" customHeight="1" spans="1:9">
      <c r="A198" s="4">
        <v>260443</v>
      </c>
      <c r="B198" s="4" t="s">
        <v>245</v>
      </c>
      <c r="C198" s="16" t="s">
        <v>246</v>
      </c>
      <c r="D198" s="16">
        <v>726</v>
      </c>
      <c r="E198" s="16" t="s">
        <v>240</v>
      </c>
      <c r="F198" s="4">
        <v>4</v>
      </c>
      <c r="G198" s="4" t="e">
        <f>VLOOKUP(A:A,#REF!,3,0)</f>
        <v>#REF!</v>
      </c>
      <c r="H198" s="26" t="str">
        <f t="shared" si="3"/>
        <v>726260443</v>
      </c>
      <c r="I198" s="22" t="s">
        <v>419</v>
      </c>
    </row>
    <row r="199" s="22" customFormat="1" customHeight="1" spans="1:9">
      <c r="A199" s="33">
        <v>181299</v>
      </c>
      <c r="B199" s="33" t="s">
        <v>153</v>
      </c>
      <c r="C199" s="34" t="s">
        <v>154</v>
      </c>
      <c r="D199" s="44">
        <v>339</v>
      </c>
      <c r="E199" s="44" t="s">
        <v>247</v>
      </c>
      <c r="F199" s="27">
        <v>4</v>
      </c>
      <c r="G199" s="27" t="e">
        <f>VLOOKUP(A:A,#REF!,3,0)</f>
        <v>#REF!</v>
      </c>
      <c r="H199" s="26" t="str">
        <f t="shared" si="3"/>
        <v>339181299</v>
      </c>
      <c r="I199" s="22">
        <f>VLOOKUP(A:A,[1]整体目录!$B:$P,15,0)</f>
        <v>0</v>
      </c>
    </row>
    <row r="200" s="22" customFormat="1" customHeight="1" spans="1:9">
      <c r="A200" s="11">
        <v>181297</v>
      </c>
      <c r="B200" s="11" t="s">
        <v>203</v>
      </c>
      <c r="C200" s="12" t="s">
        <v>167</v>
      </c>
      <c r="D200" s="16">
        <v>339</v>
      </c>
      <c r="E200" s="16" t="s">
        <v>247</v>
      </c>
      <c r="F200" s="4">
        <v>4</v>
      </c>
      <c r="G200" s="4" t="e">
        <f>VLOOKUP(A:A,#REF!,3,0)</f>
        <v>#REF!</v>
      </c>
      <c r="H200" s="26" t="str">
        <f t="shared" si="3"/>
        <v>339181297</v>
      </c>
      <c r="I200" s="22" t="s">
        <v>419</v>
      </c>
    </row>
    <row r="201" s="22" customFormat="1" customHeight="1" spans="1:9">
      <c r="A201" s="27">
        <v>166670</v>
      </c>
      <c r="B201" s="22" t="s">
        <v>248</v>
      </c>
      <c r="C201" s="22" t="s">
        <v>249</v>
      </c>
      <c r="D201" s="22">
        <v>571</v>
      </c>
      <c r="E201" s="22" t="s">
        <v>250</v>
      </c>
      <c r="F201" s="27">
        <v>10</v>
      </c>
      <c r="G201" s="27" t="e">
        <f>VLOOKUP(A:A,#REF!,3,0)</f>
        <v>#REF!</v>
      </c>
      <c r="H201" s="26" t="str">
        <f t="shared" si="3"/>
        <v>571166670</v>
      </c>
      <c r="I201" s="22">
        <f>VLOOKUP(A:A,[1]整体目录!$B:$P,15,0)</f>
        <v>0</v>
      </c>
    </row>
    <row r="202" s="22" customFormat="1" customHeight="1" spans="1:9">
      <c r="A202" s="4">
        <v>150090</v>
      </c>
      <c r="B202" s="8" t="s">
        <v>251</v>
      </c>
      <c r="C202" s="8" t="s">
        <v>74</v>
      </c>
      <c r="D202" s="8">
        <v>571</v>
      </c>
      <c r="E202" s="8" t="s">
        <v>250</v>
      </c>
      <c r="F202" s="4">
        <v>6</v>
      </c>
      <c r="G202" s="4" t="e">
        <f>VLOOKUP(A:A,#REF!,3,0)</f>
        <v>#REF!</v>
      </c>
      <c r="H202" s="26" t="str">
        <f t="shared" si="3"/>
        <v>571150090</v>
      </c>
      <c r="I202" s="22" t="s">
        <v>419</v>
      </c>
    </row>
    <row r="203" s="22" customFormat="1" customHeight="1" spans="1:9">
      <c r="A203" s="27">
        <v>236550</v>
      </c>
      <c r="B203" s="27" t="s">
        <v>59</v>
      </c>
      <c r="C203" s="22" t="s">
        <v>74</v>
      </c>
      <c r="D203" s="22">
        <v>571</v>
      </c>
      <c r="E203" s="22" t="s">
        <v>250</v>
      </c>
      <c r="F203" s="27">
        <v>6</v>
      </c>
      <c r="G203" s="27" t="e">
        <f>VLOOKUP(A:A,#REF!,3,0)</f>
        <v>#REF!</v>
      </c>
      <c r="H203" s="26" t="str">
        <f t="shared" si="3"/>
        <v>571236550</v>
      </c>
      <c r="I203" s="22">
        <f>VLOOKUP(A:A,[1]整体目录!$B:$P,15,0)</f>
        <v>0</v>
      </c>
    </row>
    <row r="204" s="22" customFormat="1" customHeight="1" spans="1:9">
      <c r="A204" s="27">
        <v>166671</v>
      </c>
      <c r="B204" s="27" t="s">
        <v>135</v>
      </c>
      <c r="C204" s="22" t="s">
        <v>106</v>
      </c>
      <c r="D204" s="22">
        <v>571</v>
      </c>
      <c r="E204" s="22" t="s">
        <v>250</v>
      </c>
      <c r="F204" s="27">
        <v>6</v>
      </c>
      <c r="G204" s="27" t="e">
        <f>VLOOKUP(A:A,#REF!,3,0)</f>
        <v>#REF!</v>
      </c>
      <c r="H204" s="26" t="str">
        <f t="shared" si="3"/>
        <v>571166671</v>
      </c>
      <c r="I204" s="22">
        <f>VLOOKUP(A:A,[1]整体目录!$B:$P,15,0)</f>
        <v>0</v>
      </c>
    </row>
    <row r="205" s="22" customFormat="1" customHeight="1" spans="1:9">
      <c r="A205" s="27">
        <v>236580</v>
      </c>
      <c r="B205" s="27" t="s">
        <v>59</v>
      </c>
      <c r="C205" s="22" t="s">
        <v>252</v>
      </c>
      <c r="D205" s="22">
        <v>571</v>
      </c>
      <c r="E205" s="22" t="s">
        <v>250</v>
      </c>
      <c r="F205" s="27">
        <v>6</v>
      </c>
      <c r="G205" s="27" t="e">
        <f>VLOOKUP(A:A,#REF!,3,0)</f>
        <v>#REF!</v>
      </c>
      <c r="H205" s="26" t="str">
        <f t="shared" si="3"/>
        <v>571236580</v>
      </c>
      <c r="I205" s="22">
        <f>VLOOKUP(A:A,[1]整体目录!$B:$P,15,0)</f>
        <v>0</v>
      </c>
    </row>
    <row r="206" s="22" customFormat="1" customHeight="1" spans="1:9">
      <c r="A206" s="4">
        <v>150102</v>
      </c>
      <c r="B206" s="4" t="s">
        <v>253</v>
      </c>
      <c r="C206" s="8" t="s">
        <v>117</v>
      </c>
      <c r="D206" s="8">
        <v>571</v>
      </c>
      <c r="E206" s="8" t="s">
        <v>250</v>
      </c>
      <c r="F206" s="4">
        <v>4</v>
      </c>
      <c r="G206" s="4" t="e">
        <f>VLOOKUP(A:A,#REF!,3,0)</f>
        <v>#REF!</v>
      </c>
      <c r="H206" s="26" t="str">
        <f t="shared" si="3"/>
        <v>571150102</v>
      </c>
      <c r="I206" s="22" t="s">
        <v>419</v>
      </c>
    </row>
    <row r="207" s="22" customFormat="1" customHeight="1" spans="1:9">
      <c r="A207" s="4">
        <v>172377</v>
      </c>
      <c r="B207" s="4" t="s">
        <v>76</v>
      </c>
      <c r="C207" s="8" t="s">
        <v>77</v>
      </c>
      <c r="D207" s="8">
        <v>571</v>
      </c>
      <c r="E207" s="8" t="s">
        <v>250</v>
      </c>
      <c r="F207" s="4">
        <v>6</v>
      </c>
      <c r="G207" s="4" t="e">
        <f>VLOOKUP(A:A,#REF!,3,0)</f>
        <v>#REF!</v>
      </c>
      <c r="H207" s="26" t="str">
        <f t="shared" si="3"/>
        <v>571172377</v>
      </c>
      <c r="I207" s="22" t="s">
        <v>419</v>
      </c>
    </row>
    <row r="208" s="22" customFormat="1" customHeight="1" spans="1:9">
      <c r="A208" s="27">
        <v>218919</v>
      </c>
      <c r="B208" s="27" t="s">
        <v>56</v>
      </c>
      <c r="C208" s="22" t="s">
        <v>254</v>
      </c>
      <c r="D208" s="22">
        <v>723</v>
      </c>
      <c r="E208" s="22" t="s">
        <v>255</v>
      </c>
      <c r="F208" s="27">
        <v>2</v>
      </c>
      <c r="G208" s="27" t="e">
        <f>VLOOKUP(A:A,#REF!,3,0)</f>
        <v>#REF!</v>
      </c>
      <c r="H208" s="26" t="str">
        <f t="shared" si="3"/>
        <v>723218919</v>
      </c>
      <c r="I208" s="22">
        <f>VLOOKUP(A:A,[1]整体目录!$B:$P,15,0)</f>
        <v>0</v>
      </c>
    </row>
    <row r="209" s="22" customFormat="1" customHeight="1" spans="1:9">
      <c r="A209" s="4">
        <v>236548</v>
      </c>
      <c r="B209" s="4" t="s">
        <v>51</v>
      </c>
      <c r="C209" s="8" t="s">
        <v>256</v>
      </c>
      <c r="D209" s="8">
        <v>723</v>
      </c>
      <c r="E209" s="8" t="s">
        <v>255</v>
      </c>
      <c r="F209" s="4">
        <v>2</v>
      </c>
      <c r="G209" s="4" t="e">
        <f>VLOOKUP(A:A,#REF!,3,0)</f>
        <v>#REF!</v>
      </c>
      <c r="H209" s="26" t="str">
        <f t="shared" si="3"/>
        <v>723236548</v>
      </c>
      <c r="I209" s="22" t="s">
        <v>419</v>
      </c>
    </row>
    <row r="210" s="22" customFormat="1" customHeight="1" spans="1:9">
      <c r="A210" s="4">
        <v>260443</v>
      </c>
      <c r="B210" s="4" t="s">
        <v>245</v>
      </c>
      <c r="C210" s="8" t="s">
        <v>254</v>
      </c>
      <c r="D210" s="8">
        <v>723</v>
      </c>
      <c r="E210" s="8" t="s">
        <v>255</v>
      </c>
      <c r="F210" s="4">
        <v>2</v>
      </c>
      <c r="G210" s="4" t="e">
        <f>VLOOKUP(A:A,#REF!,3,0)</f>
        <v>#REF!</v>
      </c>
      <c r="H210" s="26" t="str">
        <f t="shared" si="3"/>
        <v>723260443</v>
      </c>
      <c r="I210" s="22" t="s">
        <v>419</v>
      </c>
    </row>
    <row r="211" s="22" customFormat="1" customHeight="1" spans="1:9">
      <c r="A211" s="27">
        <v>181299</v>
      </c>
      <c r="B211" s="27" t="s">
        <v>257</v>
      </c>
      <c r="D211" s="22">
        <v>115971</v>
      </c>
      <c r="E211" s="22" t="s">
        <v>258</v>
      </c>
      <c r="F211" s="27">
        <v>6</v>
      </c>
      <c r="G211" s="27" t="e">
        <f>VLOOKUP(A:A,#REF!,3,0)</f>
        <v>#REF!</v>
      </c>
      <c r="H211" s="26" t="str">
        <f t="shared" si="3"/>
        <v>115971181299</v>
      </c>
      <c r="I211" s="22">
        <f>VLOOKUP(A:A,[1]整体目录!$B:$P,15,0)</f>
        <v>0</v>
      </c>
    </row>
    <row r="212" s="22" customFormat="1" customHeight="1" spans="1:9">
      <c r="A212" s="4">
        <v>181297</v>
      </c>
      <c r="B212" s="4" t="s">
        <v>259</v>
      </c>
      <c r="C212" s="8" t="s">
        <v>260</v>
      </c>
      <c r="D212" s="8">
        <v>115971</v>
      </c>
      <c r="E212" s="8" t="s">
        <v>261</v>
      </c>
      <c r="F212" s="4">
        <v>8</v>
      </c>
      <c r="G212" s="4" t="e">
        <f>VLOOKUP(A:A,#REF!,3,0)</f>
        <v>#REF!</v>
      </c>
      <c r="H212" s="26" t="str">
        <f t="shared" si="3"/>
        <v>115971181297</v>
      </c>
      <c r="I212" s="22" t="s">
        <v>419</v>
      </c>
    </row>
    <row r="213" s="22" customFormat="1" customHeight="1" spans="1:9">
      <c r="A213" s="4">
        <v>242574</v>
      </c>
      <c r="B213" s="4" t="s">
        <v>262</v>
      </c>
      <c r="C213" s="8" t="s">
        <v>117</v>
      </c>
      <c r="D213" s="8">
        <v>115971</v>
      </c>
      <c r="E213" s="8" t="s">
        <v>261</v>
      </c>
      <c r="F213" s="4">
        <v>2</v>
      </c>
      <c r="G213" s="4" t="e">
        <f>VLOOKUP(A:A,#REF!,3,0)</f>
        <v>#REF!</v>
      </c>
      <c r="H213" s="26" t="str">
        <f t="shared" si="3"/>
        <v>115971242574</v>
      </c>
      <c r="I213" s="22" t="s">
        <v>419</v>
      </c>
    </row>
    <row r="214" s="22" customFormat="1" customHeight="1" spans="1:9">
      <c r="A214" s="40">
        <v>261525</v>
      </c>
      <c r="B214" s="40" t="s">
        <v>420</v>
      </c>
      <c r="C214" s="25" t="s">
        <v>421</v>
      </c>
      <c r="D214" s="25">
        <v>115971</v>
      </c>
      <c r="E214" s="25" t="s">
        <v>425</v>
      </c>
      <c r="F214" s="40">
        <v>4</v>
      </c>
      <c r="G214" s="40" t="e">
        <f>VLOOKUP(A:A,#REF!,3,0)</f>
        <v>#REF!</v>
      </c>
      <c r="H214" s="26" t="str">
        <f t="shared" si="3"/>
        <v>115971261525</v>
      </c>
      <c r="I214" s="22">
        <f>VLOOKUP(A:A,[1]整体目录!$B:$P,15,0)</f>
        <v>0</v>
      </c>
    </row>
    <row r="215" s="22" customFormat="1" customHeight="1" spans="1:9">
      <c r="A215" s="4">
        <v>150090</v>
      </c>
      <c r="B215" s="4" t="s">
        <v>263</v>
      </c>
      <c r="C215" s="8" t="s">
        <v>74</v>
      </c>
      <c r="D215" s="8">
        <v>115971</v>
      </c>
      <c r="E215" s="8" t="s">
        <v>261</v>
      </c>
      <c r="F215" s="4">
        <v>6</v>
      </c>
      <c r="G215" s="4" t="e">
        <f>VLOOKUP(A:A,#REF!,3,0)</f>
        <v>#REF!</v>
      </c>
      <c r="H215" s="26" t="str">
        <f t="shared" si="3"/>
        <v>115971150090</v>
      </c>
      <c r="I215" s="22" t="s">
        <v>419</v>
      </c>
    </row>
    <row r="216" s="22" customFormat="1" customHeight="1" spans="1:9">
      <c r="A216" s="4">
        <v>172377</v>
      </c>
      <c r="B216" s="4" t="s">
        <v>264</v>
      </c>
      <c r="C216" s="8" t="s">
        <v>77</v>
      </c>
      <c r="D216" s="8">
        <v>115971</v>
      </c>
      <c r="E216" s="8" t="s">
        <v>261</v>
      </c>
      <c r="F216" s="4">
        <v>4</v>
      </c>
      <c r="G216" s="4" t="e">
        <f>VLOOKUP(A:A,#REF!,3,0)</f>
        <v>#REF!</v>
      </c>
      <c r="H216" s="26" t="str">
        <f t="shared" si="3"/>
        <v>115971172377</v>
      </c>
      <c r="I216" s="22" t="s">
        <v>419</v>
      </c>
    </row>
    <row r="217" s="22" customFormat="1" customHeight="1" spans="1:9">
      <c r="A217" s="27">
        <v>181291</v>
      </c>
      <c r="B217" s="27" t="s">
        <v>265</v>
      </c>
      <c r="C217" s="22" t="s">
        <v>78</v>
      </c>
      <c r="D217" s="22">
        <v>115971</v>
      </c>
      <c r="E217" s="22" t="s">
        <v>261</v>
      </c>
      <c r="F217" s="27">
        <v>4</v>
      </c>
      <c r="G217" s="27" t="e">
        <f>VLOOKUP(A:A,#REF!,3,0)</f>
        <v>#REF!</v>
      </c>
      <c r="H217" s="26" t="str">
        <f t="shared" si="3"/>
        <v>115971181291</v>
      </c>
      <c r="I217" s="22">
        <f>VLOOKUP(A:A,[1]整体目录!$B:$P,15,0)</f>
        <v>0</v>
      </c>
    </row>
    <row r="218" s="22" customFormat="1" customHeight="1" spans="1:9">
      <c r="A218" s="27">
        <v>150086</v>
      </c>
      <c r="B218" s="27" t="s">
        <v>266</v>
      </c>
      <c r="C218" s="22" t="s">
        <v>74</v>
      </c>
      <c r="D218" s="22">
        <v>115971</v>
      </c>
      <c r="E218" s="22" t="s">
        <v>261</v>
      </c>
      <c r="F218" s="27">
        <v>4</v>
      </c>
      <c r="G218" s="27" t="e">
        <f>VLOOKUP(A:A,#REF!,3,0)</f>
        <v>#REF!</v>
      </c>
      <c r="H218" s="26" t="str">
        <f t="shared" si="3"/>
        <v>115971150086</v>
      </c>
      <c r="I218" s="22" t="s">
        <v>42</v>
      </c>
    </row>
    <row r="219" s="22" customFormat="1" customHeight="1" spans="1:9">
      <c r="A219" s="27">
        <v>214782</v>
      </c>
      <c r="B219" s="27" t="s">
        <v>267</v>
      </c>
      <c r="C219" s="22" t="s">
        <v>74</v>
      </c>
      <c r="D219" s="22">
        <v>115971</v>
      </c>
      <c r="E219" s="22" t="s">
        <v>261</v>
      </c>
      <c r="F219" s="27">
        <v>2</v>
      </c>
      <c r="G219" s="27" t="e">
        <f>VLOOKUP(A:A,#REF!,3,0)</f>
        <v>#REF!</v>
      </c>
      <c r="H219" s="26" t="str">
        <f t="shared" si="3"/>
        <v>115971214782</v>
      </c>
      <c r="I219" s="22" t="s">
        <v>42</v>
      </c>
    </row>
    <row r="220" s="22" customFormat="1" customHeight="1" spans="1:9">
      <c r="A220" s="27">
        <v>204080</v>
      </c>
      <c r="B220" s="27" t="s">
        <v>268</v>
      </c>
      <c r="C220" s="22" t="s">
        <v>269</v>
      </c>
      <c r="D220" s="22">
        <v>115971</v>
      </c>
      <c r="E220" s="22" t="s">
        <v>261</v>
      </c>
      <c r="F220" s="27">
        <v>4</v>
      </c>
      <c r="G220" s="27" t="e">
        <f>VLOOKUP(A:A,#REF!,3,0)</f>
        <v>#REF!</v>
      </c>
      <c r="H220" s="26" t="str">
        <f t="shared" si="3"/>
        <v>115971204080</v>
      </c>
      <c r="I220" s="22">
        <f>VLOOKUP(A:A,[1]整体目录!$B:$P,15,0)</f>
        <v>0</v>
      </c>
    </row>
    <row r="221" s="22" customFormat="1" customHeight="1" spans="1:9">
      <c r="A221" s="27">
        <v>181301</v>
      </c>
      <c r="B221" s="27" t="s">
        <v>270</v>
      </c>
      <c r="C221" s="22" t="s">
        <v>271</v>
      </c>
      <c r="D221" s="22">
        <v>377</v>
      </c>
      <c r="E221" s="22" t="s">
        <v>272</v>
      </c>
      <c r="F221" s="27">
        <v>10</v>
      </c>
      <c r="G221" s="27" t="e">
        <f>VLOOKUP(A:A,#REF!,3,0)</f>
        <v>#REF!</v>
      </c>
      <c r="H221" s="26" t="str">
        <f t="shared" si="3"/>
        <v>377181301</v>
      </c>
      <c r="I221" s="22">
        <f>VLOOKUP(A:A,[1]整体目录!$B:$P,15,0)</f>
        <v>0</v>
      </c>
    </row>
    <row r="222" s="22" customFormat="1" customHeight="1" spans="1:9">
      <c r="A222" s="27">
        <v>215791</v>
      </c>
      <c r="B222" s="27" t="s">
        <v>264</v>
      </c>
      <c r="C222" s="22" t="s">
        <v>122</v>
      </c>
      <c r="D222" s="22">
        <v>377</v>
      </c>
      <c r="E222" s="22" t="s">
        <v>272</v>
      </c>
      <c r="F222" s="27">
        <v>10</v>
      </c>
      <c r="G222" s="27" t="e">
        <f>VLOOKUP(A:A,#REF!,3,0)</f>
        <v>#REF!</v>
      </c>
      <c r="H222" s="26" t="str">
        <f t="shared" si="3"/>
        <v>377215791</v>
      </c>
      <c r="I222" s="22">
        <f>VLOOKUP(A:A,[1]整体目录!$B:$P,15,0)</f>
        <v>0</v>
      </c>
    </row>
    <row r="223" s="22" customFormat="1" customHeight="1" spans="1:9">
      <c r="A223" s="4">
        <v>172377</v>
      </c>
      <c r="B223" s="4" t="s">
        <v>264</v>
      </c>
      <c r="C223" s="8" t="s">
        <v>77</v>
      </c>
      <c r="D223" s="8">
        <v>377</v>
      </c>
      <c r="E223" s="8" t="s">
        <v>272</v>
      </c>
      <c r="F223" s="4">
        <v>6</v>
      </c>
      <c r="G223" s="4" t="e">
        <f>VLOOKUP(A:A,#REF!,3,0)</f>
        <v>#REF!</v>
      </c>
      <c r="H223" s="26" t="str">
        <f t="shared" si="3"/>
        <v>377172377</v>
      </c>
      <c r="I223" s="22" t="s">
        <v>419</v>
      </c>
    </row>
    <row r="224" s="22" customFormat="1" customHeight="1" spans="1:9">
      <c r="A224" s="27">
        <v>150092</v>
      </c>
      <c r="B224" s="27" t="s">
        <v>273</v>
      </c>
      <c r="C224" s="22" t="s">
        <v>271</v>
      </c>
      <c r="D224" s="22">
        <v>377</v>
      </c>
      <c r="E224" s="22" t="s">
        <v>272</v>
      </c>
      <c r="F224" s="27">
        <v>4</v>
      </c>
      <c r="G224" s="27" t="e">
        <f>VLOOKUP(A:A,#REF!,3,0)</f>
        <v>#REF!</v>
      </c>
      <c r="H224" s="26" t="str">
        <f t="shared" si="3"/>
        <v>377150092</v>
      </c>
      <c r="I224" s="22">
        <f>VLOOKUP(A:A,[1]整体目录!$B:$P,15,0)</f>
        <v>0</v>
      </c>
    </row>
    <row r="225" s="22" customFormat="1" customHeight="1" spans="1:9">
      <c r="A225" s="4">
        <v>181297</v>
      </c>
      <c r="B225" s="4" t="s">
        <v>259</v>
      </c>
      <c r="C225" s="8" t="s">
        <v>269</v>
      </c>
      <c r="D225" s="8">
        <v>377</v>
      </c>
      <c r="E225" s="8" t="s">
        <v>272</v>
      </c>
      <c r="F225" s="4">
        <v>10</v>
      </c>
      <c r="G225" s="4" t="e">
        <f>VLOOKUP(A:A,#REF!,3,0)</f>
        <v>#REF!</v>
      </c>
      <c r="H225" s="26" t="str">
        <f t="shared" si="3"/>
        <v>377181297</v>
      </c>
      <c r="I225" s="22" t="s">
        <v>419</v>
      </c>
    </row>
    <row r="226" s="22" customFormat="1" customHeight="1" spans="1:9">
      <c r="A226" s="4">
        <v>150089</v>
      </c>
      <c r="B226" s="4" t="s">
        <v>276</v>
      </c>
      <c r="C226" s="8" t="s">
        <v>269</v>
      </c>
      <c r="D226" s="8">
        <v>377</v>
      </c>
      <c r="E226" s="8" t="s">
        <v>272</v>
      </c>
      <c r="F226" s="4">
        <v>10</v>
      </c>
      <c r="G226" s="4" t="e">
        <f>VLOOKUP(A:A,#REF!,3,0)</f>
        <v>#REF!</v>
      </c>
      <c r="H226" s="26" t="str">
        <f t="shared" si="3"/>
        <v>377150089</v>
      </c>
      <c r="I226" s="22" t="s">
        <v>419</v>
      </c>
    </row>
    <row r="227" s="22" customFormat="1" customHeight="1" spans="1:9">
      <c r="A227" s="22">
        <v>218919</v>
      </c>
      <c r="B227" s="22" t="s">
        <v>277</v>
      </c>
      <c r="C227" s="22" t="s">
        <v>254</v>
      </c>
      <c r="D227" s="22">
        <v>723</v>
      </c>
      <c r="E227" s="22" t="s">
        <v>255</v>
      </c>
      <c r="F227" s="22">
        <v>2</v>
      </c>
      <c r="G227" s="27" t="e">
        <f>VLOOKUP(A:A,#REF!,3,0)</f>
        <v>#REF!</v>
      </c>
      <c r="H227" s="26" t="str">
        <f t="shared" si="3"/>
        <v>723218919</v>
      </c>
      <c r="I227" s="22">
        <f>VLOOKUP(A:A,[1]整体目录!$B:$P,15,0)</f>
        <v>0</v>
      </c>
    </row>
    <row r="228" s="22" customFormat="1" customHeight="1" spans="1:9">
      <c r="A228" s="8">
        <v>236548</v>
      </c>
      <c r="B228" s="8" t="s">
        <v>278</v>
      </c>
      <c r="C228" s="8" t="s">
        <v>256</v>
      </c>
      <c r="D228" s="8">
        <v>723</v>
      </c>
      <c r="E228" s="8" t="s">
        <v>255</v>
      </c>
      <c r="F228" s="8">
        <v>2</v>
      </c>
      <c r="G228" s="4" t="e">
        <f>VLOOKUP(A:A,#REF!,3,0)</f>
        <v>#REF!</v>
      </c>
      <c r="H228" s="26" t="str">
        <f t="shared" si="3"/>
        <v>723236548</v>
      </c>
      <c r="I228" s="22" t="s">
        <v>419</v>
      </c>
    </row>
    <row r="229" s="22" customFormat="1" customHeight="1" spans="1:9">
      <c r="A229" s="8">
        <v>260443</v>
      </c>
      <c r="B229" s="8" t="s">
        <v>279</v>
      </c>
      <c r="C229" s="8" t="s">
        <v>254</v>
      </c>
      <c r="D229" s="8">
        <v>723</v>
      </c>
      <c r="E229" s="8" t="s">
        <v>255</v>
      </c>
      <c r="F229" s="8">
        <v>2</v>
      </c>
      <c r="G229" s="4" t="e">
        <f>VLOOKUP(A:A,#REF!,3,0)</f>
        <v>#REF!</v>
      </c>
      <c r="H229" s="26" t="str">
        <f t="shared" si="3"/>
        <v>723260443</v>
      </c>
      <c r="I229" s="22" t="s">
        <v>419</v>
      </c>
    </row>
    <row r="230" s="22" customFormat="1" customHeight="1" spans="1:9">
      <c r="A230" s="8">
        <v>150090</v>
      </c>
      <c r="B230" s="8" t="s">
        <v>251</v>
      </c>
      <c r="C230" s="8" t="s">
        <v>74</v>
      </c>
      <c r="D230" s="8">
        <v>724</v>
      </c>
      <c r="E230" s="8" t="s">
        <v>280</v>
      </c>
      <c r="F230" s="8">
        <v>8</v>
      </c>
      <c r="G230" s="4" t="e">
        <f>VLOOKUP(A:A,#REF!,3,0)</f>
        <v>#REF!</v>
      </c>
      <c r="H230" s="26" t="str">
        <f t="shared" si="3"/>
        <v>724150090</v>
      </c>
      <c r="I230" s="22" t="s">
        <v>419</v>
      </c>
    </row>
    <row r="231" s="22" customFormat="1" customHeight="1" spans="1:9">
      <c r="A231" s="22">
        <v>181299</v>
      </c>
      <c r="B231" s="22" t="s">
        <v>282</v>
      </c>
      <c r="C231" s="22" t="s">
        <v>74</v>
      </c>
      <c r="D231" s="22">
        <v>724</v>
      </c>
      <c r="E231" s="22" t="s">
        <v>280</v>
      </c>
      <c r="F231" s="22">
        <v>6</v>
      </c>
      <c r="G231" s="27" t="e">
        <f>VLOOKUP(A:A,#REF!,3,0)</f>
        <v>#REF!</v>
      </c>
      <c r="H231" s="26" t="str">
        <f t="shared" si="3"/>
        <v>724181299</v>
      </c>
      <c r="I231" s="22">
        <f>VLOOKUP(A:A,[1]整体目录!$B:$P,15,0)</f>
        <v>0</v>
      </c>
    </row>
    <row r="232" s="22" customFormat="1" customHeight="1" spans="1:9">
      <c r="A232" s="22">
        <v>215787</v>
      </c>
      <c r="B232" s="22" t="s">
        <v>283</v>
      </c>
      <c r="C232" s="22" t="s">
        <v>77</v>
      </c>
      <c r="D232" s="22">
        <v>724</v>
      </c>
      <c r="E232" s="22" t="s">
        <v>280</v>
      </c>
      <c r="F232" s="22">
        <v>6</v>
      </c>
      <c r="G232" s="27" t="e">
        <f>VLOOKUP(A:A,#REF!,3,0)</f>
        <v>#REF!</v>
      </c>
      <c r="H232" s="26" t="str">
        <f t="shared" si="3"/>
        <v>724215787</v>
      </c>
      <c r="I232" s="22">
        <f>VLOOKUP(A:A,[1]整体目录!$B:$P,15,0)</f>
        <v>0</v>
      </c>
    </row>
    <row r="233" s="22" customFormat="1" customHeight="1" spans="1:9">
      <c r="A233" s="8">
        <v>181297</v>
      </c>
      <c r="B233" s="8" t="s">
        <v>284</v>
      </c>
      <c r="C233" s="8" t="s">
        <v>71</v>
      </c>
      <c r="D233" s="8">
        <v>724</v>
      </c>
      <c r="E233" s="8" t="s">
        <v>280</v>
      </c>
      <c r="F233" s="8">
        <v>8</v>
      </c>
      <c r="G233" s="4" t="e">
        <f>VLOOKUP(A:A,#REF!,3,0)</f>
        <v>#REF!</v>
      </c>
      <c r="H233" s="26" t="str">
        <f t="shared" si="3"/>
        <v>724181297</v>
      </c>
      <c r="I233" s="22" t="s">
        <v>419</v>
      </c>
    </row>
    <row r="234" s="22" customFormat="1" customHeight="1" spans="1:9">
      <c r="A234" s="22">
        <v>89062</v>
      </c>
      <c r="B234" s="22" t="s">
        <v>285</v>
      </c>
      <c r="C234" s="22" t="s">
        <v>74</v>
      </c>
      <c r="D234" s="22">
        <v>724</v>
      </c>
      <c r="E234" s="22" t="s">
        <v>280</v>
      </c>
      <c r="F234" s="22">
        <v>6</v>
      </c>
      <c r="G234" s="27" t="e">
        <f>VLOOKUP(A:A,#REF!,3,0)</f>
        <v>#REF!</v>
      </c>
      <c r="H234" s="26" t="str">
        <f t="shared" si="3"/>
        <v>72489062</v>
      </c>
      <c r="I234" s="22" t="s">
        <v>42</v>
      </c>
    </row>
    <row r="235" s="22" customFormat="1" customHeight="1" spans="1:9">
      <c r="A235" s="22">
        <v>172377</v>
      </c>
      <c r="B235" s="22" t="s">
        <v>286</v>
      </c>
      <c r="C235" s="22" t="s">
        <v>77</v>
      </c>
      <c r="D235" s="22">
        <v>724</v>
      </c>
      <c r="E235" s="22" t="s">
        <v>280</v>
      </c>
      <c r="F235" s="22">
        <v>8</v>
      </c>
      <c r="G235" s="27" t="e">
        <f>VLOOKUP(A:A,#REF!,3,0)</f>
        <v>#REF!</v>
      </c>
      <c r="H235" s="26" t="str">
        <f t="shared" si="3"/>
        <v>724172377</v>
      </c>
      <c r="I235" s="22">
        <f>VLOOKUP(A:A,[1]整体目录!$B:$P,15,0)</f>
        <v>0</v>
      </c>
    </row>
    <row r="236" s="22" customFormat="1" customHeight="1" spans="1:9">
      <c r="A236" s="8">
        <v>150089</v>
      </c>
      <c r="B236" s="8" t="s">
        <v>287</v>
      </c>
      <c r="C236" s="8" t="s">
        <v>71</v>
      </c>
      <c r="D236" s="8">
        <v>724</v>
      </c>
      <c r="E236" s="8" t="s">
        <v>280</v>
      </c>
      <c r="F236" s="8">
        <v>8</v>
      </c>
      <c r="G236" s="4" t="e">
        <f>VLOOKUP(A:A,#REF!,3,0)</f>
        <v>#REF!</v>
      </c>
      <c r="H236" s="26" t="str">
        <f t="shared" si="3"/>
        <v>724150089</v>
      </c>
      <c r="I236" s="22" t="s">
        <v>419</v>
      </c>
    </row>
    <row r="237" s="22" customFormat="1" customHeight="1" spans="1:9">
      <c r="A237" s="22">
        <v>236550</v>
      </c>
      <c r="B237" s="22" t="s">
        <v>289</v>
      </c>
      <c r="C237" s="22" t="s">
        <v>74</v>
      </c>
      <c r="D237" s="22">
        <v>724</v>
      </c>
      <c r="E237" s="22" t="s">
        <v>280</v>
      </c>
      <c r="F237" s="22">
        <v>6</v>
      </c>
      <c r="G237" s="27" t="e">
        <f>VLOOKUP(A:A,#REF!,3,0)</f>
        <v>#REF!</v>
      </c>
      <c r="H237" s="26" t="str">
        <f t="shared" si="3"/>
        <v>724236550</v>
      </c>
      <c r="I237" s="22">
        <f>VLOOKUP(A:A,[1]整体目录!$B:$P,15,0)</f>
        <v>0</v>
      </c>
    </row>
    <row r="238" s="22" customFormat="1" customHeight="1" spans="1:9">
      <c r="A238" s="8">
        <v>218904</v>
      </c>
      <c r="B238" s="8" t="s">
        <v>290</v>
      </c>
      <c r="C238" s="8" t="s">
        <v>83</v>
      </c>
      <c r="D238" s="8">
        <v>724</v>
      </c>
      <c r="E238" s="8" t="s">
        <v>280</v>
      </c>
      <c r="F238" s="8">
        <v>8</v>
      </c>
      <c r="G238" s="4" t="e">
        <f>VLOOKUP(A:A,#REF!,3,0)</f>
        <v>#REF!</v>
      </c>
      <c r="H238" s="26" t="str">
        <f t="shared" si="3"/>
        <v>724218904</v>
      </c>
      <c r="I238" s="22" t="s">
        <v>419</v>
      </c>
    </row>
    <row r="239" s="22" customFormat="1" customHeight="1" spans="1:9">
      <c r="A239" s="22">
        <v>204078</v>
      </c>
      <c r="B239" s="22" t="s">
        <v>291</v>
      </c>
      <c r="C239" s="22" t="s">
        <v>292</v>
      </c>
      <c r="D239" s="22">
        <v>724</v>
      </c>
      <c r="E239" s="22" t="s">
        <v>280</v>
      </c>
      <c r="F239" s="22">
        <v>4</v>
      </c>
      <c r="G239" s="27" t="e">
        <f>VLOOKUP(A:A,#REF!,3,0)</f>
        <v>#REF!</v>
      </c>
      <c r="H239" s="26" t="str">
        <f t="shared" si="3"/>
        <v>724204078</v>
      </c>
      <c r="I239" s="22">
        <f>VLOOKUP(A:A,[1]整体目录!$B:$P,15,0)</f>
        <v>0</v>
      </c>
    </row>
    <row r="240" s="22" customFormat="1" customHeight="1" spans="1:9">
      <c r="A240" s="8">
        <v>204077</v>
      </c>
      <c r="B240" s="8" t="s">
        <v>293</v>
      </c>
      <c r="C240" s="8" t="s">
        <v>74</v>
      </c>
      <c r="D240" s="8">
        <v>724</v>
      </c>
      <c r="E240" s="8" t="s">
        <v>280</v>
      </c>
      <c r="F240" s="8">
        <v>4</v>
      </c>
      <c r="G240" s="4" t="e">
        <f>VLOOKUP(A:A,#REF!,3,0)</f>
        <v>#REF!</v>
      </c>
      <c r="H240" s="26" t="str">
        <f t="shared" si="3"/>
        <v>724204077</v>
      </c>
      <c r="I240" s="22" t="s">
        <v>419</v>
      </c>
    </row>
    <row r="241" s="22" customFormat="1" customHeight="1" spans="1:9">
      <c r="A241" s="22">
        <v>150087</v>
      </c>
      <c r="B241" s="22" t="s">
        <v>294</v>
      </c>
      <c r="C241" s="22" t="s">
        <v>109</v>
      </c>
      <c r="D241" s="22">
        <v>724</v>
      </c>
      <c r="E241" s="22" t="s">
        <v>280</v>
      </c>
      <c r="F241" s="22">
        <v>3</v>
      </c>
      <c r="G241" s="27" t="e">
        <f>VLOOKUP(A:A,#REF!,3,0)</f>
        <v>#REF!</v>
      </c>
      <c r="H241" s="26" t="str">
        <f t="shared" si="3"/>
        <v>724150087</v>
      </c>
      <c r="I241" s="22">
        <f>VLOOKUP(A:A,[1]整体目录!$B:$P,15,0)</f>
        <v>0</v>
      </c>
    </row>
    <row r="242" s="22" customFormat="1" customHeight="1" spans="1:9">
      <c r="A242" s="22">
        <v>245065</v>
      </c>
      <c r="B242" s="22" t="s">
        <v>295</v>
      </c>
      <c r="C242" s="22" t="s">
        <v>101</v>
      </c>
      <c r="D242" s="22">
        <v>724</v>
      </c>
      <c r="E242" s="22" t="s">
        <v>280</v>
      </c>
      <c r="F242" s="22">
        <v>50</v>
      </c>
      <c r="G242" s="27" t="e">
        <f>VLOOKUP(A:A,#REF!,3,0)</f>
        <v>#REF!</v>
      </c>
      <c r="H242" s="26" t="str">
        <f t="shared" si="3"/>
        <v>724245065</v>
      </c>
      <c r="I242" s="22">
        <f>VLOOKUP(A:A,[1]整体目录!$B:$P,15,0)</f>
        <v>0</v>
      </c>
    </row>
    <row r="243" s="22" customFormat="1" customHeight="1" spans="1:9">
      <c r="A243" s="22">
        <v>236549</v>
      </c>
      <c r="B243" s="22" t="s">
        <v>278</v>
      </c>
      <c r="C243" s="22" t="s">
        <v>296</v>
      </c>
      <c r="D243" s="22">
        <v>724</v>
      </c>
      <c r="E243" s="22" t="s">
        <v>280</v>
      </c>
      <c r="F243" s="22">
        <v>6</v>
      </c>
      <c r="G243" s="27" t="e">
        <f>VLOOKUP(A:A,#REF!,3,0)</f>
        <v>#REF!</v>
      </c>
      <c r="H243" s="26" t="str">
        <f t="shared" si="3"/>
        <v>724236549</v>
      </c>
      <c r="I243" s="22">
        <f>VLOOKUP(A:A,[1]整体目录!$B:$P,15,0)</f>
        <v>0</v>
      </c>
    </row>
    <row r="244" s="22" customFormat="1" customHeight="1" spans="1:9">
      <c r="A244" s="8">
        <v>260443</v>
      </c>
      <c r="B244" s="8" t="s">
        <v>279</v>
      </c>
      <c r="C244" s="8" t="s">
        <v>254</v>
      </c>
      <c r="D244" s="8">
        <v>724</v>
      </c>
      <c r="E244" s="8" t="s">
        <v>280</v>
      </c>
      <c r="F244" s="8">
        <v>6</v>
      </c>
      <c r="G244" s="4" t="e">
        <f>VLOOKUP(A:A,#REF!,3,0)</f>
        <v>#REF!</v>
      </c>
      <c r="H244" s="26" t="str">
        <f t="shared" si="3"/>
        <v>724260443</v>
      </c>
      <c r="I244" s="22" t="s">
        <v>419</v>
      </c>
    </row>
    <row r="245" s="22" customFormat="1" customHeight="1" spans="1:9">
      <c r="A245" s="22">
        <v>181299</v>
      </c>
      <c r="B245" s="22" t="s">
        <v>282</v>
      </c>
      <c r="C245" s="22" t="s">
        <v>74</v>
      </c>
      <c r="D245" s="22">
        <v>515</v>
      </c>
      <c r="E245" s="22" t="s">
        <v>297</v>
      </c>
      <c r="F245" s="22">
        <v>10</v>
      </c>
      <c r="G245" s="27" t="e">
        <f>VLOOKUP(A:A,#REF!,3,0)</f>
        <v>#REF!</v>
      </c>
      <c r="H245" s="26" t="str">
        <f t="shared" si="3"/>
        <v>515181299</v>
      </c>
      <c r="I245" s="22">
        <f>VLOOKUP(A:A,[1]整体目录!$B:$P,15,0)</f>
        <v>0</v>
      </c>
    </row>
    <row r="246" s="22" customFormat="1" customHeight="1" spans="1:9">
      <c r="A246" s="22">
        <v>245065</v>
      </c>
      <c r="B246" s="22" t="s">
        <v>295</v>
      </c>
      <c r="C246" s="22" t="s">
        <v>101</v>
      </c>
      <c r="D246" s="22">
        <v>515</v>
      </c>
      <c r="E246" s="22" t="s">
        <v>297</v>
      </c>
      <c r="F246" s="22">
        <v>50</v>
      </c>
      <c r="G246" s="27" t="e">
        <f>VLOOKUP(A:A,#REF!,3,0)</f>
        <v>#REF!</v>
      </c>
      <c r="H246" s="26" t="str">
        <f t="shared" si="3"/>
        <v>515245065</v>
      </c>
      <c r="I246" s="22">
        <f>VLOOKUP(A:A,[1]整体目录!$B:$P,15,0)</f>
        <v>0</v>
      </c>
    </row>
    <row r="247" s="22" customFormat="1" customHeight="1" spans="1:9">
      <c r="A247" s="8">
        <v>191033</v>
      </c>
      <c r="B247" s="8" t="s">
        <v>298</v>
      </c>
      <c r="C247" s="8" t="s">
        <v>78</v>
      </c>
      <c r="D247" s="8">
        <v>515</v>
      </c>
      <c r="E247" s="8" t="s">
        <v>297</v>
      </c>
      <c r="F247" s="8">
        <v>1</v>
      </c>
      <c r="G247" s="4" t="e">
        <f>VLOOKUP(A:A,#REF!,3,0)</f>
        <v>#REF!</v>
      </c>
      <c r="H247" s="26" t="str">
        <f t="shared" si="3"/>
        <v>515191033</v>
      </c>
      <c r="I247" s="22" t="s">
        <v>419</v>
      </c>
    </row>
    <row r="248" s="22" customFormat="1" customHeight="1" spans="1:9">
      <c r="A248" s="22">
        <v>215791</v>
      </c>
      <c r="B248" s="22" t="s">
        <v>286</v>
      </c>
      <c r="C248" s="22" t="s">
        <v>122</v>
      </c>
      <c r="D248" s="22">
        <v>515</v>
      </c>
      <c r="E248" s="22" t="s">
        <v>297</v>
      </c>
      <c r="F248" s="22">
        <v>10</v>
      </c>
      <c r="G248" s="27" t="e">
        <f>VLOOKUP(A:A,#REF!,3,0)</f>
        <v>#REF!</v>
      </c>
      <c r="H248" s="26" t="str">
        <f t="shared" si="3"/>
        <v>515215791</v>
      </c>
      <c r="I248" s="22">
        <f>VLOOKUP(A:A,[1]整体目录!$B:$P,15,0)</f>
        <v>0</v>
      </c>
    </row>
    <row r="249" s="22" customFormat="1" customHeight="1" spans="1:9">
      <c r="A249" s="8">
        <v>150102</v>
      </c>
      <c r="B249" s="8" t="s">
        <v>130</v>
      </c>
      <c r="C249" s="8" t="s">
        <v>117</v>
      </c>
      <c r="D249" s="8">
        <v>515</v>
      </c>
      <c r="E249" s="8" t="s">
        <v>297</v>
      </c>
      <c r="F249" s="8">
        <v>4</v>
      </c>
      <c r="G249" s="4" t="e">
        <f>VLOOKUP(A:A,#REF!,3,0)</f>
        <v>#REF!</v>
      </c>
      <c r="H249" s="26" t="str">
        <f t="shared" si="3"/>
        <v>515150102</v>
      </c>
      <c r="I249" s="22" t="s">
        <v>419</v>
      </c>
    </row>
    <row r="250" s="22" customFormat="1" customHeight="1" spans="1:9">
      <c r="A250" s="27">
        <v>172377</v>
      </c>
      <c r="B250" s="27" t="s">
        <v>264</v>
      </c>
      <c r="C250" s="22" t="s">
        <v>77</v>
      </c>
      <c r="D250" s="22">
        <v>104430</v>
      </c>
      <c r="E250" s="22" t="s">
        <v>299</v>
      </c>
      <c r="F250" s="27">
        <v>6</v>
      </c>
      <c r="G250" s="27" t="e">
        <f>VLOOKUP(A:A,#REF!,3,0)</f>
        <v>#REF!</v>
      </c>
      <c r="H250" s="26" t="str">
        <f t="shared" si="3"/>
        <v>104430172377</v>
      </c>
      <c r="I250" s="22">
        <f>VLOOKUP(A:A,[1]整体目录!$B:$P,15,0)</f>
        <v>0</v>
      </c>
    </row>
    <row r="251" s="22" customFormat="1" customHeight="1" spans="1:9">
      <c r="A251" s="27">
        <v>181291</v>
      </c>
      <c r="B251" s="27" t="s">
        <v>265</v>
      </c>
      <c r="C251" s="22" t="s">
        <v>78</v>
      </c>
      <c r="D251" s="22">
        <v>104430</v>
      </c>
      <c r="E251" s="22" t="s">
        <v>299</v>
      </c>
      <c r="F251" s="27">
        <v>2</v>
      </c>
      <c r="G251" s="27" t="e">
        <f>VLOOKUP(A:A,#REF!,3,0)</f>
        <v>#REF!</v>
      </c>
      <c r="H251" s="26" t="str">
        <f t="shared" si="3"/>
        <v>104430181291</v>
      </c>
      <c r="I251" s="22">
        <f>VLOOKUP(A:A,[1]整体目录!$B:$P,15,0)</f>
        <v>0</v>
      </c>
    </row>
    <row r="252" s="22" customFormat="1" customHeight="1" spans="1:9">
      <c r="A252" s="27">
        <v>150086</v>
      </c>
      <c r="B252" s="27" t="s">
        <v>266</v>
      </c>
      <c r="C252" s="22" t="s">
        <v>74</v>
      </c>
      <c r="D252" s="22">
        <v>104430</v>
      </c>
      <c r="E252" s="22" t="s">
        <v>299</v>
      </c>
      <c r="F252" s="27">
        <v>2</v>
      </c>
      <c r="G252" s="27" t="e">
        <f>VLOOKUP(A:A,#REF!,3,0)</f>
        <v>#REF!</v>
      </c>
      <c r="H252" s="26" t="str">
        <f t="shared" si="3"/>
        <v>104430150086</v>
      </c>
      <c r="I252" s="22" t="s">
        <v>42</v>
      </c>
    </row>
    <row r="253" s="22" customFormat="1" customHeight="1" spans="1:9">
      <c r="A253" s="27">
        <v>214782</v>
      </c>
      <c r="B253" s="27" t="s">
        <v>267</v>
      </c>
      <c r="C253" s="22" t="s">
        <v>74</v>
      </c>
      <c r="D253" s="22">
        <v>104430</v>
      </c>
      <c r="E253" s="22" t="s">
        <v>299</v>
      </c>
      <c r="F253" s="27">
        <v>3</v>
      </c>
      <c r="G253" s="27" t="e">
        <f>VLOOKUP(A:A,#REF!,3,0)</f>
        <v>#REF!</v>
      </c>
      <c r="H253" s="26" t="str">
        <f t="shared" si="3"/>
        <v>104430214782</v>
      </c>
      <c r="I253" s="22" t="s">
        <v>42</v>
      </c>
    </row>
    <row r="254" s="22" customFormat="1" customHeight="1" spans="1:9">
      <c r="A254" s="27">
        <v>204080</v>
      </c>
      <c r="B254" s="27" t="s">
        <v>268</v>
      </c>
      <c r="C254" s="22" t="s">
        <v>269</v>
      </c>
      <c r="D254" s="22">
        <v>104430</v>
      </c>
      <c r="E254" s="22" t="s">
        <v>299</v>
      </c>
      <c r="F254" s="27">
        <v>2</v>
      </c>
      <c r="G254" s="27" t="e">
        <f>VLOOKUP(A:A,#REF!,3,0)</f>
        <v>#REF!</v>
      </c>
      <c r="H254" s="26" t="str">
        <f t="shared" si="3"/>
        <v>104430204080</v>
      </c>
      <c r="I254" s="22">
        <f>VLOOKUP(A:A,[1]整体目录!$B:$P,15,0)</f>
        <v>0</v>
      </c>
    </row>
    <row r="255" s="22" customFormat="1" customHeight="1" spans="1:9">
      <c r="A255" s="8">
        <v>191033</v>
      </c>
      <c r="B255" s="8" t="s">
        <v>298</v>
      </c>
      <c r="C255" s="8" t="s">
        <v>78</v>
      </c>
      <c r="D255" s="8">
        <v>104430</v>
      </c>
      <c r="E255" s="8" t="s">
        <v>299</v>
      </c>
      <c r="F255" s="8">
        <v>2</v>
      </c>
      <c r="G255" s="4" t="e">
        <f>VLOOKUP(A:A,#REF!,3,0)</f>
        <v>#REF!</v>
      </c>
      <c r="H255" s="26" t="str">
        <f t="shared" si="3"/>
        <v>104430191033</v>
      </c>
      <c r="I255" s="22" t="s">
        <v>419</v>
      </c>
    </row>
    <row r="256" s="22" customFormat="1" customHeight="1" spans="1:9">
      <c r="A256" s="8">
        <v>260443</v>
      </c>
      <c r="B256" s="8" t="s">
        <v>279</v>
      </c>
      <c r="C256" s="8" t="s">
        <v>254</v>
      </c>
      <c r="D256" s="8">
        <v>104430</v>
      </c>
      <c r="E256" s="8" t="s">
        <v>299</v>
      </c>
      <c r="F256" s="8">
        <v>4</v>
      </c>
      <c r="G256" s="4" t="e">
        <f>VLOOKUP(A:A,#REF!,3,0)</f>
        <v>#REF!</v>
      </c>
      <c r="H256" s="26" t="str">
        <f t="shared" si="3"/>
        <v>104430260443</v>
      </c>
      <c r="I256" s="22" t="s">
        <v>419</v>
      </c>
    </row>
    <row r="257" s="22" customFormat="1" customHeight="1" spans="1:9">
      <c r="A257" s="22">
        <v>236550</v>
      </c>
      <c r="B257" s="22" t="s">
        <v>289</v>
      </c>
      <c r="C257" s="22" t="s">
        <v>74</v>
      </c>
      <c r="D257" s="22">
        <v>104430</v>
      </c>
      <c r="E257" s="22" t="s">
        <v>299</v>
      </c>
      <c r="F257" s="22">
        <v>4</v>
      </c>
      <c r="G257" s="27" t="e">
        <f>VLOOKUP(A:A,#REF!,3,0)</f>
        <v>#REF!</v>
      </c>
      <c r="H257" s="26" t="str">
        <f t="shared" si="3"/>
        <v>104430236550</v>
      </c>
      <c r="I257" s="22">
        <f>VLOOKUP(A:A,[1]整体目录!$B:$P,15,0)</f>
        <v>0</v>
      </c>
    </row>
    <row r="258" s="22" customFormat="1" customHeight="1" spans="1:9">
      <c r="A258" s="22">
        <v>181299</v>
      </c>
      <c r="B258" s="22" t="s">
        <v>282</v>
      </c>
      <c r="C258" s="22" t="s">
        <v>74</v>
      </c>
      <c r="D258" s="22">
        <v>104430</v>
      </c>
      <c r="E258" s="22" t="s">
        <v>299</v>
      </c>
      <c r="F258" s="22">
        <v>4</v>
      </c>
      <c r="G258" s="27" t="e">
        <f>VLOOKUP(A:A,#REF!,3,0)</f>
        <v>#REF!</v>
      </c>
      <c r="H258" s="26" t="str">
        <f t="shared" si="3"/>
        <v>104430181299</v>
      </c>
      <c r="I258" s="22">
        <f>VLOOKUP(A:A,[1]整体目录!$B:$P,15,0)</f>
        <v>0</v>
      </c>
    </row>
    <row r="259" s="22" customFormat="1" customHeight="1" spans="1:9">
      <c r="A259" s="8">
        <v>181297</v>
      </c>
      <c r="B259" s="8" t="s">
        <v>284</v>
      </c>
      <c r="C259" s="8" t="s">
        <v>71</v>
      </c>
      <c r="D259" s="8">
        <v>104430</v>
      </c>
      <c r="E259" s="8" t="s">
        <v>299</v>
      </c>
      <c r="F259" s="8">
        <v>7</v>
      </c>
      <c r="G259" s="4" t="e">
        <f>VLOOKUP(A:A,#REF!,3,0)</f>
        <v>#REF!</v>
      </c>
      <c r="H259" s="26" t="str">
        <f t="shared" ref="H259:H322" si="4">D259&amp;A259</f>
        <v>104430181297</v>
      </c>
      <c r="I259" s="22" t="s">
        <v>419</v>
      </c>
    </row>
    <row r="260" s="22" customFormat="1" customHeight="1" spans="1:9">
      <c r="A260" s="8">
        <v>150089</v>
      </c>
      <c r="B260" s="8" t="s">
        <v>287</v>
      </c>
      <c r="C260" s="8" t="s">
        <v>71</v>
      </c>
      <c r="D260" s="8">
        <v>104430</v>
      </c>
      <c r="E260" s="8" t="s">
        <v>299</v>
      </c>
      <c r="F260" s="8">
        <v>3</v>
      </c>
      <c r="G260" s="4" t="e">
        <f>VLOOKUP(A:A,#REF!,3,0)</f>
        <v>#REF!</v>
      </c>
      <c r="H260" s="26" t="str">
        <f t="shared" si="4"/>
        <v>104430150089</v>
      </c>
      <c r="I260" s="22" t="s">
        <v>419</v>
      </c>
    </row>
    <row r="261" s="22" customFormat="1" customHeight="1" spans="1:9">
      <c r="A261" s="8">
        <v>150090</v>
      </c>
      <c r="B261" s="8" t="s">
        <v>251</v>
      </c>
      <c r="C261" s="8" t="s">
        <v>74</v>
      </c>
      <c r="D261" s="8">
        <v>117184</v>
      </c>
      <c r="E261" s="8" t="s">
        <v>300</v>
      </c>
      <c r="F261" s="4">
        <v>6</v>
      </c>
      <c r="G261" s="4" t="e">
        <f>VLOOKUP(A:A,#REF!,3,0)</f>
        <v>#REF!</v>
      </c>
      <c r="H261" s="26" t="str">
        <f t="shared" si="4"/>
        <v>117184150090</v>
      </c>
      <c r="I261" s="22" t="s">
        <v>419</v>
      </c>
    </row>
    <row r="262" s="22" customFormat="1" customHeight="1" spans="1:9">
      <c r="A262" s="22">
        <v>181299</v>
      </c>
      <c r="B262" s="22" t="s">
        <v>282</v>
      </c>
      <c r="C262" s="22" t="s">
        <v>74</v>
      </c>
      <c r="D262" s="22">
        <v>117184</v>
      </c>
      <c r="E262" s="22" t="s">
        <v>300</v>
      </c>
      <c r="F262" s="27">
        <v>6</v>
      </c>
      <c r="G262" s="27" t="e">
        <f>VLOOKUP(A:A,#REF!,3,0)</f>
        <v>#REF!</v>
      </c>
      <c r="H262" s="26" t="str">
        <f t="shared" si="4"/>
        <v>117184181299</v>
      </c>
      <c r="I262" s="22">
        <f>VLOOKUP(A:A,[1]整体目录!$B:$P,15,0)</f>
        <v>0</v>
      </c>
    </row>
    <row r="263" s="22" customFormat="1" customHeight="1" spans="1:9">
      <c r="A263" s="22">
        <v>215787</v>
      </c>
      <c r="B263" s="22" t="s">
        <v>283</v>
      </c>
      <c r="C263" s="22" t="s">
        <v>77</v>
      </c>
      <c r="D263" s="22">
        <v>117184</v>
      </c>
      <c r="E263" s="22" t="s">
        <v>300</v>
      </c>
      <c r="F263" s="27">
        <v>6</v>
      </c>
      <c r="G263" s="27" t="e">
        <f>VLOOKUP(A:A,#REF!,3,0)</f>
        <v>#REF!</v>
      </c>
      <c r="H263" s="26" t="str">
        <f t="shared" si="4"/>
        <v>117184215787</v>
      </c>
      <c r="I263" s="22">
        <f>VLOOKUP(A:A,[1]整体目录!$B:$P,15,0)</f>
        <v>0</v>
      </c>
    </row>
    <row r="264" s="22" customFormat="1" customHeight="1" spans="1:9">
      <c r="A264" s="8">
        <v>181297</v>
      </c>
      <c r="B264" s="8" t="s">
        <v>284</v>
      </c>
      <c r="C264" s="8" t="s">
        <v>71</v>
      </c>
      <c r="D264" s="8">
        <v>117184</v>
      </c>
      <c r="E264" s="8" t="s">
        <v>300</v>
      </c>
      <c r="F264" s="4">
        <v>6</v>
      </c>
      <c r="G264" s="4" t="e">
        <f>VLOOKUP(A:A,#REF!,3,0)</f>
        <v>#REF!</v>
      </c>
      <c r="H264" s="26" t="str">
        <f t="shared" si="4"/>
        <v>117184181297</v>
      </c>
      <c r="I264" s="22" t="s">
        <v>419</v>
      </c>
    </row>
    <row r="265" s="22" customFormat="1" customHeight="1" spans="1:9">
      <c r="A265" s="22">
        <v>89062</v>
      </c>
      <c r="B265" s="22" t="s">
        <v>285</v>
      </c>
      <c r="C265" s="22" t="s">
        <v>74</v>
      </c>
      <c r="D265" s="22">
        <v>117184</v>
      </c>
      <c r="E265" s="22" t="s">
        <v>300</v>
      </c>
      <c r="F265" s="27">
        <v>2</v>
      </c>
      <c r="G265" s="27" t="e">
        <f>VLOOKUP(A:A,#REF!,3,0)</f>
        <v>#REF!</v>
      </c>
      <c r="H265" s="26" t="str">
        <f t="shared" si="4"/>
        <v>11718489062</v>
      </c>
      <c r="I265" s="22" t="s">
        <v>42</v>
      </c>
    </row>
    <row r="266" s="22" customFormat="1" customHeight="1" spans="1:9">
      <c r="A266" s="22">
        <v>172377</v>
      </c>
      <c r="B266" s="22" t="s">
        <v>286</v>
      </c>
      <c r="C266" s="22" t="s">
        <v>77</v>
      </c>
      <c r="D266" s="22">
        <v>117184</v>
      </c>
      <c r="E266" s="22" t="s">
        <v>300</v>
      </c>
      <c r="F266" s="27">
        <v>8</v>
      </c>
      <c r="G266" s="27" t="e">
        <f>VLOOKUP(A:A,#REF!,3,0)</f>
        <v>#REF!</v>
      </c>
      <c r="H266" s="26" t="str">
        <f t="shared" si="4"/>
        <v>117184172377</v>
      </c>
      <c r="I266" s="22">
        <f>VLOOKUP(A:A,[1]整体目录!$B:$P,15,0)</f>
        <v>0</v>
      </c>
    </row>
    <row r="267" s="22" customFormat="1" customHeight="1" spans="1:9">
      <c r="A267" s="8">
        <v>150089</v>
      </c>
      <c r="B267" s="8" t="s">
        <v>287</v>
      </c>
      <c r="C267" s="8" t="s">
        <v>71</v>
      </c>
      <c r="D267" s="8">
        <v>117184</v>
      </c>
      <c r="E267" s="8" t="s">
        <v>300</v>
      </c>
      <c r="F267" s="4">
        <v>8</v>
      </c>
      <c r="G267" s="4" t="e">
        <f>VLOOKUP(A:A,#REF!,3,0)</f>
        <v>#REF!</v>
      </c>
      <c r="H267" s="26" t="str">
        <f t="shared" si="4"/>
        <v>117184150089</v>
      </c>
      <c r="I267" s="22" t="s">
        <v>419</v>
      </c>
    </row>
    <row r="268" s="22" customFormat="1" customHeight="1" spans="1:9">
      <c r="A268" s="22">
        <v>236550</v>
      </c>
      <c r="B268" s="22" t="s">
        <v>289</v>
      </c>
      <c r="C268" s="22" t="s">
        <v>74</v>
      </c>
      <c r="D268" s="22">
        <v>117184</v>
      </c>
      <c r="E268" s="22" t="s">
        <v>300</v>
      </c>
      <c r="F268" s="27">
        <v>2</v>
      </c>
      <c r="G268" s="27" t="e">
        <f>VLOOKUP(A:A,#REF!,3,0)</f>
        <v>#REF!</v>
      </c>
      <c r="H268" s="26" t="str">
        <f t="shared" si="4"/>
        <v>117184236550</v>
      </c>
      <c r="I268" s="22">
        <f>VLOOKUP(A:A,[1]整体目录!$B:$P,15,0)</f>
        <v>0</v>
      </c>
    </row>
    <row r="269" s="22" customFormat="1" customHeight="1" spans="1:9">
      <c r="A269" s="8">
        <v>218904</v>
      </c>
      <c r="B269" s="8" t="s">
        <v>290</v>
      </c>
      <c r="C269" s="8" t="s">
        <v>83</v>
      </c>
      <c r="D269" s="8">
        <v>117184</v>
      </c>
      <c r="E269" s="8" t="s">
        <v>300</v>
      </c>
      <c r="F269" s="4">
        <v>2</v>
      </c>
      <c r="G269" s="4" t="e">
        <f>VLOOKUP(A:A,#REF!,3,0)</f>
        <v>#REF!</v>
      </c>
      <c r="H269" s="26" t="str">
        <f t="shared" si="4"/>
        <v>117184218904</v>
      </c>
      <c r="I269" s="22" t="s">
        <v>419</v>
      </c>
    </row>
    <row r="270" s="22" customFormat="1" customHeight="1" spans="1:9">
      <c r="A270" s="22">
        <v>204078</v>
      </c>
      <c r="B270" s="22" t="s">
        <v>291</v>
      </c>
      <c r="C270" s="22" t="s">
        <v>292</v>
      </c>
      <c r="D270" s="22">
        <v>117184</v>
      </c>
      <c r="E270" s="22" t="s">
        <v>300</v>
      </c>
      <c r="F270" s="27">
        <v>2</v>
      </c>
      <c r="G270" s="27" t="e">
        <f>VLOOKUP(A:A,#REF!,3,0)</f>
        <v>#REF!</v>
      </c>
      <c r="H270" s="26" t="str">
        <f t="shared" si="4"/>
        <v>117184204078</v>
      </c>
      <c r="I270" s="22">
        <f>VLOOKUP(A:A,[1]整体目录!$B:$P,15,0)</f>
        <v>0</v>
      </c>
    </row>
    <row r="271" s="22" customFormat="1" customHeight="1" spans="1:9">
      <c r="A271" s="8">
        <v>204077</v>
      </c>
      <c r="B271" s="8" t="s">
        <v>293</v>
      </c>
      <c r="C271" s="8" t="s">
        <v>74</v>
      </c>
      <c r="D271" s="8">
        <v>117184</v>
      </c>
      <c r="E271" s="8" t="s">
        <v>300</v>
      </c>
      <c r="F271" s="4">
        <v>2</v>
      </c>
      <c r="G271" s="4" t="e">
        <f>VLOOKUP(A:A,#REF!,3,0)</f>
        <v>#REF!</v>
      </c>
      <c r="H271" s="26" t="str">
        <f t="shared" si="4"/>
        <v>117184204077</v>
      </c>
      <c r="I271" s="22" t="s">
        <v>419</v>
      </c>
    </row>
    <row r="272" s="22" customFormat="1" customHeight="1" spans="1:9">
      <c r="A272" s="22">
        <v>150087</v>
      </c>
      <c r="B272" s="22" t="s">
        <v>294</v>
      </c>
      <c r="C272" s="22" t="s">
        <v>109</v>
      </c>
      <c r="D272" s="22">
        <v>117184</v>
      </c>
      <c r="E272" s="22" t="s">
        <v>300</v>
      </c>
      <c r="F272" s="27">
        <v>2</v>
      </c>
      <c r="G272" s="27" t="e">
        <f>VLOOKUP(A:A,#REF!,3,0)</f>
        <v>#REF!</v>
      </c>
      <c r="H272" s="26" t="str">
        <f t="shared" si="4"/>
        <v>117184150087</v>
      </c>
      <c r="I272" s="22">
        <f>VLOOKUP(A:A,[1]整体目录!$B:$P,15,0)</f>
        <v>0</v>
      </c>
    </row>
    <row r="273" s="22" customFormat="1" customHeight="1" spans="1:9">
      <c r="A273" s="22">
        <v>245065</v>
      </c>
      <c r="B273" s="22" t="s">
        <v>295</v>
      </c>
      <c r="C273" s="22" t="s">
        <v>101</v>
      </c>
      <c r="D273" s="22">
        <v>117184</v>
      </c>
      <c r="E273" s="22" t="s">
        <v>300</v>
      </c>
      <c r="F273" s="27">
        <v>2</v>
      </c>
      <c r="G273" s="27" t="e">
        <f>VLOOKUP(A:A,#REF!,3,0)</f>
        <v>#REF!</v>
      </c>
      <c r="H273" s="26" t="str">
        <f t="shared" si="4"/>
        <v>117184245065</v>
      </c>
      <c r="I273" s="22">
        <f>VLOOKUP(A:A,[1]整体目录!$B:$P,15,0)</f>
        <v>0</v>
      </c>
    </row>
    <row r="274" s="22" customFormat="1" customHeight="1" spans="1:9">
      <c r="A274" s="22">
        <v>236549</v>
      </c>
      <c r="B274" s="22" t="s">
        <v>278</v>
      </c>
      <c r="C274" s="22" t="s">
        <v>296</v>
      </c>
      <c r="D274" s="22">
        <v>117184</v>
      </c>
      <c r="E274" s="22" t="s">
        <v>300</v>
      </c>
      <c r="F274" s="27">
        <v>2</v>
      </c>
      <c r="G274" s="27" t="e">
        <f>VLOOKUP(A:A,#REF!,3,0)</f>
        <v>#REF!</v>
      </c>
      <c r="H274" s="26" t="str">
        <f t="shared" si="4"/>
        <v>117184236549</v>
      </c>
      <c r="I274" s="22">
        <f>VLOOKUP(A:A,[1]整体目录!$B:$P,15,0)</f>
        <v>0</v>
      </c>
    </row>
    <row r="275" s="22" customFormat="1" customHeight="1" spans="1:9">
      <c r="A275" s="8">
        <v>260443</v>
      </c>
      <c r="B275" s="8" t="s">
        <v>279</v>
      </c>
      <c r="C275" s="8" t="s">
        <v>254</v>
      </c>
      <c r="D275" s="8">
        <v>117184</v>
      </c>
      <c r="E275" s="8" t="s">
        <v>300</v>
      </c>
      <c r="F275" s="4">
        <v>2</v>
      </c>
      <c r="G275" s="4" t="e">
        <f>VLOOKUP(A:A,#REF!,3,0)</f>
        <v>#REF!</v>
      </c>
      <c r="H275" s="26" t="str">
        <f t="shared" si="4"/>
        <v>117184260443</v>
      </c>
      <c r="I275" s="22" t="s">
        <v>419</v>
      </c>
    </row>
    <row r="276" s="22" customFormat="1" customHeight="1" spans="1:9">
      <c r="A276" s="27">
        <v>218919</v>
      </c>
      <c r="B276" s="27" t="s">
        <v>56</v>
      </c>
      <c r="C276" s="22" t="s">
        <v>254</v>
      </c>
      <c r="D276" s="22">
        <v>117184</v>
      </c>
      <c r="E276" s="22" t="s">
        <v>300</v>
      </c>
      <c r="F276" s="27">
        <v>2</v>
      </c>
      <c r="G276" s="27" t="e">
        <f>VLOOKUP(A:A,#REF!,3,0)</f>
        <v>#REF!</v>
      </c>
      <c r="H276" s="26" t="str">
        <f t="shared" si="4"/>
        <v>117184218919</v>
      </c>
      <c r="I276" s="22">
        <f>VLOOKUP(A:A,[1]整体目录!$B:$P,15,0)</f>
        <v>0</v>
      </c>
    </row>
    <row r="277" s="22" customFormat="1" customHeight="1" spans="1:9">
      <c r="A277" s="4">
        <v>236548</v>
      </c>
      <c r="B277" s="4" t="s">
        <v>51</v>
      </c>
      <c r="C277" s="8" t="s">
        <v>301</v>
      </c>
      <c r="D277" s="8">
        <v>102479</v>
      </c>
      <c r="E277" s="8" t="s">
        <v>302</v>
      </c>
      <c r="F277" s="4">
        <v>2</v>
      </c>
      <c r="G277" s="4" t="e">
        <f>VLOOKUP(A:A,#REF!,3,0)</f>
        <v>#REF!</v>
      </c>
      <c r="H277" s="26" t="str">
        <f t="shared" si="4"/>
        <v>102479236548</v>
      </c>
      <c r="I277" s="22" t="s">
        <v>419</v>
      </c>
    </row>
    <row r="278" s="22" customFormat="1" customHeight="1" spans="1:9">
      <c r="A278" s="27">
        <v>236550</v>
      </c>
      <c r="B278" s="27" t="s">
        <v>59</v>
      </c>
      <c r="C278" s="22" t="s">
        <v>74</v>
      </c>
      <c r="D278" s="22">
        <v>102479</v>
      </c>
      <c r="E278" s="22" t="s">
        <v>302</v>
      </c>
      <c r="F278" s="27">
        <v>2</v>
      </c>
      <c r="G278" s="27" t="e">
        <f>VLOOKUP(A:A,#REF!,3,0)</f>
        <v>#REF!</v>
      </c>
      <c r="H278" s="26" t="str">
        <f t="shared" si="4"/>
        <v>102479236550</v>
      </c>
      <c r="I278" s="22">
        <f>VLOOKUP(A:A,[1]整体目录!$B:$P,15,0)</f>
        <v>0</v>
      </c>
    </row>
    <row r="279" s="22" customFormat="1" customHeight="1" spans="1:9">
      <c r="A279" s="4">
        <v>260443</v>
      </c>
      <c r="B279" s="4" t="s">
        <v>245</v>
      </c>
      <c r="C279" s="8" t="s">
        <v>71</v>
      </c>
      <c r="D279" s="8">
        <v>102479</v>
      </c>
      <c r="E279" s="8" t="s">
        <v>302</v>
      </c>
      <c r="F279" s="4">
        <v>2</v>
      </c>
      <c r="G279" s="4" t="e">
        <f>VLOOKUP(A:A,#REF!,3,0)</f>
        <v>#REF!</v>
      </c>
      <c r="H279" s="26" t="str">
        <f t="shared" si="4"/>
        <v>102479260443</v>
      </c>
      <c r="I279" s="22" t="s">
        <v>419</v>
      </c>
    </row>
    <row r="280" s="22" customFormat="1" customHeight="1" spans="1:9">
      <c r="A280" s="4">
        <v>260442</v>
      </c>
      <c r="B280" s="4" t="s">
        <v>303</v>
      </c>
      <c r="C280" s="8" t="s">
        <v>78</v>
      </c>
      <c r="D280" s="8">
        <v>102479</v>
      </c>
      <c r="E280" s="8" t="s">
        <v>302</v>
      </c>
      <c r="F280" s="4">
        <v>2</v>
      </c>
      <c r="G280" s="4" t="e">
        <f>VLOOKUP(A:A,#REF!,3,0)</f>
        <v>#REF!</v>
      </c>
      <c r="H280" s="26" t="str">
        <f t="shared" si="4"/>
        <v>102479260442</v>
      </c>
      <c r="I280" s="22" t="s">
        <v>419</v>
      </c>
    </row>
    <row r="281" s="22" customFormat="1" customHeight="1" spans="1:9">
      <c r="A281" s="4">
        <v>260433</v>
      </c>
      <c r="B281" s="4" t="s">
        <v>131</v>
      </c>
      <c r="C281" s="8" t="s">
        <v>74</v>
      </c>
      <c r="D281" s="8">
        <v>102479</v>
      </c>
      <c r="E281" s="8" t="s">
        <v>302</v>
      </c>
      <c r="F281" s="4">
        <v>2</v>
      </c>
      <c r="G281" s="4" t="e">
        <f>VLOOKUP(A:A,#REF!,3,0)</f>
        <v>#REF!</v>
      </c>
      <c r="H281" s="26" t="str">
        <f t="shared" si="4"/>
        <v>102479260433</v>
      </c>
      <c r="I281" s="22" t="s">
        <v>419</v>
      </c>
    </row>
    <row r="282" s="22" customFormat="1" customHeight="1" spans="1:9">
      <c r="A282" s="46">
        <v>181299</v>
      </c>
      <c r="B282" s="27" t="s">
        <v>257</v>
      </c>
      <c r="C282" s="22" t="s">
        <v>74</v>
      </c>
      <c r="D282" s="22">
        <v>102479</v>
      </c>
      <c r="E282" s="22" t="s">
        <v>302</v>
      </c>
      <c r="F282" s="27">
        <v>2</v>
      </c>
      <c r="G282" s="27" t="e">
        <f>VLOOKUP(A:A,#REF!,3,0)</f>
        <v>#REF!</v>
      </c>
      <c r="H282" s="26" t="str">
        <f t="shared" si="4"/>
        <v>102479181299</v>
      </c>
      <c r="I282" s="22">
        <f>VLOOKUP(A:A,[1]整体目录!$B:$P,15,0)</f>
        <v>0</v>
      </c>
    </row>
    <row r="283" s="22" customFormat="1" customHeight="1" spans="1:9">
      <c r="A283" s="27">
        <v>204080</v>
      </c>
      <c r="B283" s="27" t="s">
        <v>268</v>
      </c>
      <c r="C283" s="22" t="s">
        <v>254</v>
      </c>
      <c r="D283" s="22">
        <v>102479</v>
      </c>
      <c r="E283" s="22" t="s">
        <v>302</v>
      </c>
      <c r="F283" s="27">
        <v>2</v>
      </c>
      <c r="G283" s="27" t="e">
        <f>VLOOKUP(A:A,#REF!,3,0)</f>
        <v>#REF!</v>
      </c>
      <c r="H283" s="26" t="str">
        <f t="shared" si="4"/>
        <v>102479204080</v>
      </c>
      <c r="I283" s="22">
        <f>VLOOKUP(A:A,[1]整体目录!$B:$P,15,0)</f>
        <v>0</v>
      </c>
    </row>
    <row r="284" s="22" customFormat="1" customHeight="1" spans="1:9">
      <c r="A284" s="4">
        <v>204077</v>
      </c>
      <c r="B284" s="4" t="s">
        <v>306</v>
      </c>
      <c r="C284" s="8" t="s">
        <v>74</v>
      </c>
      <c r="D284" s="8">
        <v>102479</v>
      </c>
      <c r="E284" s="8" t="s">
        <v>302</v>
      </c>
      <c r="F284" s="4">
        <v>2</v>
      </c>
      <c r="G284" s="4" t="e">
        <f>VLOOKUP(A:A,#REF!,3,0)</f>
        <v>#REF!</v>
      </c>
      <c r="H284" s="26" t="str">
        <f t="shared" si="4"/>
        <v>102479204077</v>
      </c>
      <c r="I284" s="22" t="s">
        <v>419</v>
      </c>
    </row>
    <row r="285" s="22" customFormat="1" customHeight="1" spans="1:9">
      <c r="A285" s="4">
        <v>204079</v>
      </c>
      <c r="B285" s="4" t="s">
        <v>307</v>
      </c>
      <c r="C285" s="8" t="s">
        <v>74</v>
      </c>
      <c r="D285" s="8">
        <v>102479</v>
      </c>
      <c r="E285" s="8" t="s">
        <v>302</v>
      </c>
      <c r="F285" s="4">
        <v>1</v>
      </c>
      <c r="G285" s="4" t="e">
        <f>VLOOKUP(A:A,#REF!,3,0)</f>
        <v>#REF!</v>
      </c>
      <c r="H285" s="26" t="str">
        <f t="shared" si="4"/>
        <v>102479204079</v>
      </c>
      <c r="I285" s="22" t="s">
        <v>419</v>
      </c>
    </row>
    <row r="286" s="22" customFormat="1" customHeight="1" spans="1:9">
      <c r="A286" s="27">
        <v>172377</v>
      </c>
      <c r="B286" s="27" t="s">
        <v>264</v>
      </c>
      <c r="C286" s="22" t="s">
        <v>77</v>
      </c>
      <c r="D286" s="22">
        <v>102479</v>
      </c>
      <c r="E286" s="22" t="s">
        <v>302</v>
      </c>
      <c r="F286" s="27">
        <v>4</v>
      </c>
      <c r="G286" s="27" t="e">
        <f>VLOOKUP(A:A,#REF!,3,0)</f>
        <v>#REF!</v>
      </c>
      <c r="H286" s="26" t="str">
        <f t="shared" si="4"/>
        <v>102479172377</v>
      </c>
      <c r="I286" s="22">
        <f>VLOOKUP(A:A,[1]整体目录!$B:$P,15,0)</f>
        <v>0</v>
      </c>
    </row>
    <row r="287" s="22" customFormat="1" customHeight="1" spans="1:9">
      <c r="A287" s="22">
        <v>215271</v>
      </c>
      <c r="B287" s="22" t="s">
        <v>309</v>
      </c>
      <c r="C287" s="22" t="s">
        <v>252</v>
      </c>
      <c r="D287" s="22">
        <v>118074</v>
      </c>
      <c r="E287" s="22" t="s">
        <v>310</v>
      </c>
      <c r="F287" s="22">
        <v>8</v>
      </c>
      <c r="G287" s="27" t="e">
        <f>VLOOKUP(A:A,#REF!,3,0)</f>
        <v>#REF!</v>
      </c>
      <c r="H287" s="26" t="str">
        <f t="shared" si="4"/>
        <v>118074215271</v>
      </c>
      <c r="I287" s="22">
        <f>VLOOKUP(A:A,[1]整体目录!$B:$P,15,0)</f>
        <v>0</v>
      </c>
    </row>
    <row r="288" s="22" customFormat="1" customHeight="1" spans="1:9">
      <c r="A288" s="8">
        <v>236548</v>
      </c>
      <c r="B288" s="8" t="s">
        <v>311</v>
      </c>
      <c r="C288" s="8"/>
      <c r="D288" s="8">
        <v>118074</v>
      </c>
      <c r="E288" s="8" t="s">
        <v>310</v>
      </c>
      <c r="F288" s="8">
        <v>2</v>
      </c>
      <c r="G288" s="4" t="e">
        <f>VLOOKUP(A:A,#REF!,3,0)</f>
        <v>#REF!</v>
      </c>
      <c r="H288" s="26" t="str">
        <f t="shared" si="4"/>
        <v>118074236548</v>
      </c>
      <c r="I288" s="22" t="s">
        <v>419</v>
      </c>
    </row>
    <row r="289" s="22" customFormat="1" customHeight="1" spans="1:9">
      <c r="A289" s="22">
        <v>166671</v>
      </c>
      <c r="B289" s="22" t="s">
        <v>312</v>
      </c>
      <c r="C289" s="22" t="s">
        <v>106</v>
      </c>
      <c r="D289" s="22">
        <v>118074</v>
      </c>
      <c r="E289" s="22" t="s">
        <v>310</v>
      </c>
      <c r="F289" s="22">
        <v>5</v>
      </c>
      <c r="G289" s="27" t="e">
        <f>VLOOKUP(A:A,#REF!,3,0)</f>
        <v>#REF!</v>
      </c>
      <c r="H289" s="26" t="str">
        <f t="shared" si="4"/>
        <v>118074166671</v>
      </c>
      <c r="I289" s="22">
        <f>VLOOKUP(A:A,[1]整体目录!$B:$P,15,0)</f>
        <v>0</v>
      </c>
    </row>
    <row r="290" s="22" customFormat="1" customHeight="1" spans="1:9">
      <c r="A290" s="22">
        <v>172340</v>
      </c>
      <c r="B290" s="22" t="s">
        <v>312</v>
      </c>
      <c r="C290" s="22" t="s">
        <v>74</v>
      </c>
      <c r="D290" s="22">
        <v>118074</v>
      </c>
      <c r="E290" s="22" t="s">
        <v>310</v>
      </c>
      <c r="F290" s="22">
        <v>5</v>
      </c>
      <c r="G290" s="27" t="e">
        <f>VLOOKUP(A:A,#REF!,3,0)</f>
        <v>#REF!</v>
      </c>
      <c r="H290" s="26" t="str">
        <f t="shared" si="4"/>
        <v>118074172340</v>
      </c>
      <c r="I290" s="22">
        <f>VLOOKUP(A:A,[1]整体目录!$B:$P,15,0)</f>
        <v>0</v>
      </c>
    </row>
    <row r="291" s="22" customFormat="1" customHeight="1" spans="1:9">
      <c r="A291" s="22">
        <v>166670</v>
      </c>
      <c r="B291" s="22" t="s">
        <v>313</v>
      </c>
      <c r="D291" s="22">
        <v>118074</v>
      </c>
      <c r="E291" s="22" t="s">
        <v>310</v>
      </c>
      <c r="F291" s="22">
        <v>10</v>
      </c>
      <c r="G291" s="27" t="e">
        <f>VLOOKUP(A:A,#REF!,3,0)</f>
        <v>#REF!</v>
      </c>
      <c r="H291" s="26" t="str">
        <f t="shared" si="4"/>
        <v>118074166670</v>
      </c>
      <c r="I291" s="22">
        <f>VLOOKUP(A:A,[1]整体目录!$B:$P,15,0)</f>
        <v>0</v>
      </c>
    </row>
    <row r="292" s="22" customFormat="1" customHeight="1" spans="1:9">
      <c r="A292" s="8">
        <v>260433</v>
      </c>
      <c r="B292" s="8" t="s">
        <v>314</v>
      </c>
      <c r="C292" s="8"/>
      <c r="D292" s="8">
        <v>118074</v>
      </c>
      <c r="E292" s="8" t="s">
        <v>310</v>
      </c>
      <c r="F292" s="8">
        <v>6</v>
      </c>
      <c r="G292" s="4" t="e">
        <f>VLOOKUP(A:A,#REF!,3,0)</f>
        <v>#REF!</v>
      </c>
      <c r="H292" s="26" t="str">
        <f t="shared" si="4"/>
        <v>118074260433</v>
      </c>
      <c r="I292" s="22" t="s">
        <v>419</v>
      </c>
    </row>
    <row r="293" s="22" customFormat="1" customHeight="1" spans="1:9">
      <c r="A293" s="8">
        <v>260443</v>
      </c>
      <c r="B293" s="8" t="s">
        <v>315</v>
      </c>
      <c r="C293" s="8"/>
      <c r="D293" s="8">
        <v>118074</v>
      </c>
      <c r="E293" s="8" t="s">
        <v>310</v>
      </c>
      <c r="F293" s="8">
        <v>4</v>
      </c>
      <c r="G293" s="4" t="e">
        <f>VLOOKUP(A:A,#REF!,3,0)</f>
        <v>#REF!</v>
      </c>
      <c r="H293" s="26" t="str">
        <f t="shared" si="4"/>
        <v>118074260443</v>
      </c>
      <c r="I293" s="22" t="s">
        <v>419</v>
      </c>
    </row>
    <row r="294" s="22" customFormat="1" customHeight="1" spans="1:9">
      <c r="A294" s="8">
        <v>185350</v>
      </c>
      <c r="B294" s="8" t="s">
        <v>316</v>
      </c>
      <c r="C294" s="8"/>
      <c r="D294" s="8">
        <v>118074</v>
      </c>
      <c r="E294" s="8" t="s">
        <v>310</v>
      </c>
      <c r="F294" s="8">
        <v>5</v>
      </c>
      <c r="G294" s="4" t="e">
        <f>VLOOKUP(A:A,#REF!,3,0)</f>
        <v>#REF!</v>
      </c>
      <c r="H294" s="26" t="str">
        <f t="shared" si="4"/>
        <v>118074185350</v>
      </c>
      <c r="I294" s="22" t="s">
        <v>419</v>
      </c>
    </row>
    <row r="295" s="22" customFormat="1" customHeight="1" spans="1:9">
      <c r="A295" s="8">
        <v>181297</v>
      </c>
      <c r="B295" s="8" t="s">
        <v>284</v>
      </c>
      <c r="C295" s="8" t="s">
        <v>71</v>
      </c>
      <c r="D295" s="8">
        <v>707</v>
      </c>
      <c r="E295" s="8" t="s">
        <v>318</v>
      </c>
      <c r="F295" s="8">
        <v>10</v>
      </c>
      <c r="G295" s="4" t="e">
        <f>VLOOKUP(A:A,#REF!,3,0)</f>
        <v>#REF!</v>
      </c>
      <c r="H295" s="26" t="str">
        <f t="shared" si="4"/>
        <v>707181297</v>
      </c>
      <c r="I295" s="22" t="s">
        <v>419</v>
      </c>
    </row>
    <row r="296" s="22" customFormat="1" customHeight="1" spans="1:9">
      <c r="A296" s="22">
        <v>181299</v>
      </c>
      <c r="B296" s="22" t="s">
        <v>282</v>
      </c>
      <c r="C296" s="22" t="s">
        <v>74</v>
      </c>
      <c r="D296" s="22">
        <v>707</v>
      </c>
      <c r="E296" s="22" t="s">
        <v>318</v>
      </c>
      <c r="F296" s="22">
        <v>10</v>
      </c>
      <c r="G296" s="27" t="e">
        <f>VLOOKUP(A:A,#REF!,3,0)</f>
        <v>#REF!</v>
      </c>
      <c r="H296" s="26" t="str">
        <f t="shared" si="4"/>
        <v>707181299</v>
      </c>
      <c r="I296" s="22">
        <f>VLOOKUP(A:A,[1]整体目录!$B:$P,15,0)</f>
        <v>0</v>
      </c>
    </row>
    <row r="297" s="22" customFormat="1" customHeight="1" spans="1:9">
      <c r="A297" s="22">
        <v>245065</v>
      </c>
      <c r="B297" s="22" t="s">
        <v>295</v>
      </c>
      <c r="C297" s="22" t="s">
        <v>109</v>
      </c>
      <c r="D297" s="22">
        <v>707</v>
      </c>
      <c r="E297" s="22" t="s">
        <v>318</v>
      </c>
      <c r="F297" s="22">
        <v>100</v>
      </c>
      <c r="G297" s="27" t="e">
        <f>VLOOKUP(A:A,#REF!,3,0)</f>
        <v>#REF!</v>
      </c>
      <c r="H297" s="26" t="str">
        <f t="shared" si="4"/>
        <v>707245065</v>
      </c>
      <c r="I297" s="22">
        <f>VLOOKUP(A:A,[1]整体目录!$B:$P,15,0)</f>
        <v>0</v>
      </c>
    </row>
    <row r="298" s="22" customFormat="1" customHeight="1" spans="1:9">
      <c r="A298" s="22">
        <v>215271</v>
      </c>
      <c r="B298" s="22" t="s">
        <v>319</v>
      </c>
      <c r="C298" s="22" t="s">
        <v>252</v>
      </c>
      <c r="D298" s="22">
        <v>707</v>
      </c>
      <c r="E298" s="22" t="s">
        <v>318</v>
      </c>
      <c r="F298" s="22">
        <v>20</v>
      </c>
      <c r="G298" s="27" t="e">
        <f>VLOOKUP(A:A,#REF!,3,0)</f>
        <v>#REF!</v>
      </c>
      <c r="H298" s="26" t="str">
        <f t="shared" si="4"/>
        <v>707215271</v>
      </c>
      <c r="I298" s="22">
        <f>VLOOKUP(A:A,[1]整体目录!$B:$P,15,0)</f>
        <v>0</v>
      </c>
    </row>
    <row r="299" s="22" customFormat="1" customHeight="1" spans="1:9">
      <c r="A299" s="8">
        <v>150089</v>
      </c>
      <c r="B299" s="8" t="s">
        <v>287</v>
      </c>
      <c r="C299" s="8" t="s">
        <v>71</v>
      </c>
      <c r="D299" s="8">
        <v>707</v>
      </c>
      <c r="E299" s="8" t="s">
        <v>318</v>
      </c>
      <c r="F299" s="8">
        <v>6</v>
      </c>
      <c r="G299" s="4" t="e">
        <f>VLOOKUP(A:A,#REF!,3,0)</f>
        <v>#REF!</v>
      </c>
      <c r="H299" s="26" t="str">
        <f t="shared" si="4"/>
        <v>707150089</v>
      </c>
      <c r="I299" s="22" t="s">
        <v>419</v>
      </c>
    </row>
    <row r="300" s="22" customFormat="1" customHeight="1" spans="1:9">
      <c r="A300" s="8">
        <v>150090</v>
      </c>
      <c r="B300" s="8" t="s">
        <v>251</v>
      </c>
      <c r="C300" s="8" t="s">
        <v>320</v>
      </c>
      <c r="D300" s="8">
        <v>707</v>
      </c>
      <c r="E300" s="8" t="s">
        <v>318</v>
      </c>
      <c r="F300" s="8">
        <v>10</v>
      </c>
      <c r="G300" s="4" t="e">
        <f>VLOOKUP(A:A,#REF!,3,0)</f>
        <v>#REF!</v>
      </c>
      <c r="H300" s="26" t="str">
        <f t="shared" si="4"/>
        <v>707150090</v>
      </c>
      <c r="I300" s="22" t="s">
        <v>419</v>
      </c>
    </row>
    <row r="301" s="22" customFormat="1" customHeight="1" spans="1:9">
      <c r="A301" s="8">
        <v>218904</v>
      </c>
      <c r="B301" s="8" t="s">
        <v>290</v>
      </c>
      <c r="C301" s="8" t="s">
        <v>83</v>
      </c>
      <c r="D301" s="8">
        <v>707</v>
      </c>
      <c r="E301" s="8" t="s">
        <v>318</v>
      </c>
      <c r="F301" s="8">
        <v>10</v>
      </c>
      <c r="G301" s="4" t="e">
        <f>VLOOKUP(A:A,#REF!,3,0)</f>
        <v>#REF!</v>
      </c>
      <c r="H301" s="26" t="str">
        <f t="shared" si="4"/>
        <v>707218904</v>
      </c>
      <c r="I301" s="22" t="s">
        <v>419</v>
      </c>
    </row>
    <row r="302" s="22" customFormat="1" customHeight="1" spans="1:9">
      <c r="A302" s="22">
        <v>237011</v>
      </c>
      <c r="B302" s="22" t="s">
        <v>321</v>
      </c>
      <c r="C302" s="22" t="s">
        <v>322</v>
      </c>
      <c r="D302" s="22">
        <v>707</v>
      </c>
      <c r="E302" s="22" t="s">
        <v>318</v>
      </c>
      <c r="F302" s="22">
        <v>10</v>
      </c>
      <c r="G302" s="27" t="e">
        <f>VLOOKUP(A:A,#REF!,3,0)</f>
        <v>#REF!</v>
      </c>
      <c r="H302" s="26" t="str">
        <f t="shared" si="4"/>
        <v>707237011</v>
      </c>
      <c r="I302" s="22">
        <f>VLOOKUP(A:A,[1]整体目录!$B:$P,15,0)</f>
        <v>0</v>
      </c>
    </row>
    <row r="303" s="22" customFormat="1" customHeight="1" spans="1:9">
      <c r="A303" s="22">
        <v>172377</v>
      </c>
      <c r="B303" s="22" t="s">
        <v>286</v>
      </c>
      <c r="C303" s="22" t="s">
        <v>77</v>
      </c>
      <c r="D303" s="22">
        <v>707</v>
      </c>
      <c r="E303" s="22" t="s">
        <v>318</v>
      </c>
      <c r="F303" s="22">
        <v>10</v>
      </c>
      <c r="G303" s="27" t="e">
        <f>VLOOKUP(A:A,#REF!,3,0)</f>
        <v>#REF!</v>
      </c>
      <c r="H303" s="26" t="str">
        <f t="shared" si="4"/>
        <v>707172377</v>
      </c>
      <c r="I303" s="22">
        <f>VLOOKUP(A:A,[1]整体目录!$B:$P,15,0)</f>
        <v>0</v>
      </c>
    </row>
    <row r="304" s="22" customFormat="1" customHeight="1" spans="1:9">
      <c r="A304" s="8">
        <v>260443</v>
      </c>
      <c r="B304" s="8" t="s">
        <v>279</v>
      </c>
      <c r="C304" s="8" t="s">
        <v>71</v>
      </c>
      <c r="D304" s="8">
        <v>707</v>
      </c>
      <c r="E304" s="8" t="s">
        <v>318</v>
      </c>
      <c r="F304" s="8">
        <v>6</v>
      </c>
      <c r="G304" s="4" t="e">
        <f>VLOOKUP(A:A,#REF!,3,0)</f>
        <v>#REF!</v>
      </c>
      <c r="H304" s="26" t="str">
        <f t="shared" si="4"/>
        <v>707260443</v>
      </c>
      <c r="I304" s="22" t="s">
        <v>419</v>
      </c>
    </row>
    <row r="305" s="22" customFormat="1" customHeight="1" spans="1:9">
      <c r="A305" s="8">
        <v>260442</v>
      </c>
      <c r="B305" s="8" t="s">
        <v>323</v>
      </c>
      <c r="C305" s="8" t="s">
        <v>78</v>
      </c>
      <c r="D305" s="8">
        <v>707</v>
      </c>
      <c r="E305" s="8" t="s">
        <v>318</v>
      </c>
      <c r="F305" s="8">
        <v>6</v>
      </c>
      <c r="G305" s="4" t="e">
        <f>VLOOKUP(A:A,#REF!,3,0)</f>
        <v>#REF!</v>
      </c>
      <c r="H305" s="26" t="str">
        <f t="shared" si="4"/>
        <v>707260442</v>
      </c>
      <c r="I305" s="22" t="s">
        <v>419</v>
      </c>
    </row>
    <row r="306" s="22" customFormat="1" customHeight="1" spans="1:9">
      <c r="A306" s="8">
        <v>260433</v>
      </c>
      <c r="B306" s="8" t="s">
        <v>314</v>
      </c>
      <c r="C306" s="8" t="s">
        <v>74</v>
      </c>
      <c r="D306" s="8">
        <v>707</v>
      </c>
      <c r="E306" s="8" t="s">
        <v>318</v>
      </c>
      <c r="F306" s="8">
        <v>6</v>
      </c>
      <c r="G306" s="4" t="e">
        <f>VLOOKUP(A:A,#REF!,3,0)</f>
        <v>#REF!</v>
      </c>
      <c r="H306" s="26" t="str">
        <f t="shared" si="4"/>
        <v>707260433</v>
      </c>
      <c r="I306" s="22" t="s">
        <v>419</v>
      </c>
    </row>
    <row r="307" s="22" customFormat="1" customHeight="1" spans="1:9">
      <c r="A307" s="22">
        <v>236550</v>
      </c>
      <c r="B307" s="22" t="s">
        <v>289</v>
      </c>
      <c r="C307" s="22" t="s">
        <v>74</v>
      </c>
      <c r="D307" s="22">
        <v>707</v>
      </c>
      <c r="E307" s="22" t="s">
        <v>318</v>
      </c>
      <c r="F307" s="22">
        <v>4</v>
      </c>
      <c r="G307" s="27" t="e">
        <f>VLOOKUP(A:A,#REF!,3,0)</f>
        <v>#REF!</v>
      </c>
      <c r="H307" s="26" t="str">
        <f t="shared" si="4"/>
        <v>707236550</v>
      </c>
      <c r="I307" s="22">
        <f>VLOOKUP(A:A,[1]整体目录!$B:$P,15,0)</f>
        <v>0</v>
      </c>
    </row>
    <row r="308" s="22" customFormat="1" customHeight="1" spans="1:9">
      <c r="A308" s="8">
        <v>150102</v>
      </c>
      <c r="B308" s="8" t="s">
        <v>130</v>
      </c>
      <c r="C308" s="8" t="s">
        <v>117</v>
      </c>
      <c r="D308" s="8">
        <v>737</v>
      </c>
      <c r="E308" s="8" t="s">
        <v>324</v>
      </c>
      <c r="F308" s="8">
        <v>2</v>
      </c>
      <c r="G308" s="4" t="e">
        <f>VLOOKUP(A:A,#REF!,3,0)</f>
        <v>#REF!</v>
      </c>
      <c r="H308" s="26" t="str">
        <f t="shared" si="4"/>
        <v>737150102</v>
      </c>
      <c r="I308" s="22" t="s">
        <v>419</v>
      </c>
    </row>
    <row r="309" s="22" customFormat="1" customHeight="1" spans="1:9">
      <c r="A309" s="22">
        <v>204080</v>
      </c>
      <c r="B309" s="22" t="s">
        <v>325</v>
      </c>
      <c r="C309" s="22" t="s">
        <v>71</v>
      </c>
      <c r="D309" s="22">
        <v>737</v>
      </c>
      <c r="E309" s="22" t="s">
        <v>324</v>
      </c>
      <c r="F309" s="22">
        <v>2</v>
      </c>
      <c r="G309" s="27" t="e">
        <f>VLOOKUP(A:A,#REF!,3,0)</f>
        <v>#REF!</v>
      </c>
      <c r="H309" s="26" t="str">
        <f t="shared" si="4"/>
        <v>737204080</v>
      </c>
      <c r="I309" s="22">
        <f>VLOOKUP(A:A,[1]整体目录!$B:$P,15,0)</f>
        <v>0</v>
      </c>
    </row>
    <row r="310" s="22" customFormat="1" customHeight="1" spans="1:9">
      <c r="A310" s="22">
        <v>214782</v>
      </c>
      <c r="B310" s="22" t="s">
        <v>326</v>
      </c>
      <c r="C310" s="22" t="s">
        <v>74</v>
      </c>
      <c r="D310" s="22">
        <v>737</v>
      </c>
      <c r="E310" s="22" t="s">
        <v>327</v>
      </c>
      <c r="F310" s="22">
        <v>6</v>
      </c>
      <c r="G310" s="27" t="e">
        <f>VLOOKUP(A:A,#REF!,3,0)</f>
        <v>#REF!</v>
      </c>
      <c r="H310" s="26" t="str">
        <f t="shared" si="4"/>
        <v>737214782</v>
      </c>
      <c r="I310" s="22" t="s">
        <v>42</v>
      </c>
    </row>
    <row r="311" s="22" customFormat="1" customHeight="1" spans="1:9">
      <c r="A311" s="8">
        <v>218904</v>
      </c>
      <c r="B311" s="8" t="s">
        <v>290</v>
      </c>
      <c r="C311" s="8" t="s">
        <v>83</v>
      </c>
      <c r="D311" s="8">
        <v>737</v>
      </c>
      <c r="E311" s="8" t="s">
        <v>327</v>
      </c>
      <c r="F311" s="8">
        <v>8</v>
      </c>
      <c r="G311" s="4" t="e">
        <f>VLOOKUP(A:A,#REF!,3,0)</f>
        <v>#REF!</v>
      </c>
      <c r="H311" s="26" t="str">
        <f t="shared" si="4"/>
        <v>737218904</v>
      </c>
      <c r="I311" s="22" t="s">
        <v>419</v>
      </c>
    </row>
    <row r="312" s="22" customFormat="1" customHeight="1" spans="1:9">
      <c r="A312" s="8">
        <v>218904</v>
      </c>
      <c r="B312" s="8" t="s">
        <v>290</v>
      </c>
      <c r="C312" s="8" t="s">
        <v>83</v>
      </c>
      <c r="D312" s="8">
        <v>733</v>
      </c>
      <c r="E312" s="8" t="s">
        <v>328</v>
      </c>
      <c r="F312" s="8">
        <v>4</v>
      </c>
      <c r="G312" s="4" t="e">
        <f>VLOOKUP(A:A,#REF!,3,0)</f>
        <v>#REF!</v>
      </c>
      <c r="H312" s="26" t="str">
        <f t="shared" si="4"/>
        <v>733218904</v>
      </c>
      <c r="I312" s="22" t="s">
        <v>419</v>
      </c>
    </row>
    <row r="313" s="22" customFormat="1" customHeight="1" spans="1:9">
      <c r="A313" s="22">
        <v>166670</v>
      </c>
      <c r="B313" s="22" t="s">
        <v>248</v>
      </c>
      <c r="C313" s="22" t="s">
        <v>249</v>
      </c>
      <c r="D313" s="22">
        <v>733</v>
      </c>
      <c r="E313" s="22" t="s">
        <v>328</v>
      </c>
      <c r="F313" s="22">
        <v>10</v>
      </c>
      <c r="G313" s="27" t="e">
        <f>VLOOKUP(A:A,#REF!,3,0)</f>
        <v>#REF!</v>
      </c>
      <c r="H313" s="26" t="str">
        <f t="shared" si="4"/>
        <v>733166670</v>
      </c>
      <c r="I313" s="22">
        <f>VLOOKUP(A:A,[1]整体目录!$B:$P,15,0)</f>
        <v>0</v>
      </c>
    </row>
    <row r="314" s="22" customFormat="1" customHeight="1" spans="1:9">
      <c r="A314" s="8">
        <v>181297</v>
      </c>
      <c r="B314" s="8" t="s">
        <v>284</v>
      </c>
      <c r="C314" s="8" t="s">
        <v>71</v>
      </c>
      <c r="D314" s="8">
        <v>733</v>
      </c>
      <c r="E314" s="8" t="s">
        <v>328</v>
      </c>
      <c r="F314" s="8">
        <v>6</v>
      </c>
      <c r="G314" s="4" t="e">
        <f>VLOOKUP(A:A,#REF!,3,0)</f>
        <v>#REF!</v>
      </c>
      <c r="H314" s="26" t="str">
        <f t="shared" si="4"/>
        <v>733181297</v>
      </c>
      <c r="I314" s="22" t="s">
        <v>419</v>
      </c>
    </row>
    <row r="315" s="22" customFormat="1" customHeight="1" spans="1:9">
      <c r="A315" s="8">
        <v>150090</v>
      </c>
      <c r="B315" s="8" t="s">
        <v>251</v>
      </c>
      <c r="C315" s="8" t="s">
        <v>74</v>
      </c>
      <c r="D315" s="8">
        <v>733</v>
      </c>
      <c r="E315" s="8" t="s">
        <v>328</v>
      </c>
      <c r="F315" s="8">
        <v>10</v>
      </c>
      <c r="G315" s="4" t="e">
        <f>VLOOKUP(A:A,#REF!,3,0)</f>
        <v>#REF!</v>
      </c>
      <c r="H315" s="26" t="str">
        <f t="shared" si="4"/>
        <v>733150090</v>
      </c>
      <c r="I315" s="22" t="s">
        <v>419</v>
      </c>
    </row>
    <row r="316" s="22" customFormat="1" customHeight="1" spans="1:9">
      <c r="A316" s="8">
        <v>150102</v>
      </c>
      <c r="B316" s="8" t="s">
        <v>130</v>
      </c>
      <c r="C316" s="8" t="s">
        <v>117</v>
      </c>
      <c r="D316" s="8">
        <v>733</v>
      </c>
      <c r="E316" s="8" t="s">
        <v>328</v>
      </c>
      <c r="F316" s="8">
        <v>2</v>
      </c>
      <c r="G316" s="4" t="e">
        <f>VLOOKUP(A:A,#REF!,3,0)</f>
        <v>#REF!</v>
      </c>
      <c r="H316" s="26" t="str">
        <f t="shared" si="4"/>
        <v>733150102</v>
      </c>
      <c r="I316" s="22" t="s">
        <v>419</v>
      </c>
    </row>
    <row r="317" s="22" customFormat="1" customHeight="1" spans="1:9">
      <c r="A317" s="22">
        <v>181299</v>
      </c>
      <c r="B317" s="22" t="s">
        <v>282</v>
      </c>
      <c r="C317" s="22" t="s">
        <v>74</v>
      </c>
      <c r="D317" s="22">
        <v>733</v>
      </c>
      <c r="E317" s="22" t="s">
        <v>328</v>
      </c>
      <c r="F317" s="22">
        <v>2</v>
      </c>
      <c r="G317" s="27" t="e">
        <f>VLOOKUP(A:A,#REF!,3,0)</f>
        <v>#REF!</v>
      </c>
      <c r="H317" s="26" t="str">
        <f t="shared" si="4"/>
        <v>733181299</v>
      </c>
      <c r="I317" s="22">
        <f>VLOOKUP(A:A,[1]整体目录!$B:$P,15,0)</f>
        <v>0</v>
      </c>
    </row>
    <row r="318" s="22" customFormat="1" customHeight="1" spans="1:9">
      <c r="A318" s="17">
        <v>218904</v>
      </c>
      <c r="B318" s="17" t="s">
        <v>329</v>
      </c>
      <c r="C318" s="17" t="s">
        <v>330</v>
      </c>
      <c r="D318" s="17">
        <v>106569</v>
      </c>
      <c r="E318" s="17" t="s">
        <v>331</v>
      </c>
      <c r="F318" s="17">
        <v>15</v>
      </c>
      <c r="G318" s="4" t="e">
        <f>VLOOKUP(A:A,#REF!,3,0)</f>
        <v>#REF!</v>
      </c>
      <c r="H318" s="26" t="str">
        <f t="shared" si="4"/>
        <v>106569218904</v>
      </c>
      <c r="I318" s="22" t="s">
        <v>419</v>
      </c>
    </row>
    <row r="319" s="22" customFormat="1" customHeight="1" spans="1:9">
      <c r="A319" s="47">
        <v>181299</v>
      </c>
      <c r="B319" s="47" t="s">
        <v>334</v>
      </c>
      <c r="C319" s="47" t="s">
        <v>335</v>
      </c>
      <c r="D319" s="47">
        <v>106569</v>
      </c>
      <c r="E319" s="47" t="s">
        <v>331</v>
      </c>
      <c r="F319" s="47">
        <v>4</v>
      </c>
      <c r="G319" s="27" t="e">
        <f>VLOOKUP(A:A,#REF!,3,0)</f>
        <v>#REF!</v>
      </c>
      <c r="H319" s="26" t="str">
        <f t="shared" si="4"/>
        <v>106569181299</v>
      </c>
      <c r="I319" s="22">
        <f>VLOOKUP(A:A,[1]整体目录!$B:$P,15,0)</f>
        <v>0</v>
      </c>
    </row>
    <row r="320" s="22" customFormat="1" customHeight="1" spans="1:9">
      <c r="A320" s="47">
        <v>236550</v>
      </c>
      <c r="B320" s="47" t="s">
        <v>336</v>
      </c>
      <c r="C320" s="47" t="s">
        <v>335</v>
      </c>
      <c r="D320" s="32">
        <v>106569</v>
      </c>
      <c r="E320" s="32" t="s">
        <v>337</v>
      </c>
      <c r="F320" s="32">
        <v>10</v>
      </c>
      <c r="G320" s="27" t="e">
        <f>VLOOKUP(A:A,#REF!,3,0)</f>
        <v>#REF!</v>
      </c>
      <c r="H320" s="26" t="str">
        <f t="shared" si="4"/>
        <v>106569236550</v>
      </c>
      <c r="I320" s="22">
        <f>VLOOKUP(A:A,[1]整体目录!$B:$P,15,0)</f>
        <v>0</v>
      </c>
    </row>
    <row r="321" s="22" customFormat="1" customHeight="1" spans="1:9">
      <c r="A321" s="48">
        <v>215787</v>
      </c>
      <c r="B321" s="48" t="s">
        <v>338</v>
      </c>
      <c r="C321" s="48" t="s">
        <v>339</v>
      </c>
      <c r="D321" s="32">
        <v>106569</v>
      </c>
      <c r="E321" s="32" t="s">
        <v>337</v>
      </c>
      <c r="F321" s="32">
        <v>6</v>
      </c>
      <c r="G321" s="27" t="e">
        <f>VLOOKUP(A:A,#REF!,3,0)</f>
        <v>#REF!</v>
      </c>
      <c r="H321" s="26" t="str">
        <f t="shared" si="4"/>
        <v>106569215787</v>
      </c>
      <c r="I321" s="22">
        <f>VLOOKUP(A:A,[1]整体目录!$B:$P,15,0)</f>
        <v>0</v>
      </c>
    </row>
    <row r="322" s="22" customFormat="1" customHeight="1" spans="1:9">
      <c r="A322" s="47">
        <v>245065</v>
      </c>
      <c r="B322" s="47" t="s">
        <v>340</v>
      </c>
      <c r="C322" s="47" t="s">
        <v>341</v>
      </c>
      <c r="D322" s="32">
        <v>101453</v>
      </c>
      <c r="E322" s="32" t="s">
        <v>342</v>
      </c>
      <c r="F322" s="32">
        <v>10</v>
      </c>
      <c r="G322" s="27" t="e">
        <f>VLOOKUP(A:A,#REF!,3,0)</f>
        <v>#REF!</v>
      </c>
      <c r="H322" s="26" t="str">
        <f t="shared" si="4"/>
        <v>101453245065</v>
      </c>
      <c r="I322" s="22">
        <f>VLOOKUP(A:A,[1]整体目录!$B:$P,15,0)</f>
        <v>0</v>
      </c>
    </row>
    <row r="323" s="22" customFormat="1" customHeight="1" spans="1:9">
      <c r="A323" s="17">
        <v>260443</v>
      </c>
      <c r="B323" s="17" t="s">
        <v>343</v>
      </c>
      <c r="C323" s="17" t="s">
        <v>344</v>
      </c>
      <c r="D323" s="11">
        <v>101453</v>
      </c>
      <c r="E323" s="11" t="s">
        <v>342</v>
      </c>
      <c r="F323" s="11">
        <v>4</v>
      </c>
      <c r="G323" s="4" t="e">
        <f>VLOOKUP(A:A,#REF!,3,0)</f>
        <v>#REF!</v>
      </c>
      <c r="H323" s="26" t="str">
        <f t="shared" ref="H323:H386" si="5">D323&amp;A323</f>
        <v>101453260443</v>
      </c>
      <c r="I323" s="22" t="s">
        <v>419</v>
      </c>
    </row>
    <row r="324" s="22" customFormat="1" customHeight="1" spans="1:9">
      <c r="A324" s="17">
        <v>260433</v>
      </c>
      <c r="B324" s="17" t="s">
        <v>345</v>
      </c>
      <c r="C324" s="17" t="s">
        <v>335</v>
      </c>
      <c r="D324" s="11">
        <v>101453</v>
      </c>
      <c r="E324" s="11" t="s">
        <v>342</v>
      </c>
      <c r="F324" s="11">
        <v>4</v>
      </c>
      <c r="G324" s="4" t="e">
        <f>VLOOKUP(A:A,#REF!,3,0)</f>
        <v>#REF!</v>
      </c>
      <c r="H324" s="26" t="str">
        <f t="shared" si="5"/>
        <v>101453260433</v>
      </c>
      <c r="I324" s="22" t="s">
        <v>419</v>
      </c>
    </row>
    <row r="325" s="22" customFormat="1" customHeight="1" spans="1:9">
      <c r="A325" s="18">
        <v>236548</v>
      </c>
      <c r="B325" s="18" t="s">
        <v>346</v>
      </c>
      <c r="C325" s="18" t="s">
        <v>347</v>
      </c>
      <c r="D325" s="11">
        <v>101453</v>
      </c>
      <c r="E325" s="11" t="s">
        <v>342</v>
      </c>
      <c r="F325" s="11">
        <v>2</v>
      </c>
      <c r="G325" s="4" t="e">
        <f>VLOOKUP(A:A,#REF!,3,0)</f>
        <v>#REF!</v>
      </c>
      <c r="H325" s="26" t="str">
        <f t="shared" si="5"/>
        <v>101453236548</v>
      </c>
      <c r="I325" s="22" t="s">
        <v>419</v>
      </c>
    </row>
    <row r="326" s="22" customFormat="1" customHeight="1" spans="1:9">
      <c r="A326" s="49" t="s">
        <v>348</v>
      </c>
      <c r="B326" s="47" t="s">
        <v>349</v>
      </c>
      <c r="C326" s="47" t="s">
        <v>350</v>
      </c>
      <c r="D326" s="47">
        <v>118951</v>
      </c>
      <c r="E326" s="47" t="s">
        <v>351</v>
      </c>
      <c r="F326" s="47">
        <v>2</v>
      </c>
      <c r="G326" s="27" t="e">
        <f>VLOOKUP(A:A,#REF!,3,0)</f>
        <v>#REF!</v>
      </c>
      <c r="H326" s="26" t="str">
        <f t="shared" si="5"/>
        <v>118951150087</v>
      </c>
      <c r="I326" s="22" t="e">
        <f>VLOOKUP(A:A,[1]整体目录!$B:$P,15,0)</f>
        <v>#N/A</v>
      </c>
    </row>
    <row r="327" s="22" customFormat="1" customHeight="1" spans="1:9">
      <c r="A327" s="47">
        <v>150086</v>
      </c>
      <c r="B327" s="47" t="s">
        <v>352</v>
      </c>
      <c r="C327" s="47" t="s">
        <v>344</v>
      </c>
      <c r="D327" s="47">
        <v>118951</v>
      </c>
      <c r="E327" s="47" t="s">
        <v>351</v>
      </c>
      <c r="F327" s="47">
        <v>2</v>
      </c>
      <c r="G327" s="27" t="e">
        <f>VLOOKUP(A:A,#REF!,3,0)</f>
        <v>#REF!</v>
      </c>
      <c r="H327" s="26" t="str">
        <f t="shared" si="5"/>
        <v>118951150086</v>
      </c>
      <c r="I327" s="22" t="s">
        <v>42</v>
      </c>
    </row>
    <row r="328" s="22" customFormat="1" customHeight="1" spans="1:9">
      <c r="A328" s="50">
        <v>261525</v>
      </c>
      <c r="B328" s="50" t="s">
        <v>420</v>
      </c>
      <c r="C328" s="50" t="s">
        <v>421</v>
      </c>
      <c r="D328" s="50">
        <v>118951</v>
      </c>
      <c r="E328" s="50" t="s">
        <v>426</v>
      </c>
      <c r="F328" s="50">
        <v>2</v>
      </c>
      <c r="G328" s="40" t="e">
        <f>VLOOKUP(A:A,#REF!,3,0)</f>
        <v>#REF!</v>
      </c>
      <c r="H328" s="26" t="str">
        <f t="shared" si="5"/>
        <v>118951261525</v>
      </c>
      <c r="I328" s="22">
        <f>VLOOKUP(A:A,[1]整体目录!$B:$P,15,0)</f>
        <v>0</v>
      </c>
    </row>
    <row r="329" s="22" customFormat="1" customHeight="1" spans="1:9">
      <c r="A329" s="18">
        <v>150090</v>
      </c>
      <c r="B329" s="18" t="s">
        <v>354</v>
      </c>
      <c r="C329" s="18" t="s">
        <v>355</v>
      </c>
      <c r="D329" s="11">
        <v>752</v>
      </c>
      <c r="E329" s="11" t="s">
        <v>353</v>
      </c>
      <c r="F329" s="11">
        <v>2</v>
      </c>
      <c r="G329" s="4" t="e">
        <f>VLOOKUP(A:A,#REF!,3,0)</f>
        <v>#REF!</v>
      </c>
      <c r="H329" s="26" t="str">
        <f t="shared" si="5"/>
        <v>752150090</v>
      </c>
      <c r="I329" s="22" t="s">
        <v>419</v>
      </c>
    </row>
    <row r="330" s="22" customFormat="1" customHeight="1" spans="1:9">
      <c r="A330" s="47">
        <v>181299</v>
      </c>
      <c r="B330" s="47" t="s">
        <v>356</v>
      </c>
      <c r="C330" s="47" t="s">
        <v>335</v>
      </c>
      <c r="D330" s="48">
        <v>138202</v>
      </c>
      <c r="E330" s="48" t="s">
        <v>357</v>
      </c>
      <c r="F330" s="48">
        <v>2</v>
      </c>
      <c r="G330" s="27" t="e">
        <f>VLOOKUP(A:A,#REF!,3,0)</f>
        <v>#REF!</v>
      </c>
      <c r="H330" s="26" t="str">
        <f t="shared" si="5"/>
        <v>138202181299</v>
      </c>
      <c r="I330" s="22">
        <f>VLOOKUP(A:A,[1]整体目录!$B:$P,15,0)</f>
        <v>0</v>
      </c>
    </row>
    <row r="331" s="22" customFormat="1" customHeight="1" spans="1:9">
      <c r="A331" s="47">
        <v>181301</v>
      </c>
      <c r="B331" s="47" t="s">
        <v>358</v>
      </c>
      <c r="C331" s="47" t="s">
        <v>359</v>
      </c>
      <c r="D331" s="48">
        <v>138202</v>
      </c>
      <c r="E331" s="48" t="s">
        <v>357</v>
      </c>
      <c r="F331" s="48">
        <v>2</v>
      </c>
      <c r="G331" s="27" t="e">
        <f>VLOOKUP(A:A,#REF!,3,0)</f>
        <v>#REF!</v>
      </c>
      <c r="H331" s="26" t="str">
        <f t="shared" si="5"/>
        <v>138202181301</v>
      </c>
      <c r="I331" s="22">
        <f>VLOOKUP(A:A,[1]整体目录!$B:$P,15,0)</f>
        <v>0</v>
      </c>
    </row>
    <row r="332" s="22" customFormat="1" customHeight="1" spans="1:9">
      <c r="A332" s="51">
        <v>237011</v>
      </c>
      <c r="B332" s="51" t="s">
        <v>360</v>
      </c>
      <c r="C332" s="51" t="s">
        <v>361</v>
      </c>
      <c r="D332" s="48">
        <v>138202</v>
      </c>
      <c r="E332" s="48" t="s">
        <v>357</v>
      </c>
      <c r="F332" s="48">
        <v>20</v>
      </c>
      <c r="G332" s="27" t="e">
        <f>VLOOKUP(A:A,#REF!,3,0)</f>
        <v>#REF!</v>
      </c>
      <c r="H332" s="26" t="str">
        <f t="shared" si="5"/>
        <v>138202237011</v>
      </c>
      <c r="I332" s="22">
        <f>VLOOKUP(A:A,[1]整体目录!$B:$P,15,0)</f>
        <v>0</v>
      </c>
    </row>
    <row r="333" s="22" customFormat="1" customHeight="1" spans="1:9">
      <c r="A333" s="18">
        <v>181297</v>
      </c>
      <c r="B333" s="18" t="s">
        <v>362</v>
      </c>
      <c r="C333" s="18" t="s">
        <v>363</v>
      </c>
      <c r="D333" s="18">
        <v>138202</v>
      </c>
      <c r="E333" s="18" t="s">
        <v>357</v>
      </c>
      <c r="F333" s="18">
        <v>2</v>
      </c>
      <c r="G333" s="4" t="e">
        <f>VLOOKUP(A:A,#REF!,3,0)</f>
        <v>#REF!</v>
      </c>
      <c r="H333" s="26" t="str">
        <f t="shared" si="5"/>
        <v>138202181297</v>
      </c>
      <c r="I333" s="22" t="s">
        <v>419</v>
      </c>
    </row>
    <row r="334" s="22" customFormat="1" customHeight="1" spans="1:9">
      <c r="A334" s="48">
        <v>181299</v>
      </c>
      <c r="B334" s="48" t="s">
        <v>364</v>
      </c>
      <c r="C334" s="48" t="s">
        <v>355</v>
      </c>
      <c r="D334" s="48">
        <v>138202</v>
      </c>
      <c r="E334" s="48" t="s">
        <v>357</v>
      </c>
      <c r="F334" s="48">
        <v>2</v>
      </c>
      <c r="G334" s="27" t="e">
        <f>VLOOKUP(A:A,#REF!,3,0)</f>
        <v>#REF!</v>
      </c>
      <c r="H334" s="26" t="str">
        <f t="shared" si="5"/>
        <v>138202181299</v>
      </c>
      <c r="I334" s="22">
        <f>VLOOKUP(A:A,[1]整体目录!$B:$P,15,0)</f>
        <v>0</v>
      </c>
    </row>
    <row r="335" s="22" customFormat="1" customHeight="1" spans="1:9">
      <c r="A335" s="49" t="s">
        <v>348</v>
      </c>
      <c r="B335" s="47" t="s">
        <v>349</v>
      </c>
      <c r="C335" s="47" t="s">
        <v>350</v>
      </c>
      <c r="D335" s="32">
        <v>138202</v>
      </c>
      <c r="E335" s="32" t="s">
        <v>367</v>
      </c>
      <c r="F335" s="32">
        <v>2</v>
      </c>
      <c r="G335" s="27" t="e">
        <f>VLOOKUP(A:A,#REF!,3,0)</f>
        <v>#REF!</v>
      </c>
      <c r="H335" s="26" t="str">
        <f t="shared" si="5"/>
        <v>138202150087</v>
      </c>
      <c r="I335" s="22" t="e">
        <f>VLOOKUP(A:A,[1]整体目录!$B:$P,15,0)</f>
        <v>#N/A</v>
      </c>
    </row>
    <row r="336" s="22" customFormat="1" customHeight="1" spans="1:9">
      <c r="A336" s="47">
        <v>245065</v>
      </c>
      <c r="B336" s="47" t="s">
        <v>340</v>
      </c>
      <c r="C336" s="47" t="s">
        <v>341</v>
      </c>
      <c r="D336" s="32">
        <v>138202</v>
      </c>
      <c r="E336" s="32" t="s">
        <v>367</v>
      </c>
      <c r="F336" s="32">
        <v>20</v>
      </c>
      <c r="G336" s="27" t="e">
        <f>VLOOKUP(A:A,#REF!,3,0)</f>
        <v>#REF!</v>
      </c>
      <c r="H336" s="26" t="str">
        <f t="shared" si="5"/>
        <v>138202245065</v>
      </c>
      <c r="I336" s="22">
        <f>VLOOKUP(A:A,[1]整体目录!$B:$P,15,0)</f>
        <v>0</v>
      </c>
    </row>
    <row r="337" s="22" customFormat="1" customHeight="1" spans="1:9">
      <c r="A337" s="47">
        <v>214783</v>
      </c>
      <c r="B337" s="47" t="s">
        <v>368</v>
      </c>
      <c r="C337" s="47" t="s">
        <v>333</v>
      </c>
      <c r="D337" s="32">
        <v>572</v>
      </c>
      <c r="E337" s="32" t="s">
        <v>369</v>
      </c>
      <c r="F337" s="32">
        <v>2</v>
      </c>
      <c r="G337" s="27" t="e">
        <f>VLOOKUP(A:A,#REF!,3,0)</f>
        <v>#REF!</v>
      </c>
      <c r="H337" s="26" t="str">
        <f t="shared" si="5"/>
        <v>572214783</v>
      </c>
      <c r="I337" s="22" t="s">
        <v>42</v>
      </c>
    </row>
    <row r="338" s="22" customFormat="1" customHeight="1" spans="1:9">
      <c r="A338" s="47">
        <v>214782</v>
      </c>
      <c r="B338" s="47" t="s">
        <v>370</v>
      </c>
      <c r="C338" s="47" t="s">
        <v>335</v>
      </c>
      <c r="D338" s="32">
        <v>572</v>
      </c>
      <c r="E338" s="32" t="s">
        <v>369</v>
      </c>
      <c r="F338" s="32">
        <v>2</v>
      </c>
      <c r="G338" s="27" t="e">
        <f>VLOOKUP(A:A,#REF!,3,0)</f>
        <v>#REF!</v>
      </c>
      <c r="H338" s="26" t="str">
        <f t="shared" si="5"/>
        <v>572214782</v>
      </c>
      <c r="I338" s="22" t="s">
        <v>42</v>
      </c>
    </row>
    <row r="339" s="22" customFormat="1" customHeight="1" spans="1:9">
      <c r="A339" s="47">
        <v>236550</v>
      </c>
      <c r="B339" s="47" t="s">
        <v>336</v>
      </c>
      <c r="C339" s="47" t="s">
        <v>335</v>
      </c>
      <c r="D339" s="32">
        <v>572</v>
      </c>
      <c r="E339" s="32" t="s">
        <v>369</v>
      </c>
      <c r="F339" s="32">
        <v>2</v>
      </c>
      <c r="G339" s="27" t="e">
        <f>VLOOKUP(A:A,#REF!,3,0)</f>
        <v>#REF!</v>
      </c>
      <c r="H339" s="26" t="str">
        <f t="shared" si="5"/>
        <v>572236550</v>
      </c>
      <c r="I339" s="22">
        <f>VLOOKUP(A:A,[1]整体目录!$B:$P,15,0)</f>
        <v>0</v>
      </c>
    </row>
    <row r="340" s="22" customFormat="1" customHeight="1" spans="1:9">
      <c r="A340" s="47">
        <v>150086</v>
      </c>
      <c r="B340" s="47" t="s">
        <v>352</v>
      </c>
      <c r="C340" s="47" t="s">
        <v>344</v>
      </c>
      <c r="D340" s="32">
        <v>572</v>
      </c>
      <c r="E340" s="32" t="s">
        <v>369</v>
      </c>
      <c r="F340" s="32">
        <v>2</v>
      </c>
      <c r="G340" s="27" t="e">
        <f>VLOOKUP(A:A,#REF!,3,0)</f>
        <v>#REF!</v>
      </c>
      <c r="H340" s="26" t="str">
        <f t="shared" si="5"/>
        <v>572150086</v>
      </c>
      <c r="I340" s="22" t="s">
        <v>42</v>
      </c>
    </row>
    <row r="341" s="22" customFormat="1" customHeight="1" spans="1:9">
      <c r="A341" s="17">
        <v>218904</v>
      </c>
      <c r="B341" s="17" t="s">
        <v>329</v>
      </c>
      <c r="C341" s="17" t="s">
        <v>330</v>
      </c>
      <c r="D341" s="11">
        <v>572</v>
      </c>
      <c r="E341" s="11" t="s">
        <v>369</v>
      </c>
      <c r="F341" s="11"/>
      <c r="G341" s="4" t="e">
        <f>VLOOKUP(A:A,#REF!,3,0)</f>
        <v>#REF!</v>
      </c>
      <c r="H341" s="26" t="str">
        <f t="shared" si="5"/>
        <v>572218904</v>
      </c>
      <c r="I341" s="22" t="s">
        <v>419</v>
      </c>
    </row>
    <row r="342" s="22" customFormat="1" customHeight="1" spans="1:9">
      <c r="A342" s="47">
        <v>215787</v>
      </c>
      <c r="B342" s="47" t="s">
        <v>371</v>
      </c>
      <c r="C342" s="47" t="s">
        <v>372</v>
      </c>
      <c r="D342" s="32">
        <v>572</v>
      </c>
      <c r="E342" s="32" t="s">
        <v>369</v>
      </c>
      <c r="F342" s="32">
        <v>2</v>
      </c>
      <c r="G342" s="27" t="e">
        <f>VLOOKUP(A:A,#REF!,3,0)</f>
        <v>#REF!</v>
      </c>
      <c r="H342" s="26" t="str">
        <f t="shared" si="5"/>
        <v>572215787</v>
      </c>
      <c r="I342" s="22">
        <f>VLOOKUP(A:A,[1]整体目录!$B:$P,15,0)</f>
        <v>0</v>
      </c>
    </row>
    <row r="343" s="22" customFormat="1" customHeight="1" spans="1:9">
      <c r="A343" s="47">
        <v>172377</v>
      </c>
      <c r="B343" s="47" t="s">
        <v>373</v>
      </c>
      <c r="C343" s="47" t="s">
        <v>372</v>
      </c>
      <c r="D343" s="32">
        <v>572</v>
      </c>
      <c r="E343" s="32" t="s">
        <v>369</v>
      </c>
      <c r="F343" s="32">
        <v>6</v>
      </c>
      <c r="G343" s="27" t="e">
        <f>VLOOKUP(A:A,#REF!,3,0)</f>
        <v>#REF!</v>
      </c>
      <c r="H343" s="26" t="str">
        <f t="shared" si="5"/>
        <v>572172377</v>
      </c>
      <c r="I343" s="22">
        <f>VLOOKUP(A:A,[1]整体目录!$B:$P,15,0)</f>
        <v>0</v>
      </c>
    </row>
    <row r="344" s="22" customFormat="1" customHeight="1" spans="1:9">
      <c r="A344" s="17">
        <v>181297</v>
      </c>
      <c r="B344" s="17" t="s">
        <v>374</v>
      </c>
      <c r="C344" s="17" t="s">
        <v>344</v>
      </c>
      <c r="D344" s="11">
        <v>572</v>
      </c>
      <c r="E344" s="11" t="s">
        <v>369</v>
      </c>
      <c r="F344" s="11">
        <v>6</v>
      </c>
      <c r="G344" s="4" t="e">
        <f>VLOOKUP(A:A,#REF!,3,0)</f>
        <v>#REF!</v>
      </c>
      <c r="H344" s="26" t="str">
        <f t="shared" si="5"/>
        <v>572181297</v>
      </c>
      <c r="I344" s="22" t="s">
        <v>419</v>
      </c>
    </row>
    <row r="345" s="22" customFormat="1" customHeight="1" spans="1:9">
      <c r="A345" s="17">
        <v>260443</v>
      </c>
      <c r="B345" s="17" t="s">
        <v>343</v>
      </c>
      <c r="C345" s="17" t="s">
        <v>344</v>
      </c>
      <c r="D345" s="11">
        <v>572</v>
      </c>
      <c r="E345" s="11" t="s">
        <v>369</v>
      </c>
      <c r="F345" s="11">
        <v>6</v>
      </c>
      <c r="G345" s="4" t="e">
        <f>VLOOKUP(A:A,#REF!,3,0)</f>
        <v>#REF!</v>
      </c>
      <c r="H345" s="26" t="str">
        <f t="shared" si="5"/>
        <v>572260443</v>
      </c>
      <c r="I345" s="22" t="s">
        <v>419</v>
      </c>
    </row>
    <row r="346" s="22" customFormat="1" customHeight="1" spans="1:9">
      <c r="A346" s="17">
        <v>150094</v>
      </c>
      <c r="B346" s="17" t="s">
        <v>375</v>
      </c>
      <c r="C346" s="17" t="s">
        <v>376</v>
      </c>
      <c r="D346" s="11">
        <v>572</v>
      </c>
      <c r="E346" s="11" t="s">
        <v>369</v>
      </c>
      <c r="F346" s="11">
        <v>2</v>
      </c>
      <c r="G346" s="4" t="e">
        <f>VLOOKUP(A:A,#REF!,3,0)</f>
        <v>#REF!</v>
      </c>
      <c r="H346" s="26" t="str">
        <f t="shared" si="5"/>
        <v>572150094</v>
      </c>
      <c r="I346" s="22" t="s">
        <v>419</v>
      </c>
    </row>
    <row r="347" s="22" customFormat="1" customHeight="1" spans="1:9">
      <c r="A347" s="17">
        <v>181297</v>
      </c>
      <c r="B347" s="17" t="s">
        <v>374</v>
      </c>
      <c r="C347" s="17" t="s">
        <v>344</v>
      </c>
      <c r="D347" s="11">
        <v>572</v>
      </c>
      <c r="E347" s="11" t="s">
        <v>369</v>
      </c>
      <c r="F347" s="11">
        <v>6</v>
      </c>
      <c r="G347" s="4" t="e">
        <f>VLOOKUP(A:A,#REF!,3,0)</f>
        <v>#REF!</v>
      </c>
      <c r="H347" s="26" t="str">
        <f t="shared" si="5"/>
        <v>572181297</v>
      </c>
      <c r="I347" s="22" t="s">
        <v>419</v>
      </c>
    </row>
    <row r="348" s="22" customFormat="1" customHeight="1" spans="1:9">
      <c r="A348" s="47">
        <v>181299</v>
      </c>
      <c r="B348" s="47" t="s">
        <v>334</v>
      </c>
      <c r="C348" s="47" t="s">
        <v>335</v>
      </c>
      <c r="D348" s="32">
        <v>572</v>
      </c>
      <c r="E348" s="32" t="s">
        <v>369</v>
      </c>
      <c r="F348" s="32">
        <v>6</v>
      </c>
      <c r="G348" s="27" t="e">
        <f>VLOOKUP(A:A,#REF!,3,0)</f>
        <v>#REF!</v>
      </c>
      <c r="H348" s="26" t="str">
        <f t="shared" si="5"/>
        <v>572181299</v>
      </c>
      <c r="I348" s="22">
        <f>VLOOKUP(A:A,[1]整体目录!$B:$P,15,0)</f>
        <v>0</v>
      </c>
    </row>
    <row r="349" s="22" customFormat="1" customHeight="1" spans="1:9">
      <c r="A349" s="47">
        <v>172377</v>
      </c>
      <c r="B349" s="47" t="s">
        <v>373</v>
      </c>
      <c r="C349" s="47" t="s">
        <v>377</v>
      </c>
      <c r="D349" s="32">
        <v>572</v>
      </c>
      <c r="E349" s="32" t="s">
        <v>369</v>
      </c>
      <c r="F349" s="32">
        <v>4</v>
      </c>
      <c r="G349" s="27" t="e">
        <f>VLOOKUP(A:A,#REF!,3,0)</f>
        <v>#REF!</v>
      </c>
      <c r="H349" s="26" t="str">
        <f t="shared" si="5"/>
        <v>572172377</v>
      </c>
      <c r="I349" s="22">
        <f>VLOOKUP(A:A,[1]整体目录!$B:$P,15,0)</f>
        <v>0</v>
      </c>
    </row>
    <row r="350" s="22" customFormat="1" customHeight="1" spans="1:9">
      <c r="A350" s="17">
        <v>150102</v>
      </c>
      <c r="B350" s="17" t="s">
        <v>378</v>
      </c>
      <c r="C350" s="17" t="s">
        <v>379</v>
      </c>
      <c r="D350" s="11">
        <v>572</v>
      </c>
      <c r="E350" s="11" t="s">
        <v>369</v>
      </c>
      <c r="F350" s="11">
        <v>4</v>
      </c>
      <c r="G350" s="4" t="e">
        <f>VLOOKUP(A:A,#REF!,3,0)</f>
        <v>#REF!</v>
      </c>
      <c r="H350" s="26" t="str">
        <f t="shared" si="5"/>
        <v>572150102</v>
      </c>
      <c r="I350" s="22" t="s">
        <v>419</v>
      </c>
    </row>
    <row r="351" s="22" customFormat="1" customHeight="1" spans="1:9">
      <c r="A351" s="17">
        <v>181297</v>
      </c>
      <c r="B351" s="17" t="s">
        <v>374</v>
      </c>
      <c r="C351" s="17" t="s">
        <v>344</v>
      </c>
      <c r="D351" s="11">
        <v>572</v>
      </c>
      <c r="E351" s="11" t="s">
        <v>369</v>
      </c>
      <c r="F351" s="11">
        <v>4</v>
      </c>
      <c r="G351" s="4" t="e">
        <f>VLOOKUP(A:A,#REF!,3,0)</f>
        <v>#REF!</v>
      </c>
      <c r="H351" s="26" t="str">
        <f t="shared" si="5"/>
        <v>572181297</v>
      </c>
      <c r="I351" s="22" t="s">
        <v>419</v>
      </c>
    </row>
    <row r="352" s="22" customFormat="1" customHeight="1" spans="1:9">
      <c r="A352" s="51">
        <v>181299</v>
      </c>
      <c r="B352" s="51" t="s">
        <v>334</v>
      </c>
      <c r="C352" s="51" t="s">
        <v>335</v>
      </c>
      <c r="D352" s="32">
        <v>572</v>
      </c>
      <c r="E352" s="32" t="s">
        <v>369</v>
      </c>
      <c r="F352" s="32">
        <v>4</v>
      </c>
      <c r="G352" s="27" t="e">
        <f>VLOOKUP(A:A,#REF!,3,0)</f>
        <v>#REF!</v>
      </c>
      <c r="H352" s="26" t="str">
        <f t="shared" si="5"/>
        <v>572181299</v>
      </c>
      <c r="I352" s="22">
        <f>VLOOKUP(A:A,[1]整体目录!$B:$P,15,0)</f>
        <v>0</v>
      </c>
    </row>
    <row r="353" s="22" customFormat="1" customHeight="1" spans="1:9">
      <c r="A353" s="17">
        <v>191033</v>
      </c>
      <c r="B353" s="17" t="s">
        <v>381</v>
      </c>
      <c r="C353" s="17" t="s">
        <v>333</v>
      </c>
      <c r="D353" s="11">
        <v>572</v>
      </c>
      <c r="E353" s="11" t="s">
        <v>369</v>
      </c>
      <c r="F353" s="11">
        <v>2</v>
      </c>
      <c r="G353" s="4" t="e">
        <f>VLOOKUP(A:A,#REF!,3,0)</f>
        <v>#REF!</v>
      </c>
      <c r="H353" s="26" t="str">
        <f t="shared" si="5"/>
        <v>572191033</v>
      </c>
      <c r="I353" s="22" t="s">
        <v>419</v>
      </c>
    </row>
    <row r="354" s="22" customFormat="1" customHeight="1" spans="1:9">
      <c r="A354" s="47">
        <v>214782</v>
      </c>
      <c r="B354" s="47" t="s">
        <v>370</v>
      </c>
      <c r="C354" s="47" t="s">
        <v>335</v>
      </c>
      <c r="D354" s="32">
        <v>572</v>
      </c>
      <c r="E354" s="32" t="s">
        <v>369</v>
      </c>
      <c r="F354" s="32">
        <v>2</v>
      </c>
      <c r="G354" s="27" t="e">
        <f>VLOOKUP(A:A,#REF!,3,0)</f>
        <v>#REF!</v>
      </c>
      <c r="H354" s="26" t="str">
        <f t="shared" si="5"/>
        <v>572214782</v>
      </c>
      <c r="I354" s="22" t="s">
        <v>42</v>
      </c>
    </row>
    <row r="355" s="22" customFormat="1" customHeight="1" spans="1:9">
      <c r="A355" s="18">
        <v>181297</v>
      </c>
      <c r="B355" s="18" t="s">
        <v>362</v>
      </c>
      <c r="C355" s="18" t="s">
        <v>363</v>
      </c>
      <c r="D355" s="11">
        <v>572</v>
      </c>
      <c r="E355" s="11" t="s">
        <v>369</v>
      </c>
      <c r="F355" s="11">
        <v>6</v>
      </c>
      <c r="G355" s="4" t="e">
        <f>VLOOKUP(A:A,#REF!,3,0)</f>
        <v>#REF!</v>
      </c>
      <c r="H355" s="26" t="str">
        <f t="shared" si="5"/>
        <v>572181297</v>
      </c>
      <c r="I355" s="22" t="s">
        <v>419</v>
      </c>
    </row>
    <row r="356" s="22" customFormat="1" customHeight="1" spans="1:9">
      <c r="A356" s="18">
        <v>150090</v>
      </c>
      <c r="B356" s="18" t="s">
        <v>354</v>
      </c>
      <c r="C356" s="18" t="s">
        <v>355</v>
      </c>
      <c r="D356" s="11">
        <v>572</v>
      </c>
      <c r="E356" s="11" t="s">
        <v>369</v>
      </c>
      <c r="F356" s="11">
        <v>6</v>
      </c>
      <c r="G356" s="4" t="e">
        <f>VLOOKUP(A:A,#REF!,3,0)</f>
        <v>#REF!</v>
      </c>
      <c r="H356" s="26" t="str">
        <f t="shared" si="5"/>
        <v>572150090</v>
      </c>
      <c r="I356" s="22" t="s">
        <v>419</v>
      </c>
    </row>
    <row r="357" s="22" customFormat="1" customHeight="1" spans="1:9">
      <c r="A357" s="48">
        <v>172377</v>
      </c>
      <c r="B357" s="48" t="s">
        <v>382</v>
      </c>
      <c r="C357" s="48" t="s">
        <v>339</v>
      </c>
      <c r="D357" s="32">
        <v>572</v>
      </c>
      <c r="E357" s="32" t="s">
        <v>369</v>
      </c>
      <c r="F357" s="32">
        <v>6</v>
      </c>
      <c r="G357" s="27" t="e">
        <f>VLOOKUP(A:A,#REF!,3,0)</f>
        <v>#REF!</v>
      </c>
      <c r="H357" s="26" t="str">
        <f t="shared" si="5"/>
        <v>572172377</v>
      </c>
      <c r="I357" s="22">
        <f>VLOOKUP(A:A,[1]整体目录!$B:$P,15,0)</f>
        <v>0</v>
      </c>
    </row>
    <row r="358" s="22" customFormat="1" customHeight="1" spans="1:9">
      <c r="A358" s="47">
        <v>214783</v>
      </c>
      <c r="B358" s="47" t="s">
        <v>368</v>
      </c>
      <c r="C358" s="47" t="s">
        <v>333</v>
      </c>
      <c r="D358" s="47">
        <v>106399</v>
      </c>
      <c r="E358" s="47" t="s">
        <v>383</v>
      </c>
      <c r="F358" s="47">
        <v>4</v>
      </c>
      <c r="G358" s="27" t="e">
        <f>VLOOKUP(A:A,#REF!,3,0)</f>
        <v>#REF!</v>
      </c>
      <c r="H358" s="26" t="str">
        <f t="shared" si="5"/>
        <v>106399214783</v>
      </c>
      <c r="I358" s="22" t="s">
        <v>42</v>
      </c>
    </row>
    <row r="359" s="22" customFormat="1" customHeight="1" spans="1:9">
      <c r="A359" s="17">
        <v>181297</v>
      </c>
      <c r="B359" s="17" t="s">
        <v>374</v>
      </c>
      <c r="C359" s="17" t="s">
        <v>344</v>
      </c>
      <c r="D359" s="17">
        <v>106399</v>
      </c>
      <c r="E359" s="17" t="s">
        <v>383</v>
      </c>
      <c r="F359" s="17">
        <v>4</v>
      </c>
      <c r="G359" s="4" t="e">
        <f>VLOOKUP(A:A,#REF!,3,0)</f>
        <v>#REF!</v>
      </c>
      <c r="H359" s="26" t="str">
        <f t="shared" si="5"/>
        <v>106399181297</v>
      </c>
      <c r="I359" s="22" t="s">
        <v>419</v>
      </c>
    </row>
    <row r="360" s="22" customFormat="1" customHeight="1" spans="1:9">
      <c r="A360" s="47">
        <v>245065</v>
      </c>
      <c r="B360" s="47" t="s">
        <v>384</v>
      </c>
      <c r="C360" s="47" t="s">
        <v>350</v>
      </c>
      <c r="D360" s="47">
        <v>112888</v>
      </c>
      <c r="E360" s="47" t="s">
        <v>385</v>
      </c>
      <c r="F360" s="47">
        <v>38</v>
      </c>
      <c r="G360" s="27" t="e">
        <f>VLOOKUP(A:A,#REF!,3,0)</f>
        <v>#REF!</v>
      </c>
      <c r="H360" s="26" t="str">
        <f t="shared" si="5"/>
        <v>112888245065</v>
      </c>
      <c r="I360" s="22">
        <f>VLOOKUP(A:A,[1]整体目录!$B:$P,15,0)</f>
        <v>0</v>
      </c>
    </row>
    <row r="361" s="22" customFormat="1" customHeight="1" spans="1:9">
      <c r="A361" s="47">
        <v>236550</v>
      </c>
      <c r="B361" s="47" t="s">
        <v>336</v>
      </c>
      <c r="C361" s="47" t="s">
        <v>335</v>
      </c>
      <c r="D361" s="32">
        <v>112888</v>
      </c>
      <c r="E361" s="32" t="s">
        <v>386</v>
      </c>
      <c r="F361" s="32">
        <v>2</v>
      </c>
      <c r="G361" s="27" t="e">
        <f>VLOOKUP(A:A,#REF!,3,0)</f>
        <v>#REF!</v>
      </c>
      <c r="H361" s="26" t="str">
        <f t="shared" si="5"/>
        <v>112888236550</v>
      </c>
      <c r="I361" s="22">
        <f>VLOOKUP(A:A,[1]整体目录!$B:$P,15,0)</f>
        <v>0</v>
      </c>
    </row>
    <row r="362" s="22" customFormat="1" customHeight="1" spans="1:9">
      <c r="A362" s="47">
        <v>215787</v>
      </c>
      <c r="B362" s="47" t="s">
        <v>371</v>
      </c>
      <c r="C362" s="47" t="s">
        <v>372</v>
      </c>
      <c r="D362" s="32">
        <v>112888</v>
      </c>
      <c r="E362" s="32" t="s">
        <v>386</v>
      </c>
      <c r="F362" s="32">
        <v>4</v>
      </c>
      <c r="G362" s="27" t="e">
        <f>VLOOKUP(A:A,#REF!,3,0)</f>
        <v>#REF!</v>
      </c>
      <c r="H362" s="26" t="str">
        <f t="shared" si="5"/>
        <v>112888215787</v>
      </c>
      <c r="I362" s="22">
        <f>VLOOKUP(A:A,[1]整体目录!$B:$P,15,0)</f>
        <v>0</v>
      </c>
    </row>
    <row r="363" s="22" customFormat="1" customHeight="1" spans="1:9">
      <c r="A363" s="47">
        <v>181299</v>
      </c>
      <c r="B363" s="47" t="s">
        <v>334</v>
      </c>
      <c r="C363" s="47" t="s">
        <v>335</v>
      </c>
      <c r="D363" s="32">
        <v>112888</v>
      </c>
      <c r="E363" s="32" t="s">
        <v>386</v>
      </c>
      <c r="F363" s="32">
        <v>4</v>
      </c>
      <c r="G363" s="27" t="e">
        <f>VLOOKUP(A:A,#REF!,3,0)</f>
        <v>#REF!</v>
      </c>
      <c r="H363" s="26" t="str">
        <f t="shared" si="5"/>
        <v>112888181299</v>
      </c>
      <c r="I363" s="22">
        <f>VLOOKUP(A:A,[1]整体目录!$B:$P,15,0)</f>
        <v>0</v>
      </c>
    </row>
    <row r="364" s="22" customFormat="1" customHeight="1" spans="1:9">
      <c r="A364" s="18">
        <v>150090</v>
      </c>
      <c r="B364" s="18" t="s">
        <v>354</v>
      </c>
      <c r="C364" s="18" t="s">
        <v>355</v>
      </c>
      <c r="D364" s="11">
        <v>112888</v>
      </c>
      <c r="E364" s="11" t="s">
        <v>386</v>
      </c>
      <c r="F364" s="11">
        <v>2</v>
      </c>
      <c r="G364" s="4" t="e">
        <f>VLOOKUP(A:A,#REF!,3,0)</f>
        <v>#REF!</v>
      </c>
      <c r="H364" s="26" t="str">
        <f t="shared" si="5"/>
        <v>112888150090</v>
      </c>
      <c r="I364" s="22" t="s">
        <v>419</v>
      </c>
    </row>
    <row r="365" s="22" customFormat="1" customHeight="1" spans="1:9">
      <c r="A365" s="47">
        <v>236550</v>
      </c>
      <c r="B365" s="47" t="s">
        <v>336</v>
      </c>
      <c r="C365" s="47" t="s">
        <v>335</v>
      </c>
      <c r="D365" s="51">
        <v>107658</v>
      </c>
      <c r="E365" s="51" t="s">
        <v>387</v>
      </c>
      <c r="F365" s="47">
        <v>4</v>
      </c>
      <c r="G365" s="27" t="e">
        <f>VLOOKUP(A:A,#REF!,3,0)</f>
        <v>#REF!</v>
      </c>
      <c r="H365" s="26" t="str">
        <f t="shared" si="5"/>
        <v>107658236550</v>
      </c>
      <c r="I365" s="22">
        <f>VLOOKUP(A:A,[1]整体目录!$B:$P,15,0)</f>
        <v>0</v>
      </c>
    </row>
    <row r="366" s="22" customFormat="1" customHeight="1" spans="1:9">
      <c r="A366" s="17">
        <v>218904</v>
      </c>
      <c r="B366" s="17" t="s">
        <v>329</v>
      </c>
      <c r="C366" s="17" t="s">
        <v>330</v>
      </c>
      <c r="D366" s="17">
        <v>107658</v>
      </c>
      <c r="E366" s="17" t="s">
        <v>387</v>
      </c>
      <c r="F366" s="17">
        <v>10</v>
      </c>
      <c r="G366" s="4" t="e">
        <f>VLOOKUP(A:A,#REF!,3,0)</f>
        <v>#REF!</v>
      </c>
      <c r="H366" s="26" t="str">
        <f t="shared" si="5"/>
        <v>107658218904</v>
      </c>
      <c r="I366" s="22" t="s">
        <v>419</v>
      </c>
    </row>
    <row r="367" s="22" customFormat="1" customHeight="1" spans="1:9">
      <c r="A367" s="47">
        <v>245065</v>
      </c>
      <c r="B367" s="47" t="s">
        <v>340</v>
      </c>
      <c r="C367" s="47" t="s">
        <v>341</v>
      </c>
      <c r="D367" s="47">
        <v>107658</v>
      </c>
      <c r="E367" s="47" t="s">
        <v>387</v>
      </c>
      <c r="F367" s="47">
        <v>20</v>
      </c>
      <c r="G367" s="27" t="e">
        <f>VLOOKUP(A:A,#REF!,3,0)</f>
        <v>#REF!</v>
      </c>
      <c r="H367" s="26" t="str">
        <f t="shared" si="5"/>
        <v>107658245065</v>
      </c>
      <c r="I367" s="22">
        <f>VLOOKUP(A:A,[1]整体目录!$B:$P,15,0)</f>
        <v>0</v>
      </c>
    </row>
    <row r="368" s="22" customFormat="1" customHeight="1" spans="1:9">
      <c r="A368" s="51">
        <v>236550</v>
      </c>
      <c r="B368" s="51" t="s">
        <v>388</v>
      </c>
      <c r="C368" s="51" t="s">
        <v>335</v>
      </c>
      <c r="D368" s="51">
        <v>107658</v>
      </c>
      <c r="E368" s="51" t="s">
        <v>387</v>
      </c>
      <c r="F368" s="51">
        <v>10</v>
      </c>
      <c r="G368" s="27" t="e">
        <f>VLOOKUP(A:A,#REF!,3,0)</f>
        <v>#REF!</v>
      </c>
      <c r="H368" s="26" t="str">
        <f t="shared" si="5"/>
        <v>107658236550</v>
      </c>
      <c r="I368" s="22">
        <f>VLOOKUP(A:A,[1]整体目录!$B:$P,15,0)</f>
        <v>0</v>
      </c>
    </row>
    <row r="369" s="22" customFormat="1" customHeight="1" spans="1:9">
      <c r="A369" s="47">
        <v>191175</v>
      </c>
      <c r="B369" s="47" t="s">
        <v>389</v>
      </c>
      <c r="C369" s="47" t="s">
        <v>335</v>
      </c>
      <c r="D369" s="47">
        <v>107658</v>
      </c>
      <c r="E369" s="47" t="s">
        <v>387</v>
      </c>
      <c r="F369" s="47">
        <v>2</v>
      </c>
      <c r="G369" s="27" t="e">
        <f>VLOOKUP(A:A,#REF!,3,0)</f>
        <v>#REF!</v>
      </c>
      <c r="H369" s="26" t="str">
        <f t="shared" si="5"/>
        <v>107658191175</v>
      </c>
      <c r="I369" s="22" t="s">
        <v>42</v>
      </c>
    </row>
    <row r="370" s="22" customFormat="1" customHeight="1" spans="1:9">
      <c r="A370" s="17">
        <v>191033</v>
      </c>
      <c r="B370" s="17" t="s">
        <v>381</v>
      </c>
      <c r="C370" s="17" t="s">
        <v>333</v>
      </c>
      <c r="D370" s="17">
        <v>107658</v>
      </c>
      <c r="E370" s="17" t="s">
        <v>387</v>
      </c>
      <c r="F370" s="17">
        <v>1</v>
      </c>
      <c r="G370" s="4" t="e">
        <f>VLOOKUP(A:A,#REF!,3,0)</f>
        <v>#REF!</v>
      </c>
      <c r="H370" s="26" t="str">
        <f t="shared" si="5"/>
        <v>107658191033</v>
      </c>
      <c r="I370" s="22" t="s">
        <v>419</v>
      </c>
    </row>
    <row r="371" s="22" customFormat="1" customHeight="1" spans="1:9">
      <c r="A371" s="47">
        <v>214782</v>
      </c>
      <c r="B371" s="47" t="s">
        <v>370</v>
      </c>
      <c r="C371" s="47" t="s">
        <v>335</v>
      </c>
      <c r="D371" s="47">
        <v>107658</v>
      </c>
      <c r="E371" s="47" t="s">
        <v>387</v>
      </c>
      <c r="F371" s="47">
        <v>2</v>
      </c>
      <c r="G371" s="27" t="e">
        <f>VLOOKUP(A:A,#REF!,3,0)</f>
        <v>#REF!</v>
      </c>
      <c r="H371" s="26" t="str">
        <f t="shared" si="5"/>
        <v>107658214782</v>
      </c>
      <c r="I371" s="22" t="s">
        <v>42</v>
      </c>
    </row>
    <row r="372" s="22" customFormat="1" customHeight="1" spans="1:9">
      <c r="A372" s="51">
        <v>236550</v>
      </c>
      <c r="B372" s="51" t="s">
        <v>388</v>
      </c>
      <c r="C372" s="51" t="s">
        <v>335</v>
      </c>
      <c r="D372" s="47">
        <v>107658</v>
      </c>
      <c r="E372" s="47" t="s">
        <v>387</v>
      </c>
      <c r="F372" s="47">
        <v>10</v>
      </c>
      <c r="G372" s="27" t="e">
        <f>VLOOKUP(A:A,#REF!,3,0)</f>
        <v>#REF!</v>
      </c>
      <c r="H372" s="26" t="str">
        <f t="shared" si="5"/>
        <v>107658236550</v>
      </c>
      <c r="I372" s="22">
        <f>VLOOKUP(A:A,[1]整体目录!$B:$P,15,0)</f>
        <v>0</v>
      </c>
    </row>
    <row r="373" s="22" customFormat="1" customHeight="1" spans="1:9">
      <c r="A373" s="18">
        <v>236548</v>
      </c>
      <c r="B373" s="18" t="s">
        <v>346</v>
      </c>
      <c r="C373" s="18" t="s">
        <v>347</v>
      </c>
      <c r="D373" s="18">
        <v>107658</v>
      </c>
      <c r="E373" s="18" t="s">
        <v>390</v>
      </c>
      <c r="F373" s="18">
        <v>2</v>
      </c>
      <c r="G373" s="4" t="e">
        <f>VLOOKUP(A:A,#REF!,3,0)</f>
        <v>#REF!</v>
      </c>
      <c r="H373" s="26" t="str">
        <f t="shared" si="5"/>
        <v>107658236548</v>
      </c>
      <c r="I373" s="22" t="s">
        <v>419</v>
      </c>
    </row>
    <row r="374" s="22" customFormat="1" customHeight="1" spans="1:9">
      <c r="A374" s="48">
        <v>215787</v>
      </c>
      <c r="B374" s="48" t="s">
        <v>338</v>
      </c>
      <c r="C374" s="48" t="s">
        <v>339</v>
      </c>
      <c r="D374" s="48">
        <v>329</v>
      </c>
      <c r="E374" s="48" t="s">
        <v>391</v>
      </c>
      <c r="F374" s="48">
        <v>4</v>
      </c>
      <c r="G374" s="27" t="e">
        <f>VLOOKUP(A:A,#REF!,3,0)</f>
        <v>#REF!</v>
      </c>
      <c r="H374" s="26" t="str">
        <f t="shared" si="5"/>
        <v>329215787</v>
      </c>
      <c r="I374" s="22">
        <f>VLOOKUP(A:A,[1]整体目录!$B:$P,15,0)</f>
        <v>0</v>
      </c>
    </row>
    <row r="375" s="22" customFormat="1" customHeight="1" spans="1:9">
      <c r="A375" s="18">
        <v>150090</v>
      </c>
      <c r="B375" s="18" t="s">
        <v>354</v>
      </c>
      <c r="C375" s="18" t="s">
        <v>355</v>
      </c>
      <c r="D375" s="18">
        <v>329</v>
      </c>
      <c r="E375" s="18" t="s">
        <v>391</v>
      </c>
      <c r="F375" s="18">
        <v>6</v>
      </c>
      <c r="G375" s="4" t="e">
        <f>VLOOKUP(A:A,#REF!,3,0)</f>
        <v>#REF!</v>
      </c>
      <c r="H375" s="26" t="str">
        <f t="shared" si="5"/>
        <v>329150090</v>
      </c>
      <c r="I375" s="22" t="s">
        <v>419</v>
      </c>
    </row>
    <row r="376" s="22" customFormat="1" customHeight="1" spans="1:9">
      <c r="A376" s="17">
        <v>184997</v>
      </c>
      <c r="B376" s="17" t="s">
        <v>392</v>
      </c>
      <c r="C376" s="17" t="s">
        <v>393</v>
      </c>
      <c r="D376" s="17">
        <v>730</v>
      </c>
      <c r="E376" s="17" t="s">
        <v>394</v>
      </c>
      <c r="F376" s="17">
        <v>3</v>
      </c>
      <c r="G376" s="4" t="e">
        <f>VLOOKUP(A:A,#REF!,3,0)</f>
        <v>#REF!</v>
      </c>
      <c r="H376" s="26" t="str">
        <f t="shared" si="5"/>
        <v>730184997</v>
      </c>
      <c r="I376" s="22" t="s">
        <v>419</v>
      </c>
    </row>
    <row r="377" s="22" customFormat="1" customHeight="1" spans="1:9">
      <c r="A377" s="47">
        <v>172377</v>
      </c>
      <c r="B377" s="47" t="s">
        <v>373</v>
      </c>
      <c r="C377" s="47" t="s">
        <v>377</v>
      </c>
      <c r="D377" s="47">
        <v>730</v>
      </c>
      <c r="E377" s="47" t="s">
        <v>394</v>
      </c>
      <c r="F377" s="47">
        <v>3</v>
      </c>
      <c r="G377" s="27" t="e">
        <f>VLOOKUP(A:A,#REF!,3,0)</f>
        <v>#REF!</v>
      </c>
      <c r="H377" s="26" t="str">
        <f t="shared" si="5"/>
        <v>730172377</v>
      </c>
      <c r="I377" s="22">
        <f>VLOOKUP(A:A,[1]整体目录!$B:$P,15,0)</f>
        <v>0</v>
      </c>
    </row>
    <row r="378" s="22" customFormat="1" customHeight="1" spans="1:9">
      <c r="A378" s="27">
        <v>215791</v>
      </c>
      <c r="B378" s="27" t="s">
        <v>264</v>
      </c>
      <c r="C378" s="32" t="s">
        <v>397</v>
      </c>
      <c r="D378" s="32">
        <v>730</v>
      </c>
      <c r="E378" s="32" t="s">
        <v>396</v>
      </c>
      <c r="F378" s="27">
        <v>10</v>
      </c>
      <c r="G378" s="27" t="e">
        <f>VLOOKUP(A:A,#REF!,3,0)</f>
        <v>#REF!</v>
      </c>
      <c r="H378" s="26" t="str">
        <f t="shared" si="5"/>
        <v>730215791</v>
      </c>
      <c r="I378" s="22">
        <f>VLOOKUP(A:A,[1]整体目录!$B:$P,15,0)</f>
        <v>0</v>
      </c>
    </row>
    <row r="379" s="22" customFormat="1" customHeight="1" spans="1:9">
      <c r="A379" s="27">
        <v>150077</v>
      </c>
      <c r="B379" s="27" t="s">
        <v>398</v>
      </c>
      <c r="C379" s="32" t="s">
        <v>399</v>
      </c>
      <c r="D379" s="32">
        <v>730</v>
      </c>
      <c r="E379" s="32" t="s">
        <v>396</v>
      </c>
      <c r="F379" s="27">
        <v>5</v>
      </c>
      <c r="G379" s="27" t="e">
        <f>VLOOKUP(A:A,#REF!,3,0)</f>
        <v>#REF!</v>
      </c>
      <c r="H379" s="26" t="str">
        <f t="shared" si="5"/>
        <v>730150077</v>
      </c>
      <c r="I379" s="22" t="s">
        <v>42</v>
      </c>
    </row>
    <row r="380" s="22" customFormat="1" customHeight="1" spans="1:9">
      <c r="A380" s="49" t="s">
        <v>348</v>
      </c>
      <c r="B380" s="47" t="s">
        <v>349</v>
      </c>
      <c r="C380" s="47" t="s">
        <v>350</v>
      </c>
      <c r="D380" s="47">
        <v>730</v>
      </c>
      <c r="E380" s="47" t="s">
        <v>394</v>
      </c>
      <c r="F380" s="32">
        <v>2</v>
      </c>
      <c r="G380" s="27" t="e">
        <f>VLOOKUP(A:A,#REF!,3,0)</f>
        <v>#REF!</v>
      </c>
      <c r="H380" s="26" t="str">
        <f t="shared" si="5"/>
        <v>730150087</v>
      </c>
      <c r="I380" s="22" t="e">
        <f>VLOOKUP(A:A,[1]整体目录!$B:$P,15,0)</f>
        <v>#N/A</v>
      </c>
    </row>
    <row r="381" s="22" customFormat="1" customHeight="1" spans="1:9">
      <c r="A381" s="47">
        <v>245065</v>
      </c>
      <c r="B381" s="47" t="s">
        <v>340</v>
      </c>
      <c r="C381" s="47" t="s">
        <v>341</v>
      </c>
      <c r="D381" s="47">
        <v>730</v>
      </c>
      <c r="E381" s="47" t="s">
        <v>394</v>
      </c>
      <c r="F381" s="32">
        <v>30</v>
      </c>
      <c r="G381" s="27" t="e">
        <f>VLOOKUP(A:A,#REF!,3,0)</f>
        <v>#REF!</v>
      </c>
      <c r="H381" s="26" t="str">
        <f t="shared" si="5"/>
        <v>730245065</v>
      </c>
      <c r="I381" s="22">
        <f>VLOOKUP(A:A,[1]整体目录!$B:$P,15,0)</f>
        <v>0</v>
      </c>
    </row>
    <row r="382" s="22" customFormat="1" customHeight="1" spans="1:9">
      <c r="A382" s="17">
        <v>181297</v>
      </c>
      <c r="B382" s="17" t="s">
        <v>374</v>
      </c>
      <c r="C382" s="17" t="s">
        <v>344</v>
      </c>
      <c r="D382" s="11">
        <v>730</v>
      </c>
      <c r="E382" s="11" t="s">
        <v>396</v>
      </c>
      <c r="F382" s="11">
        <v>5</v>
      </c>
      <c r="G382" s="4" t="e">
        <f>VLOOKUP(A:A,#REF!,3,0)</f>
        <v>#REF!</v>
      </c>
      <c r="H382" s="26" t="str">
        <f t="shared" si="5"/>
        <v>730181297</v>
      </c>
      <c r="I382" s="22" t="s">
        <v>419</v>
      </c>
    </row>
    <row r="383" s="22" customFormat="1" customHeight="1" spans="1:9">
      <c r="A383" s="47">
        <v>191175</v>
      </c>
      <c r="B383" s="47" t="s">
        <v>389</v>
      </c>
      <c r="C383" s="47" t="s">
        <v>335</v>
      </c>
      <c r="D383" s="47">
        <v>730</v>
      </c>
      <c r="E383" s="47" t="s">
        <v>394</v>
      </c>
      <c r="F383" s="32">
        <v>2</v>
      </c>
      <c r="G383" s="27" t="e">
        <f>VLOOKUP(A:A,#REF!,3,0)</f>
        <v>#REF!</v>
      </c>
      <c r="H383" s="26" t="str">
        <f t="shared" si="5"/>
        <v>730191175</v>
      </c>
      <c r="I383" s="22" t="s">
        <v>42</v>
      </c>
    </row>
    <row r="384" s="22" customFormat="1" customHeight="1" spans="1:9">
      <c r="A384" s="17">
        <v>191033</v>
      </c>
      <c r="B384" s="17" t="s">
        <v>381</v>
      </c>
      <c r="C384" s="17" t="s">
        <v>333</v>
      </c>
      <c r="D384" s="17">
        <v>730</v>
      </c>
      <c r="E384" s="17" t="s">
        <v>394</v>
      </c>
      <c r="F384" s="11">
        <v>2</v>
      </c>
      <c r="G384" s="4" t="e">
        <f>VLOOKUP(A:A,#REF!,3,0)</f>
        <v>#REF!</v>
      </c>
      <c r="H384" s="26" t="str">
        <f t="shared" si="5"/>
        <v>730191033</v>
      </c>
      <c r="I384" s="22" t="s">
        <v>419</v>
      </c>
    </row>
    <row r="385" s="22" customFormat="1" customHeight="1" spans="1:9">
      <c r="A385" s="48">
        <v>215787</v>
      </c>
      <c r="B385" s="48" t="s">
        <v>338</v>
      </c>
      <c r="C385" s="48" t="s">
        <v>339</v>
      </c>
      <c r="D385" s="47">
        <v>730</v>
      </c>
      <c r="E385" s="47" t="s">
        <v>394</v>
      </c>
      <c r="F385" s="32">
        <v>4</v>
      </c>
      <c r="G385" s="27" t="e">
        <f>VLOOKUP(A:A,#REF!,3,0)</f>
        <v>#REF!</v>
      </c>
      <c r="H385" s="26" t="str">
        <f t="shared" si="5"/>
        <v>730215787</v>
      </c>
      <c r="I385" s="22">
        <f>VLOOKUP(A:A,[1]整体目录!$B:$P,15,0)</f>
        <v>0</v>
      </c>
    </row>
    <row r="386" s="22" customFormat="1" customHeight="1" spans="1:9">
      <c r="A386" s="18">
        <v>150090</v>
      </c>
      <c r="B386" s="18" t="s">
        <v>354</v>
      </c>
      <c r="C386" s="18" t="s">
        <v>355</v>
      </c>
      <c r="D386" s="17">
        <v>730</v>
      </c>
      <c r="E386" s="17" t="s">
        <v>394</v>
      </c>
      <c r="F386" s="11">
        <v>3</v>
      </c>
      <c r="G386" s="4" t="e">
        <f>VLOOKUP(A:A,#REF!,3,0)</f>
        <v>#REF!</v>
      </c>
      <c r="H386" s="26" t="str">
        <f t="shared" si="5"/>
        <v>730150090</v>
      </c>
      <c r="I386" s="22" t="s">
        <v>419</v>
      </c>
    </row>
    <row r="387" s="22" customFormat="1" customHeight="1" spans="1:9">
      <c r="A387" s="18">
        <v>236548</v>
      </c>
      <c r="B387" s="18" t="s">
        <v>346</v>
      </c>
      <c r="C387" s="18" t="s">
        <v>347</v>
      </c>
      <c r="D387" s="17">
        <v>730</v>
      </c>
      <c r="E387" s="17" t="s">
        <v>394</v>
      </c>
      <c r="F387" s="11">
        <v>2</v>
      </c>
      <c r="G387" s="4" t="e">
        <f>VLOOKUP(A:A,#REF!,3,0)</f>
        <v>#REF!</v>
      </c>
      <c r="H387" s="26" t="str">
        <f t="shared" ref="H387:H450" si="6">D387&amp;A387</f>
        <v>730236548</v>
      </c>
      <c r="I387" s="22" t="s">
        <v>419</v>
      </c>
    </row>
    <row r="388" s="22" customFormat="1" customHeight="1" spans="1:9">
      <c r="A388" s="27">
        <v>215791</v>
      </c>
      <c r="B388" s="27" t="s">
        <v>76</v>
      </c>
      <c r="C388" s="22" t="s">
        <v>122</v>
      </c>
      <c r="D388" s="22">
        <v>307</v>
      </c>
      <c r="E388" s="22" t="s">
        <v>400</v>
      </c>
      <c r="F388" s="27">
        <v>6</v>
      </c>
      <c r="G388" s="27" t="e">
        <f>VLOOKUP(A:A,#REF!,3,0)</f>
        <v>#REF!</v>
      </c>
      <c r="H388" s="26" t="str">
        <f t="shared" si="6"/>
        <v>307215791</v>
      </c>
      <c r="I388" s="22">
        <f>VLOOKUP(A:A,[1]整体目录!$B:$P,15,0)</f>
        <v>0</v>
      </c>
    </row>
    <row r="389" s="22" customFormat="1" customHeight="1" spans="1:9">
      <c r="A389" s="4">
        <v>218904</v>
      </c>
      <c r="B389" s="4" t="s">
        <v>82</v>
      </c>
      <c r="C389" s="8" t="s">
        <v>83</v>
      </c>
      <c r="D389" s="8">
        <v>307</v>
      </c>
      <c r="E389" s="8" t="s">
        <v>400</v>
      </c>
      <c r="F389" s="4">
        <v>10</v>
      </c>
      <c r="G389" s="4" t="e">
        <f>VLOOKUP(A:A,#REF!,3,0)</f>
        <v>#REF!</v>
      </c>
      <c r="H389" s="26" t="str">
        <f t="shared" si="6"/>
        <v>307218904</v>
      </c>
      <c r="I389" s="22" t="s">
        <v>419</v>
      </c>
    </row>
    <row r="390" s="22" customFormat="1" customHeight="1" spans="1:9">
      <c r="A390" s="27">
        <v>236550</v>
      </c>
      <c r="B390" s="27" t="s">
        <v>59</v>
      </c>
      <c r="C390" s="22" t="s">
        <v>74</v>
      </c>
      <c r="D390" s="22">
        <v>307</v>
      </c>
      <c r="E390" s="22" t="s">
        <v>400</v>
      </c>
      <c r="F390" s="27">
        <v>4</v>
      </c>
      <c r="G390" s="27" t="e">
        <f>VLOOKUP(A:A,#REF!,3,0)</f>
        <v>#REF!</v>
      </c>
      <c r="H390" s="26" t="str">
        <f t="shared" si="6"/>
        <v>307236550</v>
      </c>
      <c r="I390" s="22">
        <f>VLOOKUP(A:A,[1]整体目录!$B:$P,15,0)</f>
        <v>0</v>
      </c>
    </row>
    <row r="391" s="22" customFormat="1" customHeight="1" spans="1:9">
      <c r="A391" s="27"/>
      <c r="B391" s="27"/>
      <c r="D391" s="22">
        <v>307</v>
      </c>
      <c r="E391" s="22" t="s">
        <v>400</v>
      </c>
      <c r="F391" s="27"/>
      <c r="G391" s="27" t="e">
        <f>VLOOKUP(A:A,#REF!,3,0)</f>
        <v>#REF!</v>
      </c>
      <c r="H391" s="26" t="str">
        <f t="shared" si="6"/>
        <v>307</v>
      </c>
      <c r="I391" s="22" t="e">
        <f>VLOOKUP(A:A,[1]整体目录!$B:$P,15,0)</f>
        <v>#N/A</v>
      </c>
    </row>
    <row r="392" s="22" customFormat="1" customHeight="1" spans="1:9">
      <c r="A392" s="27">
        <v>172377</v>
      </c>
      <c r="B392" s="27" t="s">
        <v>76</v>
      </c>
      <c r="C392" s="22" t="s">
        <v>77</v>
      </c>
      <c r="D392" s="22">
        <v>307</v>
      </c>
      <c r="E392" s="22" t="s">
        <v>400</v>
      </c>
      <c r="F392" s="27">
        <v>6</v>
      </c>
      <c r="G392" s="27" t="e">
        <f>VLOOKUP(A:A,#REF!,3,0)</f>
        <v>#REF!</v>
      </c>
      <c r="H392" s="26" t="str">
        <f t="shared" si="6"/>
        <v>307172377</v>
      </c>
      <c r="I392" s="22">
        <f>VLOOKUP(A:A,[1]整体目录!$B:$P,15,0)</f>
        <v>0</v>
      </c>
    </row>
    <row r="393" s="22" customFormat="1" customHeight="1" spans="1:9">
      <c r="A393" s="27"/>
      <c r="B393" s="27"/>
      <c r="D393" s="22">
        <v>307</v>
      </c>
      <c r="E393" s="22" t="s">
        <v>400</v>
      </c>
      <c r="F393" s="27"/>
      <c r="G393" s="27" t="e">
        <f>VLOOKUP(A:A,#REF!,3,0)</f>
        <v>#REF!</v>
      </c>
      <c r="H393" s="26" t="str">
        <f t="shared" si="6"/>
        <v>307</v>
      </c>
      <c r="I393" s="22" t="e">
        <f>VLOOKUP(A:A,[1]整体目录!$B:$P,15,0)</f>
        <v>#N/A</v>
      </c>
    </row>
    <row r="394" s="22" customFormat="1" customHeight="1" spans="1:9">
      <c r="A394" s="27"/>
      <c r="B394" s="27"/>
      <c r="D394" s="22">
        <v>307</v>
      </c>
      <c r="E394" s="22" t="s">
        <v>400</v>
      </c>
      <c r="F394" s="27"/>
      <c r="G394" s="27" t="e">
        <f>VLOOKUP(A:A,#REF!,3,0)</f>
        <v>#REF!</v>
      </c>
      <c r="H394" s="26" t="str">
        <f t="shared" si="6"/>
        <v>307</v>
      </c>
      <c r="I394" s="22" t="e">
        <f>VLOOKUP(A:A,[1]整体目录!$B:$P,15,0)</f>
        <v>#N/A</v>
      </c>
    </row>
    <row r="395" s="22" customFormat="1" customHeight="1" spans="1:9">
      <c r="A395" s="27"/>
      <c r="B395" s="27"/>
      <c r="D395" s="22">
        <v>307</v>
      </c>
      <c r="E395" s="22" t="s">
        <v>400</v>
      </c>
      <c r="F395" s="27"/>
      <c r="G395" s="27" t="e">
        <f>VLOOKUP(A:A,#REF!,3,0)</f>
        <v>#REF!</v>
      </c>
      <c r="H395" s="26" t="str">
        <f t="shared" si="6"/>
        <v>307</v>
      </c>
      <c r="I395" s="22" t="e">
        <f>VLOOKUP(A:A,[1]整体目录!$B:$P,15,0)</f>
        <v>#N/A</v>
      </c>
    </row>
    <row r="396" s="22" customFormat="1" customHeight="1" spans="1:9">
      <c r="A396" s="27">
        <v>181299</v>
      </c>
      <c r="B396" s="27" t="s">
        <v>73</v>
      </c>
      <c r="C396" s="22" t="s">
        <v>74</v>
      </c>
      <c r="D396" s="22">
        <v>399</v>
      </c>
      <c r="E396" s="22" t="s">
        <v>401</v>
      </c>
      <c r="F396" s="27">
        <v>6</v>
      </c>
      <c r="G396" s="27" t="e">
        <f>VLOOKUP(A:A,#REF!,3,0)</f>
        <v>#REF!</v>
      </c>
      <c r="H396" s="26" t="str">
        <f t="shared" si="6"/>
        <v>399181299</v>
      </c>
      <c r="I396" s="22">
        <f>VLOOKUP(A:A,[1]整体目录!$B:$P,15,0)</f>
        <v>0</v>
      </c>
    </row>
    <row r="397" s="22" customFormat="1" customHeight="1" spans="1:9">
      <c r="A397" s="27">
        <v>204080</v>
      </c>
      <c r="B397" s="27" t="s">
        <v>402</v>
      </c>
      <c r="C397" s="22" t="s">
        <v>71</v>
      </c>
      <c r="D397" s="22">
        <v>399</v>
      </c>
      <c r="E397" s="22" t="s">
        <v>401</v>
      </c>
      <c r="F397" s="27">
        <v>6</v>
      </c>
      <c r="G397" s="27" t="e">
        <f>VLOOKUP(A:A,#REF!,3,0)</f>
        <v>#REF!</v>
      </c>
      <c r="H397" s="26" t="str">
        <f t="shared" si="6"/>
        <v>399204080</v>
      </c>
      <c r="I397" s="22">
        <f>VLOOKUP(A:A,[1]整体目录!$B:$P,15,0)</f>
        <v>0</v>
      </c>
    </row>
    <row r="398" s="22" customFormat="1" customHeight="1" spans="1:9">
      <c r="A398" s="27">
        <v>172377</v>
      </c>
      <c r="B398" s="27" t="s">
        <v>76</v>
      </c>
      <c r="C398" s="22" t="s">
        <v>77</v>
      </c>
      <c r="D398" s="22">
        <v>399</v>
      </c>
      <c r="E398" s="22" t="s">
        <v>401</v>
      </c>
      <c r="F398" s="27">
        <v>12</v>
      </c>
      <c r="G398" s="27" t="e">
        <f>VLOOKUP(A:A,#REF!,3,0)</f>
        <v>#REF!</v>
      </c>
      <c r="H398" s="26" t="str">
        <f t="shared" si="6"/>
        <v>399172377</v>
      </c>
      <c r="I398" s="22">
        <f>VLOOKUP(A:A,[1]整体目录!$B:$P,15,0)</f>
        <v>0</v>
      </c>
    </row>
    <row r="399" s="22" customFormat="1" customHeight="1" spans="1:9">
      <c r="A399" s="27">
        <v>215791</v>
      </c>
      <c r="B399" s="27" t="s">
        <v>76</v>
      </c>
      <c r="C399" s="22" t="s">
        <v>122</v>
      </c>
      <c r="D399" s="22">
        <v>399</v>
      </c>
      <c r="E399" s="22" t="s">
        <v>401</v>
      </c>
      <c r="F399" s="27">
        <v>12</v>
      </c>
      <c r="G399" s="27" t="e">
        <f>VLOOKUP(A:A,#REF!,3,0)</f>
        <v>#REF!</v>
      </c>
      <c r="H399" s="26" t="str">
        <f t="shared" si="6"/>
        <v>399215791</v>
      </c>
      <c r="I399" s="22">
        <f>VLOOKUP(A:A,[1]整体目录!$B:$P,15,0)</f>
        <v>0</v>
      </c>
    </row>
    <row r="400" s="22" customFormat="1" customHeight="1" spans="1:9">
      <c r="A400" s="27">
        <v>218919</v>
      </c>
      <c r="B400" s="27" t="s">
        <v>56</v>
      </c>
      <c r="D400" s="22">
        <v>399</v>
      </c>
      <c r="E400" s="22" t="s">
        <v>401</v>
      </c>
      <c r="F400" s="27">
        <v>6</v>
      </c>
      <c r="G400" s="27" t="e">
        <f>VLOOKUP(A:A,#REF!,3,0)</f>
        <v>#REF!</v>
      </c>
      <c r="H400" s="26" t="str">
        <f t="shared" si="6"/>
        <v>399218919</v>
      </c>
      <c r="I400" s="22">
        <f>VLOOKUP(A:A,[1]整体目录!$B:$P,15,0)</f>
        <v>0</v>
      </c>
    </row>
    <row r="401" s="22" customFormat="1" customHeight="1" spans="1:9">
      <c r="A401" s="27">
        <v>236550</v>
      </c>
      <c r="B401" s="27" t="s">
        <v>59</v>
      </c>
      <c r="C401" s="22" t="s">
        <v>74</v>
      </c>
      <c r="D401" s="22">
        <v>399</v>
      </c>
      <c r="E401" s="22" t="s">
        <v>401</v>
      </c>
      <c r="F401" s="27">
        <v>6</v>
      </c>
      <c r="G401" s="27" t="e">
        <f>VLOOKUP(A:A,#REF!,3,0)</f>
        <v>#REF!</v>
      </c>
      <c r="H401" s="26" t="str">
        <f t="shared" si="6"/>
        <v>399236550</v>
      </c>
      <c r="I401" s="22">
        <f>VLOOKUP(A:A,[1]整体目录!$B:$P,15,0)</f>
        <v>0</v>
      </c>
    </row>
    <row r="402" s="22" customFormat="1" customHeight="1" spans="1:9">
      <c r="A402" s="27">
        <v>181301</v>
      </c>
      <c r="B402" s="27" t="s">
        <v>270</v>
      </c>
      <c r="C402" s="22" t="s">
        <v>403</v>
      </c>
      <c r="D402" s="22">
        <v>399</v>
      </c>
      <c r="E402" s="22" t="s">
        <v>401</v>
      </c>
      <c r="F402" s="27">
        <v>18</v>
      </c>
      <c r="G402" s="27" t="e">
        <f>VLOOKUP(A:A,#REF!,3,0)</f>
        <v>#REF!</v>
      </c>
      <c r="H402" s="26" t="str">
        <f t="shared" si="6"/>
        <v>399181301</v>
      </c>
      <c r="I402" s="22">
        <f>VLOOKUP(A:A,[1]整体目录!$B:$P,15,0)</f>
        <v>0</v>
      </c>
    </row>
    <row r="403" s="22" customFormat="1" customHeight="1" spans="1:9">
      <c r="A403" s="27">
        <v>204078</v>
      </c>
      <c r="B403" s="27" t="s">
        <v>404</v>
      </c>
      <c r="C403" s="22" t="s">
        <v>292</v>
      </c>
      <c r="D403" s="22">
        <v>399</v>
      </c>
      <c r="E403" s="22" t="s">
        <v>401</v>
      </c>
      <c r="F403" s="27">
        <v>12</v>
      </c>
      <c r="G403" s="27" t="e">
        <f>VLOOKUP(A:A,#REF!,3,0)</f>
        <v>#REF!</v>
      </c>
      <c r="H403" s="26" t="str">
        <f t="shared" si="6"/>
        <v>399204078</v>
      </c>
      <c r="I403" s="22">
        <f>VLOOKUP(A:A,[1]整体目录!$B:$P,15,0)</f>
        <v>0</v>
      </c>
    </row>
    <row r="404" s="22" customFormat="1" customHeight="1" spans="1:9">
      <c r="A404" s="27">
        <v>150087</v>
      </c>
      <c r="B404" s="27" t="s">
        <v>108</v>
      </c>
      <c r="C404" s="22" t="s">
        <v>109</v>
      </c>
      <c r="D404" s="22">
        <v>399</v>
      </c>
      <c r="E404" s="22" t="s">
        <v>401</v>
      </c>
      <c r="F404" s="27">
        <v>6</v>
      </c>
      <c r="G404" s="27" t="e">
        <f>VLOOKUP(A:A,#REF!,3,0)</f>
        <v>#REF!</v>
      </c>
      <c r="H404" s="26" t="str">
        <f t="shared" si="6"/>
        <v>399150087</v>
      </c>
      <c r="I404" s="22">
        <f>VLOOKUP(A:A,[1]整体目录!$B:$P,15,0)</f>
        <v>0</v>
      </c>
    </row>
    <row r="405" s="22" customFormat="1" customHeight="1" spans="1:9">
      <c r="A405" s="4">
        <v>260443</v>
      </c>
      <c r="B405" s="4" t="s">
        <v>68</v>
      </c>
      <c r="C405" s="8" t="s">
        <v>71</v>
      </c>
      <c r="D405" s="8">
        <v>399</v>
      </c>
      <c r="E405" s="8" t="s">
        <v>401</v>
      </c>
      <c r="F405" s="4">
        <v>4</v>
      </c>
      <c r="G405" s="4" t="e">
        <f>VLOOKUP(A:A,#REF!,3,0)</f>
        <v>#REF!</v>
      </c>
      <c r="H405" s="26" t="str">
        <f t="shared" si="6"/>
        <v>399260443</v>
      </c>
      <c r="I405" s="22" t="s">
        <v>419</v>
      </c>
    </row>
    <row r="406" s="22" customFormat="1" customHeight="1" spans="1:9">
      <c r="A406" s="4">
        <v>260442</v>
      </c>
      <c r="B406" s="4" t="s">
        <v>69</v>
      </c>
      <c r="C406" s="8" t="s">
        <v>405</v>
      </c>
      <c r="D406" s="8">
        <v>399</v>
      </c>
      <c r="E406" s="8" t="s">
        <v>401</v>
      </c>
      <c r="F406" s="4">
        <v>4</v>
      </c>
      <c r="G406" s="4" t="e">
        <f>VLOOKUP(A:A,#REF!,3,0)</f>
        <v>#REF!</v>
      </c>
      <c r="H406" s="26" t="str">
        <f t="shared" si="6"/>
        <v>399260442</v>
      </c>
      <c r="I406" s="22" t="s">
        <v>419</v>
      </c>
    </row>
    <row r="407" s="22" customFormat="1" customHeight="1" spans="1:9">
      <c r="A407" s="4">
        <v>260433</v>
      </c>
      <c r="B407" s="4" t="s">
        <v>70</v>
      </c>
      <c r="C407" s="8" t="s">
        <v>74</v>
      </c>
      <c r="D407" s="8">
        <v>399</v>
      </c>
      <c r="E407" s="8" t="s">
        <v>401</v>
      </c>
      <c r="F407" s="4">
        <v>4</v>
      </c>
      <c r="G407" s="4" t="e">
        <f>VLOOKUP(A:A,#REF!,3,0)</f>
        <v>#REF!</v>
      </c>
      <c r="H407" s="26" t="str">
        <f t="shared" si="6"/>
        <v>399260433</v>
      </c>
      <c r="I407" s="22" t="s">
        <v>419</v>
      </c>
    </row>
    <row r="408" s="22" customFormat="1" customHeight="1" spans="1:9">
      <c r="A408" s="4">
        <v>218904</v>
      </c>
      <c r="B408" s="4" t="s">
        <v>82</v>
      </c>
      <c r="C408" s="8" t="s">
        <v>83</v>
      </c>
      <c r="D408" s="8">
        <v>105910</v>
      </c>
      <c r="E408" s="8" t="s">
        <v>406</v>
      </c>
      <c r="F408" s="4">
        <v>6</v>
      </c>
      <c r="G408" s="4" t="e">
        <f>VLOOKUP(A:A,#REF!,3,0)</f>
        <v>#REF!</v>
      </c>
      <c r="H408" s="26" t="str">
        <f t="shared" si="6"/>
        <v>105910218904</v>
      </c>
      <c r="I408" s="22" t="s">
        <v>419</v>
      </c>
    </row>
    <row r="409" s="22" customFormat="1" customHeight="1" spans="1:9">
      <c r="A409" s="27">
        <v>236550</v>
      </c>
      <c r="B409" s="27" t="s">
        <v>59</v>
      </c>
      <c r="C409" s="22" t="s">
        <v>74</v>
      </c>
      <c r="D409" s="22">
        <v>105910</v>
      </c>
      <c r="E409" s="22" t="s">
        <v>406</v>
      </c>
      <c r="F409" s="27">
        <v>4</v>
      </c>
      <c r="G409" s="27" t="e">
        <f>VLOOKUP(A:A,#REF!,3,0)</f>
        <v>#REF!</v>
      </c>
      <c r="H409" s="26" t="str">
        <f t="shared" si="6"/>
        <v>105910236550</v>
      </c>
      <c r="I409" s="22">
        <f>VLOOKUP(A:A,[1]整体目录!$B:$P,15,0)</f>
        <v>0</v>
      </c>
    </row>
    <row r="410" s="22" customFormat="1" customHeight="1" spans="1:9">
      <c r="A410" s="40">
        <v>261525</v>
      </c>
      <c r="B410" s="40" t="s">
        <v>420</v>
      </c>
      <c r="C410" s="25" t="s">
        <v>427</v>
      </c>
      <c r="D410" s="25">
        <v>105910</v>
      </c>
      <c r="E410" s="25" t="s">
        <v>428</v>
      </c>
      <c r="F410" s="40">
        <v>4</v>
      </c>
      <c r="G410" s="40" t="e">
        <f>VLOOKUP(A:A,#REF!,3,0)</f>
        <v>#REF!</v>
      </c>
      <c r="H410" s="26" t="str">
        <f t="shared" si="6"/>
        <v>105910261525</v>
      </c>
      <c r="I410" s="22">
        <f>VLOOKUP(A:A,[1]整体目录!$B:$P,15,0)</f>
        <v>0</v>
      </c>
    </row>
    <row r="411" s="22" customFormat="1" customHeight="1" spans="1:9">
      <c r="A411" s="4">
        <v>260443</v>
      </c>
      <c r="B411" s="4" t="s">
        <v>68</v>
      </c>
      <c r="C411" s="8" t="s">
        <v>71</v>
      </c>
      <c r="D411" s="8">
        <v>105910</v>
      </c>
      <c r="E411" s="8" t="s">
        <v>406</v>
      </c>
      <c r="F411" s="4">
        <v>4</v>
      </c>
      <c r="G411" s="4" t="e">
        <f>VLOOKUP(A:A,#REF!,3,0)</f>
        <v>#REF!</v>
      </c>
      <c r="H411" s="26" t="str">
        <f t="shared" si="6"/>
        <v>105910260443</v>
      </c>
      <c r="I411" s="22" t="s">
        <v>419</v>
      </c>
    </row>
    <row r="412" s="22" customFormat="1" customHeight="1" spans="1:9">
      <c r="A412" s="4">
        <v>260433</v>
      </c>
      <c r="B412" s="4" t="s">
        <v>70</v>
      </c>
      <c r="C412" s="8" t="s">
        <v>74</v>
      </c>
      <c r="D412" s="8">
        <v>105910</v>
      </c>
      <c r="E412" s="8" t="s">
        <v>406</v>
      </c>
      <c r="F412" s="4">
        <v>2</v>
      </c>
      <c r="G412" s="4" t="e">
        <f>VLOOKUP(A:A,#REF!,3,0)</f>
        <v>#REF!</v>
      </c>
      <c r="H412" s="26" t="str">
        <f t="shared" si="6"/>
        <v>105910260433</v>
      </c>
      <c r="I412" s="22" t="s">
        <v>419</v>
      </c>
    </row>
    <row r="413" s="22" customFormat="1" customHeight="1" spans="1:9">
      <c r="A413" s="27">
        <v>245065</v>
      </c>
      <c r="B413" s="27" t="s">
        <v>54</v>
      </c>
      <c r="C413" s="22" t="s">
        <v>101</v>
      </c>
      <c r="D413" s="22">
        <v>105910</v>
      </c>
      <c r="E413" s="22" t="s">
        <v>406</v>
      </c>
      <c r="F413" s="27">
        <v>30</v>
      </c>
      <c r="G413" s="27" t="e">
        <f>VLOOKUP(A:A,#REF!,3,0)</f>
        <v>#REF!</v>
      </c>
      <c r="H413" s="26" t="str">
        <f t="shared" si="6"/>
        <v>105910245065</v>
      </c>
      <c r="I413" s="22">
        <f>VLOOKUP(A:A,[1]整体目录!$B:$P,15,0)</f>
        <v>0</v>
      </c>
    </row>
    <row r="414" s="22" customFormat="1" customHeight="1" spans="1:9">
      <c r="A414" s="4">
        <v>181297</v>
      </c>
      <c r="B414" s="4" t="s">
        <v>45</v>
      </c>
      <c r="C414" s="8" t="s">
        <v>71</v>
      </c>
      <c r="D414" s="8">
        <v>116919</v>
      </c>
      <c r="E414" s="8" t="s">
        <v>408</v>
      </c>
      <c r="F414" s="4">
        <v>4</v>
      </c>
      <c r="G414" s="4" t="e">
        <f>VLOOKUP(A:A,#REF!,3,0)</f>
        <v>#REF!</v>
      </c>
      <c r="H414" s="26" t="str">
        <f t="shared" si="6"/>
        <v>116919181297</v>
      </c>
      <c r="I414" s="22" t="s">
        <v>419</v>
      </c>
    </row>
    <row r="415" s="22" customFormat="1" customHeight="1" spans="1:9">
      <c r="A415" s="27">
        <v>214783</v>
      </c>
      <c r="B415" s="27" t="s">
        <v>409</v>
      </c>
      <c r="C415" s="22" t="s">
        <v>78</v>
      </c>
      <c r="D415" s="22">
        <v>116919</v>
      </c>
      <c r="E415" s="22" t="s">
        <v>408</v>
      </c>
      <c r="F415" s="27">
        <v>1</v>
      </c>
      <c r="G415" s="27" t="e">
        <f>VLOOKUP(A:A,#REF!,3,0)</f>
        <v>#REF!</v>
      </c>
      <c r="H415" s="26" t="str">
        <f t="shared" si="6"/>
        <v>116919214783</v>
      </c>
      <c r="I415" s="22" t="s">
        <v>42</v>
      </c>
    </row>
    <row r="416" s="22" customFormat="1" customHeight="1" spans="1:9">
      <c r="A416" s="27">
        <v>245065</v>
      </c>
      <c r="B416" s="27" t="s">
        <v>54</v>
      </c>
      <c r="C416" s="22" t="s">
        <v>101</v>
      </c>
      <c r="D416" s="22">
        <v>116919</v>
      </c>
      <c r="E416" s="22" t="s">
        <v>408</v>
      </c>
      <c r="F416" s="27">
        <v>31</v>
      </c>
      <c r="G416" s="27" t="e">
        <f>VLOOKUP(A:A,#REF!,3,0)</f>
        <v>#REF!</v>
      </c>
      <c r="H416" s="26" t="str">
        <f t="shared" si="6"/>
        <v>116919245065</v>
      </c>
      <c r="I416" s="22">
        <f>VLOOKUP(A:A,[1]整体目录!$B:$P,15,0)</f>
        <v>0</v>
      </c>
    </row>
    <row r="417" s="22" customFormat="1" customHeight="1" spans="1:9">
      <c r="A417" s="27">
        <v>172377</v>
      </c>
      <c r="B417" s="27" t="s">
        <v>76</v>
      </c>
      <c r="C417" s="22" t="s">
        <v>77</v>
      </c>
      <c r="D417" s="22">
        <v>116919</v>
      </c>
      <c r="E417" s="22" t="s">
        <v>408</v>
      </c>
      <c r="F417" s="27">
        <v>2</v>
      </c>
      <c r="G417" s="27" t="e">
        <f>VLOOKUP(A:A,#REF!,3,0)</f>
        <v>#REF!</v>
      </c>
      <c r="H417" s="26" t="str">
        <f t="shared" si="6"/>
        <v>116919172377</v>
      </c>
      <c r="I417" s="22">
        <f>VLOOKUP(A:A,[1]整体目录!$B:$P,15,0)</f>
        <v>0</v>
      </c>
    </row>
    <row r="418" s="22" customFormat="1" customHeight="1" spans="1:9">
      <c r="A418" s="4">
        <v>218904</v>
      </c>
      <c r="B418" s="4" t="s">
        <v>82</v>
      </c>
      <c r="C418" s="8" t="s">
        <v>83</v>
      </c>
      <c r="D418" s="8">
        <v>114685</v>
      </c>
      <c r="E418" s="8" t="s">
        <v>410</v>
      </c>
      <c r="F418" s="4">
        <v>20</v>
      </c>
      <c r="G418" s="4" t="e">
        <f>VLOOKUP(A:A,#REF!,3,0)</f>
        <v>#REF!</v>
      </c>
      <c r="H418" s="26" t="str">
        <f t="shared" si="6"/>
        <v>114685218904</v>
      </c>
      <c r="I418" s="22" t="s">
        <v>419</v>
      </c>
    </row>
    <row r="419" s="22" customFormat="1" customHeight="1" spans="1:9">
      <c r="A419" s="27">
        <v>236550</v>
      </c>
      <c r="B419" s="27" t="s">
        <v>59</v>
      </c>
      <c r="C419" s="22" t="s">
        <v>74</v>
      </c>
      <c r="D419" s="22">
        <v>114685</v>
      </c>
      <c r="E419" s="22" t="s">
        <v>410</v>
      </c>
      <c r="F419" s="27">
        <v>16</v>
      </c>
      <c r="G419" s="27" t="e">
        <f>VLOOKUP(A:A,#REF!,3,0)</f>
        <v>#REF!</v>
      </c>
      <c r="H419" s="26" t="str">
        <f t="shared" si="6"/>
        <v>114685236550</v>
      </c>
      <c r="I419" s="22">
        <f>VLOOKUP(A:A,[1]整体目录!$B:$P,15,0)</f>
        <v>0</v>
      </c>
    </row>
    <row r="420" s="22" customFormat="1" customHeight="1" spans="1:9">
      <c r="A420" s="4">
        <v>260442</v>
      </c>
      <c r="B420" s="4" t="s">
        <v>69</v>
      </c>
      <c r="C420" s="8" t="s">
        <v>405</v>
      </c>
      <c r="D420" s="8">
        <v>114685</v>
      </c>
      <c r="E420" s="8" t="s">
        <v>410</v>
      </c>
      <c r="F420" s="4">
        <v>6</v>
      </c>
      <c r="G420" s="4" t="e">
        <f>VLOOKUP(A:A,#REF!,3,0)</f>
        <v>#REF!</v>
      </c>
      <c r="H420" s="26" t="str">
        <f t="shared" si="6"/>
        <v>114685260442</v>
      </c>
      <c r="I420" s="22" t="s">
        <v>419</v>
      </c>
    </row>
    <row r="421" s="22" customFormat="1" customHeight="1" spans="1:9">
      <c r="A421" s="27">
        <v>245065</v>
      </c>
      <c r="B421" s="27" t="s">
        <v>54</v>
      </c>
      <c r="C421" s="22" t="s">
        <v>101</v>
      </c>
      <c r="D421" s="22">
        <v>114685</v>
      </c>
      <c r="E421" s="22" t="s">
        <v>410</v>
      </c>
      <c r="F421" s="27">
        <v>60</v>
      </c>
      <c r="G421" s="27" t="e">
        <f>VLOOKUP(A:A,#REF!,3,0)</f>
        <v>#REF!</v>
      </c>
      <c r="H421" s="26" t="str">
        <f t="shared" si="6"/>
        <v>114685245065</v>
      </c>
      <c r="I421" s="22">
        <f>VLOOKUP(A:A,[1]整体目录!$B:$P,15,0)</f>
        <v>0</v>
      </c>
    </row>
    <row r="422" s="22" customFormat="1" customHeight="1" spans="1:9">
      <c r="A422" s="27">
        <v>166670</v>
      </c>
      <c r="B422" s="27" t="s">
        <v>49</v>
      </c>
      <c r="C422" s="22" t="s">
        <v>411</v>
      </c>
      <c r="D422" s="22">
        <v>114685</v>
      </c>
      <c r="E422" s="22" t="s">
        <v>410</v>
      </c>
      <c r="F422" s="27">
        <v>20</v>
      </c>
      <c r="G422" s="27" t="e">
        <f>VLOOKUP(A:A,#REF!,3,0)</f>
        <v>#REF!</v>
      </c>
      <c r="H422" s="26" t="str">
        <f t="shared" si="6"/>
        <v>114685166670</v>
      </c>
      <c r="I422" s="22">
        <f>VLOOKUP(A:A,[1]整体目录!$B:$P,15,0)</f>
        <v>0</v>
      </c>
    </row>
    <row r="423" s="22" customFormat="1" customHeight="1" spans="1:9">
      <c r="A423" s="27">
        <v>215787</v>
      </c>
      <c r="B423" s="27" t="s">
        <v>80</v>
      </c>
      <c r="C423" s="22" t="s">
        <v>77</v>
      </c>
      <c r="D423" s="22">
        <v>114685</v>
      </c>
      <c r="E423" s="22" t="s">
        <v>410</v>
      </c>
      <c r="F423" s="27">
        <v>8</v>
      </c>
      <c r="G423" s="27" t="e">
        <f>VLOOKUP(A:A,#REF!,3,0)</f>
        <v>#REF!</v>
      </c>
      <c r="H423" s="26" t="str">
        <f t="shared" si="6"/>
        <v>114685215787</v>
      </c>
      <c r="I423" s="22">
        <f>VLOOKUP(A:A,[1]整体目录!$B:$P,15,0)</f>
        <v>0</v>
      </c>
    </row>
    <row r="424" s="22" customFormat="1" customHeight="1" spans="1:9">
      <c r="A424" s="27">
        <v>166671</v>
      </c>
      <c r="B424" s="27" t="s">
        <v>135</v>
      </c>
      <c r="C424" s="22" t="s">
        <v>106</v>
      </c>
      <c r="D424" s="22">
        <v>114685</v>
      </c>
      <c r="E424" s="22" t="s">
        <v>410</v>
      </c>
      <c r="F424" s="27">
        <v>6</v>
      </c>
      <c r="G424" s="27" t="e">
        <f>VLOOKUP(A:A,#REF!,3,0)</f>
        <v>#REF!</v>
      </c>
      <c r="H424" s="26" t="str">
        <f t="shared" si="6"/>
        <v>114685166671</v>
      </c>
      <c r="I424" s="22">
        <f>VLOOKUP(A:A,[1]整体目录!$B:$P,15,0)</f>
        <v>0</v>
      </c>
    </row>
    <row r="425" s="22" customFormat="1" customHeight="1" spans="1:9">
      <c r="A425" s="27">
        <v>172340</v>
      </c>
      <c r="B425" s="27" t="s">
        <v>135</v>
      </c>
      <c r="C425" s="22" t="s">
        <v>74</v>
      </c>
      <c r="D425" s="22">
        <v>114685</v>
      </c>
      <c r="E425" s="22" t="s">
        <v>410</v>
      </c>
      <c r="F425" s="27">
        <v>6</v>
      </c>
      <c r="G425" s="27" t="e">
        <f>VLOOKUP(A:A,#REF!,3,0)</f>
        <v>#REF!</v>
      </c>
      <c r="H425" s="26" t="str">
        <f t="shared" si="6"/>
        <v>114685172340</v>
      </c>
      <c r="I425" s="22">
        <f>VLOOKUP(A:A,[1]整体目录!$B:$P,15,0)</f>
        <v>0</v>
      </c>
    </row>
    <row r="426" s="22" customFormat="1" customHeight="1" spans="1:9">
      <c r="A426" s="4">
        <v>236548</v>
      </c>
      <c r="B426" s="4" t="s">
        <v>51</v>
      </c>
      <c r="C426" s="8" t="s">
        <v>88</v>
      </c>
      <c r="D426" s="8">
        <v>114685</v>
      </c>
      <c r="E426" s="8" t="s">
        <v>410</v>
      </c>
      <c r="F426" s="4">
        <v>2</v>
      </c>
      <c r="G426" s="4" t="e">
        <f>VLOOKUP(A:A,#REF!,3,0)</f>
        <v>#REF!</v>
      </c>
      <c r="H426" s="26" t="str">
        <f t="shared" si="6"/>
        <v>114685236548</v>
      </c>
      <c r="I426" s="22" t="s">
        <v>419</v>
      </c>
    </row>
    <row r="427" s="22" customFormat="1" customHeight="1" spans="1:9">
      <c r="A427" s="4">
        <v>260443</v>
      </c>
      <c r="B427" s="4" t="s">
        <v>68</v>
      </c>
      <c r="C427" s="8" t="s">
        <v>71</v>
      </c>
      <c r="D427" s="8">
        <v>114685</v>
      </c>
      <c r="E427" s="8" t="s">
        <v>410</v>
      </c>
      <c r="F427" s="4">
        <v>6</v>
      </c>
      <c r="G427" s="4" t="e">
        <f>VLOOKUP(A:A,#REF!,3,0)</f>
        <v>#REF!</v>
      </c>
      <c r="H427" s="26" t="str">
        <f t="shared" si="6"/>
        <v>114685260443</v>
      </c>
      <c r="I427" s="22" t="s">
        <v>419</v>
      </c>
    </row>
    <row r="428" s="22" customFormat="1" customHeight="1" spans="1:9">
      <c r="A428" s="27">
        <v>150077</v>
      </c>
      <c r="B428" s="27" t="s">
        <v>43</v>
      </c>
      <c r="C428" s="22" t="s">
        <v>77</v>
      </c>
      <c r="D428" s="22">
        <v>114685</v>
      </c>
      <c r="E428" s="22" t="s">
        <v>410</v>
      </c>
      <c r="F428" s="27">
        <v>4</v>
      </c>
      <c r="G428" s="27" t="e">
        <f>VLOOKUP(A:A,#REF!,3,0)</f>
        <v>#REF!</v>
      </c>
      <c r="H428" s="26" t="str">
        <f t="shared" si="6"/>
        <v>114685150077</v>
      </c>
      <c r="I428" s="22" t="s">
        <v>42</v>
      </c>
    </row>
    <row r="429" s="22" customFormat="1" customHeight="1" spans="1:9">
      <c r="A429" s="27">
        <v>181299</v>
      </c>
      <c r="B429" s="27" t="s">
        <v>73</v>
      </c>
      <c r="C429" s="22" t="s">
        <v>74</v>
      </c>
      <c r="D429" s="22">
        <v>114685</v>
      </c>
      <c r="E429" s="22" t="s">
        <v>410</v>
      </c>
      <c r="F429" s="27">
        <v>6</v>
      </c>
      <c r="G429" s="27" t="e">
        <f>VLOOKUP(A:A,#REF!,3,0)</f>
        <v>#REF!</v>
      </c>
      <c r="H429" s="26" t="str">
        <f t="shared" si="6"/>
        <v>114685181299</v>
      </c>
      <c r="I429" s="22">
        <f>VLOOKUP(A:A,[1]整体目录!$B:$P,15,0)</f>
        <v>0</v>
      </c>
    </row>
    <row r="430" s="22" customFormat="1" customHeight="1" spans="1:9">
      <c r="A430" s="4">
        <v>260443</v>
      </c>
      <c r="B430" s="4" t="s">
        <v>68</v>
      </c>
      <c r="C430" s="8" t="s">
        <v>71</v>
      </c>
      <c r="D430" s="8">
        <v>114685</v>
      </c>
      <c r="E430" s="8" t="s">
        <v>410</v>
      </c>
      <c r="F430" s="4">
        <v>4</v>
      </c>
      <c r="G430" s="4" t="e">
        <f>VLOOKUP(A:A,#REF!,3,0)</f>
        <v>#REF!</v>
      </c>
      <c r="H430" s="26" t="str">
        <f t="shared" si="6"/>
        <v>114685260443</v>
      </c>
      <c r="I430" s="22" t="s">
        <v>419</v>
      </c>
    </row>
    <row r="431" s="22" customFormat="1" customHeight="1" spans="1:9">
      <c r="A431" s="4">
        <v>260442</v>
      </c>
      <c r="B431" s="4" t="s">
        <v>69</v>
      </c>
      <c r="C431" s="8" t="s">
        <v>405</v>
      </c>
      <c r="D431" s="8">
        <v>114685</v>
      </c>
      <c r="E431" s="8" t="s">
        <v>410</v>
      </c>
      <c r="F431" s="4">
        <v>4</v>
      </c>
      <c r="G431" s="4" t="e">
        <f>VLOOKUP(A:A,#REF!,3,0)</f>
        <v>#REF!</v>
      </c>
      <c r="H431" s="26" t="str">
        <f t="shared" si="6"/>
        <v>114685260442</v>
      </c>
      <c r="I431" s="22" t="s">
        <v>419</v>
      </c>
    </row>
    <row r="432" s="22" customFormat="1" customHeight="1" spans="1:9">
      <c r="A432" s="4">
        <v>184997</v>
      </c>
      <c r="B432" s="4" t="s">
        <v>90</v>
      </c>
      <c r="C432" s="8" t="s">
        <v>91</v>
      </c>
      <c r="D432" s="8">
        <v>754</v>
      </c>
      <c r="E432" s="8" t="s">
        <v>412</v>
      </c>
      <c r="F432" s="4">
        <v>2</v>
      </c>
      <c r="G432" s="4" t="e">
        <f>VLOOKUP(A:A,#REF!,3,0)</f>
        <v>#REF!</v>
      </c>
      <c r="H432" s="26" t="str">
        <f t="shared" si="6"/>
        <v>754184997</v>
      </c>
      <c r="I432" s="22" t="s">
        <v>419</v>
      </c>
    </row>
    <row r="433" s="22" customFormat="1" customHeight="1" spans="1:9">
      <c r="A433" s="4">
        <v>181297</v>
      </c>
      <c r="B433" s="4" t="s">
        <v>45</v>
      </c>
      <c r="C433" s="8" t="s">
        <v>71</v>
      </c>
      <c r="D433" s="8">
        <v>754</v>
      </c>
      <c r="E433" s="8" t="s">
        <v>412</v>
      </c>
      <c r="F433" s="4">
        <v>4</v>
      </c>
      <c r="G433" s="4" t="e">
        <f>VLOOKUP(A:A,#REF!,3,0)</f>
        <v>#REF!</v>
      </c>
      <c r="H433" s="26" t="str">
        <f t="shared" si="6"/>
        <v>754181297</v>
      </c>
      <c r="I433" s="22" t="s">
        <v>419</v>
      </c>
    </row>
    <row r="434" s="22" customFormat="1" customHeight="1" spans="1:9">
      <c r="A434" s="27">
        <v>181299</v>
      </c>
      <c r="B434" s="27" t="s">
        <v>73</v>
      </c>
      <c r="C434" s="22" t="s">
        <v>74</v>
      </c>
      <c r="D434" s="22">
        <v>754</v>
      </c>
      <c r="E434" s="22" t="s">
        <v>412</v>
      </c>
      <c r="F434" s="27">
        <v>4</v>
      </c>
      <c r="G434" s="27" t="e">
        <f>VLOOKUP(A:A,#REF!,3,0)</f>
        <v>#REF!</v>
      </c>
      <c r="H434" s="26" t="str">
        <f t="shared" si="6"/>
        <v>754181299</v>
      </c>
      <c r="I434" s="22">
        <f>VLOOKUP(A:A,[1]整体目录!$B:$P,15,0)</f>
        <v>0</v>
      </c>
    </row>
    <row r="435" s="22" customFormat="1" customHeight="1" spans="1:9">
      <c r="A435" s="4">
        <v>150102</v>
      </c>
      <c r="B435" s="4" t="s">
        <v>253</v>
      </c>
      <c r="C435" s="8" t="s">
        <v>117</v>
      </c>
      <c r="D435" s="8">
        <v>754</v>
      </c>
      <c r="E435" s="8" t="s">
        <v>412</v>
      </c>
      <c r="F435" s="4">
        <v>6</v>
      </c>
      <c r="G435" s="4" t="e">
        <f>VLOOKUP(A:A,#REF!,3,0)</f>
        <v>#REF!</v>
      </c>
      <c r="H435" s="26" t="str">
        <f t="shared" si="6"/>
        <v>754150102</v>
      </c>
      <c r="I435" s="22" t="s">
        <v>419</v>
      </c>
    </row>
    <row r="436" s="22" customFormat="1" customHeight="1" spans="1:9">
      <c r="A436" s="4">
        <v>260433</v>
      </c>
      <c r="B436" s="4" t="s">
        <v>131</v>
      </c>
      <c r="C436" s="8" t="s">
        <v>74</v>
      </c>
      <c r="D436" s="8">
        <v>54</v>
      </c>
      <c r="E436" s="8" t="s">
        <v>415</v>
      </c>
      <c r="F436" s="4">
        <v>2</v>
      </c>
      <c r="G436" s="4" t="e">
        <f>VLOOKUP(A:A,#REF!,3,0)</f>
        <v>#REF!</v>
      </c>
      <c r="H436" s="26" t="str">
        <f t="shared" si="6"/>
        <v>54260433</v>
      </c>
      <c r="I436" s="22" t="s">
        <v>419</v>
      </c>
    </row>
    <row r="437" s="22" customFormat="1" customHeight="1" spans="1:9">
      <c r="A437" s="4">
        <v>218904</v>
      </c>
      <c r="B437" s="4" t="s">
        <v>82</v>
      </c>
      <c r="C437" s="8" t="s">
        <v>83</v>
      </c>
      <c r="D437" s="8">
        <v>54</v>
      </c>
      <c r="E437" s="8" t="s">
        <v>415</v>
      </c>
      <c r="F437" s="4">
        <v>2</v>
      </c>
      <c r="G437" s="4" t="e">
        <f>VLOOKUP(A:A,#REF!,3,0)</f>
        <v>#REF!</v>
      </c>
      <c r="H437" s="26" t="str">
        <f t="shared" si="6"/>
        <v>54218904</v>
      </c>
      <c r="I437" s="22" t="s">
        <v>419</v>
      </c>
    </row>
    <row r="438" s="22" customFormat="1" customHeight="1" spans="1:9">
      <c r="A438" s="27">
        <v>172377</v>
      </c>
      <c r="B438" s="27" t="s">
        <v>264</v>
      </c>
      <c r="C438" s="22" t="s">
        <v>77</v>
      </c>
      <c r="D438" s="22">
        <v>54</v>
      </c>
      <c r="E438" s="22" t="s">
        <v>415</v>
      </c>
      <c r="F438" s="27">
        <v>4</v>
      </c>
      <c r="G438" s="27" t="e">
        <f>VLOOKUP(A:A,#REF!,3,0)</f>
        <v>#REF!</v>
      </c>
      <c r="H438" s="26" t="str">
        <f t="shared" si="6"/>
        <v>54172377</v>
      </c>
      <c r="I438" s="22">
        <f>VLOOKUP(A:A,[1]整体目录!$B:$P,15,0)</f>
        <v>0</v>
      </c>
    </row>
    <row r="439" s="22" customFormat="1" customHeight="1" spans="1:9">
      <c r="A439" s="27">
        <v>215791</v>
      </c>
      <c r="B439" s="27" t="s">
        <v>264</v>
      </c>
      <c r="C439" s="22" t="s">
        <v>122</v>
      </c>
      <c r="D439" s="22">
        <v>54</v>
      </c>
      <c r="E439" s="22" t="s">
        <v>415</v>
      </c>
      <c r="F439" s="27">
        <v>6</v>
      </c>
      <c r="G439" s="27" t="e">
        <f>VLOOKUP(A:A,#REF!,3,0)</f>
        <v>#REF!</v>
      </c>
      <c r="H439" s="26" t="str">
        <f t="shared" si="6"/>
        <v>54215791</v>
      </c>
      <c r="I439" s="22">
        <f>VLOOKUP(A:A,[1]整体目录!$B:$P,15,0)</f>
        <v>0</v>
      </c>
    </row>
    <row r="440" s="22" customFormat="1" customHeight="1" spans="1:9">
      <c r="A440" s="27">
        <v>150077</v>
      </c>
      <c r="B440" s="27" t="s">
        <v>416</v>
      </c>
      <c r="C440" s="22" t="s">
        <v>77</v>
      </c>
      <c r="D440" s="22">
        <v>54</v>
      </c>
      <c r="E440" s="22" t="s">
        <v>415</v>
      </c>
      <c r="F440" s="27">
        <v>2</v>
      </c>
      <c r="G440" s="27" t="e">
        <f>VLOOKUP(A:A,#REF!,3,0)</f>
        <v>#REF!</v>
      </c>
      <c r="H440" s="26" t="str">
        <f t="shared" si="6"/>
        <v>54150077</v>
      </c>
      <c r="I440" s="22" t="s">
        <v>42</v>
      </c>
    </row>
    <row r="441" s="22" customFormat="1" customHeight="1" spans="1:9">
      <c r="A441" s="9" t="s">
        <v>417</v>
      </c>
      <c r="B441" s="4" t="s">
        <v>418</v>
      </c>
      <c r="C441" s="8" t="s">
        <v>74</v>
      </c>
      <c r="D441" s="8">
        <v>54</v>
      </c>
      <c r="E441" s="8" t="s">
        <v>415</v>
      </c>
      <c r="F441" s="4">
        <v>2</v>
      </c>
      <c r="G441" s="4" t="e">
        <f>VLOOKUP(A:A,#REF!,3,0)</f>
        <v>#REF!</v>
      </c>
      <c r="H441" s="26" t="str">
        <f t="shared" si="6"/>
        <v>54185350</v>
      </c>
      <c r="I441" s="22" t="s">
        <v>419</v>
      </c>
    </row>
    <row r="442" customHeight="1" spans="1:8">
      <c r="A442" s="19">
        <v>260452</v>
      </c>
      <c r="B442" s="19" t="s">
        <v>429</v>
      </c>
      <c r="C442" s="19" t="s">
        <v>430</v>
      </c>
      <c r="D442" s="16">
        <v>365</v>
      </c>
      <c r="E442" s="16" t="s">
        <v>431</v>
      </c>
      <c r="F442" s="4">
        <v>6</v>
      </c>
      <c r="H442" s="26" t="str">
        <f t="shared" si="6"/>
        <v>365260452</v>
      </c>
    </row>
    <row r="443" customHeight="1" spans="1:8">
      <c r="A443" s="52">
        <v>260434</v>
      </c>
      <c r="B443" s="52" t="s">
        <v>432</v>
      </c>
      <c r="C443" s="52" t="s">
        <v>433</v>
      </c>
      <c r="D443" s="44">
        <v>365</v>
      </c>
      <c r="E443" s="44" t="s">
        <v>431</v>
      </c>
      <c r="F443" s="27">
        <v>6</v>
      </c>
      <c r="H443" s="26" t="str">
        <f t="shared" si="6"/>
        <v>365260434</v>
      </c>
    </row>
    <row r="444" customHeight="1" spans="1:8">
      <c r="A444" s="52">
        <v>260428</v>
      </c>
      <c r="B444" s="52" t="s">
        <v>434</v>
      </c>
      <c r="C444" s="52" t="s">
        <v>435</v>
      </c>
      <c r="D444" s="44">
        <v>365</v>
      </c>
      <c r="E444" s="44" t="s">
        <v>431</v>
      </c>
      <c r="F444" s="27">
        <v>6</v>
      </c>
      <c r="H444" s="26" t="str">
        <f t="shared" si="6"/>
        <v>365260428</v>
      </c>
    </row>
    <row r="445" customHeight="1" spans="1:8">
      <c r="A445" s="52">
        <v>261525</v>
      </c>
      <c r="B445" s="52" t="s">
        <v>436</v>
      </c>
      <c r="C445" s="52" t="s">
        <v>435</v>
      </c>
      <c r="D445" s="44">
        <v>365</v>
      </c>
      <c r="E445" s="44" t="s">
        <v>431</v>
      </c>
      <c r="F445" s="27">
        <v>6</v>
      </c>
      <c r="H445" s="26" t="str">
        <f t="shared" si="6"/>
        <v>365261525</v>
      </c>
    </row>
    <row r="446" customHeight="1" spans="1:8">
      <c r="A446" s="52">
        <v>262785</v>
      </c>
      <c r="B446" s="52" t="s">
        <v>437</v>
      </c>
      <c r="C446" s="52" t="s">
        <v>438</v>
      </c>
      <c r="D446" s="44">
        <v>365</v>
      </c>
      <c r="E446" s="44" t="s">
        <v>431</v>
      </c>
      <c r="F446" s="27">
        <v>6</v>
      </c>
      <c r="H446" s="26" t="str">
        <f t="shared" si="6"/>
        <v>365262785</v>
      </c>
    </row>
    <row r="447" customHeight="1" spans="1:8">
      <c r="A447" s="52">
        <v>244928</v>
      </c>
      <c r="B447" s="52" t="s">
        <v>439</v>
      </c>
      <c r="C447" s="52" t="s">
        <v>440</v>
      </c>
      <c r="D447" s="44">
        <v>365</v>
      </c>
      <c r="E447" s="44" t="s">
        <v>431</v>
      </c>
      <c r="F447" s="27">
        <v>6</v>
      </c>
      <c r="H447" s="26" t="str">
        <f t="shared" si="6"/>
        <v>365244928</v>
      </c>
    </row>
    <row r="448" customHeight="1" spans="1:8">
      <c r="A448" s="52">
        <v>89062</v>
      </c>
      <c r="B448" s="53" t="s">
        <v>441</v>
      </c>
      <c r="C448" s="53" t="s">
        <v>442</v>
      </c>
      <c r="D448" s="44">
        <v>365</v>
      </c>
      <c r="E448" s="44" t="s">
        <v>431</v>
      </c>
      <c r="F448" s="27">
        <v>4</v>
      </c>
      <c r="H448" s="26" t="str">
        <f t="shared" si="6"/>
        <v>36589062</v>
      </c>
    </row>
    <row r="449" customHeight="1" spans="1:8">
      <c r="A449" s="52">
        <v>150077</v>
      </c>
      <c r="B449" s="53" t="s">
        <v>443</v>
      </c>
      <c r="C449" s="53" t="s">
        <v>444</v>
      </c>
      <c r="D449" s="44">
        <v>365</v>
      </c>
      <c r="E449" s="44" t="s">
        <v>431</v>
      </c>
      <c r="F449" s="27">
        <v>4</v>
      </c>
      <c r="H449" s="26" t="str">
        <f t="shared" si="6"/>
        <v>365150077</v>
      </c>
    </row>
    <row r="450" customHeight="1" spans="1:8">
      <c r="A450" s="52">
        <v>150086</v>
      </c>
      <c r="B450" s="53" t="s">
        <v>445</v>
      </c>
      <c r="C450" s="53" t="s">
        <v>446</v>
      </c>
      <c r="D450" s="44">
        <v>365</v>
      </c>
      <c r="E450" s="44" t="s">
        <v>431</v>
      </c>
      <c r="F450" s="27">
        <v>4</v>
      </c>
      <c r="H450" s="26" t="str">
        <f t="shared" si="6"/>
        <v>365150086</v>
      </c>
    </row>
    <row r="451" customHeight="1" spans="1:8">
      <c r="A451" s="52">
        <v>150087</v>
      </c>
      <c r="B451" s="53" t="s">
        <v>447</v>
      </c>
      <c r="C451" s="53" t="s">
        <v>448</v>
      </c>
      <c r="D451" s="44">
        <v>365</v>
      </c>
      <c r="E451" s="44" t="s">
        <v>431</v>
      </c>
      <c r="F451" s="27">
        <v>2</v>
      </c>
      <c r="H451" s="26" t="str">
        <f t="shared" ref="H451:H514" si="7">D451&amp;A451</f>
        <v>365150087</v>
      </c>
    </row>
    <row r="452" customHeight="1" spans="1:8">
      <c r="A452" s="52">
        <v>150095</v>
      </c>
      <c r="B452" s="53" t="s">
        <v>449</v>
      </c>
      <c r="C452" s="53" t="s">
        <v>435</v>
      </c>
      <c r="D452" s="44">
        <v>365</v>
      </c>
      <c r="E452" s="44" t="s">
        <v>431</v>
      </c>
      <c r="F452" s="27">
        <v>1</v>
      </c>
      <c r="H452" s="26" t="str">
        <f t="shared" si="7"/>
        <v>365150095</v>
      </c>
    </row>
    <row r="453" customHeight="1" spans="1:8">
      <c r="A453" s="52">
        <v>150101</v>
      </c>
      <c r="B453" s="53" t="s">
        <v>450</v>
      </c>
      <c r="C453" s="53" t="s">
        <v>442</v>
      </c>
      <c r="D453" s="44">
        <v>365</v>
      </c>
      <c r="E453" s="44" t="s">
        <v>431</v>
      </c>
      <c r="F453" s="27">
        <v>2</v>
      </c>
      <c r="H453" s="26" t="str">
        <f t="shared" si="7"/>
        <v>365150101</v>
      </c>
    </row>
    <row r="454" customHeight="1" spans="1:8">
      <c r="A454" s="52">
        <v>150102</v>
      </c>
      <c r="B454" s="53" t="s">
        <v>451</v>
      </c>
      <c r="C454" s="53" t="s">
        <v>452</v>
      </c>
      <c r="D454" s="44">
        <v>365</v>
      </c>
      <c r="E454" s="44" t="s">
        <v>431</v>
      </c>
      <c r="F454" s="27">
        <v>6</v>
      </c>
      <c r="H454" s="26" t="str">
        <f t="shared" si="7"/>
        <v>365150102</v>
      </c>
    </row>
    <row r="455" customHeight="1" spans="1:8">
      <c r="A455" s="52">
        <v>172377</v>
      </c>
      <c r="B455" s="53" t="s">
        <v>453</v>
      </c>
      <c r="C455" s="53" t="s">
        <v>444</v>
      </c>
      <c r="D455" s="44">
        <v>365</v>
      </c>
      <c r="E455" s="44" t="s">
        <v>431</v>
      </c>
      <c r="F455" s="27">
        <v>12</v>
      </c>
      <c r="H455" s="26" t="str">
        <f t="shared" si="7"/>
        <v>365172377</v>
      </c>
    </row>
    <row r="456" customHeight="1" spans="1:8">
      <c r="A456" s="52">
        <v>181291</v>
      </c>
      <c r="B456" s="53" t="s">
        <v>454</v>
      </c>
      <c r="C456" s="53" t="s">
        <v>435</v>
      </c>
      <c r="D456" s="44">
        <v>365</v>
      </c>
      <c r="E456" s="44" t="s">
        <v>431</v>
      </c>
      <c r="F456" s="27">
        <v>4</v>
      </c>
      <c r="H456" s="26" t="str">
        <f t="shared" si="7"/>
        <v>365181291</v>
      </c>
    </row>
    <row r="457" customHeight="1" spans="1:8">
      <c r="A457" s="52">
        <v>181297</v>
      </c>
      <c r="B457" s="53" t="s">
        <v>455</v>
      </c>
      <c r="C457" s="53" t="s">
        <v>446</v>
      </c>
      <c r="D457" s="44">
        <v>365</v>
      </c>
      <c r="E457" s="44" t="s">
        <v>431</v>
      </c>
      <c r="F457" s="27">
        <v>6</v>
      </c>
      <c r="H457" s="26" t="str">
        <f t="shared" si="7"/>
        <v>365181297</v>
      </c>
    </row>
    <row r="458" customHeight="1" spans="1:8">
      <c r="A458" s="52">
        <v>181299</v>
      </c>
      <c r="B458" s="53" t="s">
        <v>456</v>
      </c>
      <c r="C458" s="53" t="s">
        <v>442</v>
      </c>
      <c r="D458" s="44">
        <v>365</v>
      </c>
      <c r="E458" s="44" t="s">
        <v>431</v>
      </c>
      <c r="F458" s="27">
        <v>6</v>
      </c>
      <c r="H458" s="26" t="str">
        <f t="shared" si="7"/>
        <v>365181299</v>
      </c>
    </row>
    <row r="459" customHeight="1" spans="1:8">
      <c r="A459" s="52">
        <v>181301</v>
      </c>
      <c r="B459" s="53" t="s">
        <v>457</v>
      </c>
      <c r="C459" s="53" t="s">
        <v>458</v>
      </c>
      <c r="D459" s="44">
        <v>365</v>
      </c>
      <c r="E459" s="44" t="s">
        <v>431</v>
      </c>
      <c r="F459" s="27">
        <v>12</v>
      </c>
      <c r="H459" s="26" t="str">
        <f t="shared" si="7"/>
        <v>365181301</v>
      </c>
    </row>
    <row r="460" customHeight="1" spans="1:8">
      <c r="A460" s="52">
        <v>185350</v>
      </c>
      <c r="B460" s="53" t="s">
        <v>459</v>
      </c>
      <c r="C460" s="53" t="s">
        <v>442</v>
      </c>
      <c r="D460" s="44">
        <v>365</v>
      </c>
      <c r="E460" s="44" t="s">
        <v>431</v>
      </c>
      <c r="F460" s="27">
        <v>6</v>
      </c>
      <c r="H460" s="26" t="str">
        <f t="shared" si="7"/>
        <v>365185350</v>
      </c>
    </row>
    <row r="461" customHeight="1" spans="1:8">
      <c r="A461" s="52">
        <v>185353</v>
      </c>
      <c r="B461" s="53" t="s">
        <v>460</v>
      </c>
      <c r="C461" s="53" t="s">
        <v>461</v>
      </c>
      <c r="D461" s="44">
        <v>365</v>
      </c>
      <c r="E461" s="44" t="s">
        <v>431</v>
      </c>
      <c r="F461" s="27">
        <v>4</v>
      </c>
      <c r="H461" s="26" t="str">
        <f t="shared" si="7"/>
        <v>365185353</v>
      </c>
    </row>
    <row r="462" customHeight="1" spans="1:8">
      <c r="A462" s="52">
        <v>191033</v>
      </c>
      <c r="B462" s="53" t="s">
        <v>462</v>
      </c>
      <c r="C462" s="53" t="s">
        <v>435</v>
      </c>
      <c r="D462" s="44">
        <v>365</v>
      </c>
      <c r="E462" s="44" t="s">
        <v>431</v>
      </c>
      <c r="F462" s="27">
        <v>4</v>
      </c>
      <c r="H462" s="26" t="str">
        <f t="shared" si="7"/>
        <v>365191033</v>
      </c>
    </row>
    <row r="463" customHeight="1" spans="1:8">
      <c r="A463" s="52">
        <v>204077</v>
      </c>
      <c r="B463" s="53" t="s">
        <v>463</v>
      </c>
      <c r="C463" s="53" t="s">
        <v>442</v>
      </c>
      <c r="D463" s="44">
        <v>365</v>
      </c>
      <c r="E463" s="44" t="s">
        <v>431</v>
      </c>
      <c r="F463" s="27">
        <v>4</v>
      </c>
      <c r="H463" s="26" t="str">
        <f t="shared" si="7"/>
        <v>365204077</v>
      </c>
    </row>
    <row r="464" customHeight="1" spans="1:8">
      <c r="A464" s="52">
        <v>204078</v>
      </c>
      <c r="B464" s="53" t="s">
        <v>464</v>
      </c>
      <c r="C464" s="53" t="s">
        <v>465</v>
      </c>
      <c r="D464" s="44">
        <v>365</v>
      </c>
      <c r="E464" s="44" t="s">
        <v>431</v>
      </c>
      <c r="F464" s="27">
        <v>4</v>
      </c>
      <c r="H464" s="26" t="str">
        <f t="shared" si="7"/>
        <v>365204078</v>
      </c>
    </row>
    <row r="465" customHeight="1" spans="1:8">
      <c r="A465" s="52">
        <v>204079</v>
      </c>
      <c r="B465" s="53" t="s">
        <v>466</v>
      </c>
      <c r="C465" s="53" t="s">
        <v>442</v>
      </c>
      <c r="D465" s="44">
        <v>365</v>
      </c>
      <c r="E465" s="44" t="s">
        <v>431</v>
      </c>
      <c r="F465" s="27">
        <v>4</v>
      </c>
      <c r="H465" s="26" t="str">
        <f t="shared" si="7"/>
        <v>365204079</v>
      </c>
    </row>
    <row r="466" customHeight="1" spans="1:8">
      <c r="A466" s="52">
        <v>204080</v>
      </c>
      <c r="B466" s="53" t="s">
        <v>467</v>
      </c>
      <c r="C466" s="53" t="s">
        <v>446</v>
      </c>
      <c r="D466" s="44">
        <v>365</v>
      </c>
      <c r="E466" s="44" t="s">
        <v>431</v>
      </c>
      <c r="F466" s="27">
        <v>6</v>
      </c>
      <c r="H466" s="26" t="str">
        <f t="shared" si="7"/>
        <v>365204080</v>
      </c>
    </row>
    <row r="467" customHeight="1" spans="1:8">
      <c r="A467" s="52">
        <v>214778</v>
      </c>
      <c r="B467" s="53" t="s">
        <v>468</v>
      </c>
      <c r="C467" s="53" t="s">
        <v>435</v>
      </c>
      <c r="D467" s="44">
        <v>365</v>
      </c>
      <c r="E467" s="44" t="s">
        <v>431</v>
      </c>
      <c r="F467" s="27">
        <v>6</v>
      </c>
      <c r="H467" s="26" t="str">
        <f t="shared" si="7"/>
        <v>365214778</v>
      </c>
    </row>
    <row r="468" customHeight="1" spans="1:8">
      <c r="A468" s="52">
        <v>214782</v>
      </c>
      <c r="B468" s="53" t="s">
        <v>469</v>
      </c>
      <c r="C468" s="53" t="s">
        <v>442</v>
      </c>
      <c r="D468" s="44">
        <v>365</v>
      </c>
      <c r="E468" s="44" t="s">
        <v>431</v>
      </c>
      <c r="F468" s="27">
        <v>4</v>
      </c>
      <c r="H468" s="26" t="str">
        <f t="shared" si="7"/>
        <v>365214782</v>
      </c>
    </row>
    <row r="469" customHeight="1" spans="1:8">
      <c r="A469" s="52">
        <v>214783</v>
      </c>
      <c r="B469" s="53" t="s">
        <v>470</v>
      </c>
      <c r="C469" s="53" t="s">
        <v>435</v>
      </c>
      <c r="D469" s="44">
        <v>365</v>
      </c>
      <c r="E469" s="44" t="s">
        <v>431</v>
      </c>
      <c r="F469" s="27">
        <v>4</v>
      </c>
      <c r="H469" s="26" t="str">
        <f t="shared" si="7"/>
        <v>365214783</v>
      </c>
    </row>
    <row r="470" customHeight="1" spans="1:8">
      <c r="A470" s="52">
        <v>215787</v>
      </c>
      <c r="B470" s="53" t="s">
        <v>471</v>
      </c>
      <c r="C470" s="53" t="s">
        <v>444</v>
      </c>
      <c r="D470" s="44">
        <v>365</v>
      </c>
      <c r="E470" s="44" t="s">
        <v>431</v>
      </c>
      <c r="F470" s="27">
        <v>12</v>
      </c>
      <c r="H470" s="26" t="str">
        <f t="shared" si="7"/>
        <v>365215787</v>
      </c>
    </row>
    <row r="471" customHeight="1" spans="1:8">
      <c r="A471" s="19">
        <v>218904</v>
      </c>
      <c r="B471" s="20" t="s">
        <v>472</v>
      </c>
      <c r="C471" s="20" t="s">
        <v>473</v>
      </c>
      <c r="D471" s="16">
        <v>365</v>
      </c>
      <c r="E471" s="16" t="s">
        <v>431</v>
      </c>
      <c r="F471" s="4">
        <v>6</v>
      </c>
      <c r="G471" s="8"/>
      <c r="H471" s="26" t="str">
        <f t="shared" si="7"/>
        <v>365218904</v>
      </c>
    </row>
    <row r="472" customHeight="1" spans="1:8">
      <c r="A472" s="52">
        <v>232483</v>
      </c>
      <c r="B472" s="53" t="s">
        <v>474</v>
      </c>
      <c r="C472" s="53" t="s">
        <v>475</v>
      </c>
      <c r="D472" s="44">
        <v>365</v>
      </c>
      <c r="E472" s="44" t="s">
        <v>431</v>
      </c>
      <c r="F472" s="27">
        <v>4</v>
      </c>
      <c r="H472" s="26" t="str">
        <f t="shared" si="7"/>
        <v>365232483</v>
      </c>
    </row>
    <row r="473" customHeight="1" spans="1:8">
      <c r="A473" s="52">
        <v>236550</v>
      </c>
      <c r="B473" s="53" t="s">
        <v>476</v>
      </c>
      <c r="C473" s="53" t="s">
        <v>442</v>
      </c>
      <c r="D473" s="44">
        <v>365</v>
      </c>
      <c r="E473" s="44" t="s">
        <v>431</v>
      </c>
      <c r="F473" s="27">
        <v>4</v>
      </c>
      <c r="H473" s="26" t="str">
        <f t="shared" si="7"/>
        <v>365236550</v>
      </c>
    </row>
    <row r="474" customHeight="1" spans="1:8">
      <c r="A474" s="19">
        <v>242576</v>
      </c>
      <c r="B474" s="20" t="s">
        <v>477</v>
      </c>
      <c r="C474" s="20" t="s">
        <v>435</v>
      </c>
      <c r="D474" s="16">
        <v>365</v>
      </c>
      <c r="E474" s="16" t="s">
        <v>431</v>
      </c>
      <c r="F474" s="4">
        <v>4</v>
      </c>
      <c r="G474" s="8"/>
      <c r="H474" s="26" t="str">
        <f t="shared" si="7"/>
        <v>365242576</v>
      </c>
    </row>
    <row r="475" customHeight="1" spans="1:8">
      <c r="A475" s="52">
        <v>260433</v>
      </c>
      <c r="B475" s="53" t="s">
        <v>478</v>
      </c>
      <c r="C475" s="53" t="s">
        <v>442</v>
      </c>
      <c r="D475" s="44">
        <v>365</v>
      </c>
      <c r="E475" s="44" t="s">
        <v>431</v>
      </c>
      <c r="F475" s="27">
        <v>6</v>
      </c>
      <c r="H475" s="26" t="str">
        <f t="shared" si="7"/>
        <v>365260433</v>
      </c>
    </row>
    <row r="476" customHeight="1" spans="1:8">
      <c r="A476" s="52">
        <v>260442</v>
      </c>
      <c r="B476" s="53" t="s">
        <v>479</v>
      </c>
      <c r="C476" s="53" t="s">
        <v>435</v>
      </c>
      <c r="D476" s="44">
        <v>365</v>
      </c>
      <c r="E476" s="44" t="s">
        <v>431</v>
      </c>
      <c r="F476" s="27">
        <v>6</v>
      </c>
      <c r="H476" s="26" t="str">
        <f t="shared" si="7"/>
        <v>365260442</v>
      </c>
    </row>
    <row r="477" customHeight="1" spans="1:8">
      <c r="A477" s="52">
        <v>260443</v>
      </c>
      <c r="B477" s="53" t="s">
        <v>480</v>
      </c>
      <c r="C477" s="53" t="s">
        <v>446</v>
      </c>
      <c r="D477" s="44">
        <v>365</v>
      </c>
      <c r="E477" s="44" t="s">
        <v>431</v>
      </c>
      <c r="F477" s="27">
        <v>6</v>
      </c>
      <c r="H477" s="26" t="str">
        <f t="shared" si="7"/>
        <v>365260443</v>
      </c>
    </row>
    <row r="478" customHeight="1" spans="1:41">
      <c r="A478" s="17">
        <v>260442</v>
      </c>
      <c r="B478" s="17" t="s">
        <v>481</v>
      </c>
      <c r="C478" s="17" t="s">
        <v>333</v>
      </c>
      <c r="D478" s="4">
        <v>307</v>
      </c>
      <c r="E478" s="4" t="s">
        <v>482</v>
      </c>
      <c r="F478" s="4">
        <v>2</v>
      </c>
      <c r="G478" s="4"/>
      <c r="H478" s="26" t="str">
        <f t="shared" si="7"/>
        <v>307260442</v>
      </c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</row>
    <row r="479" customHeight="1" spans="1:41">
      <c r="A479" s="17">
        <v>260442</v>
      </c>
      <c r="B479" s="17" t="s">
        <v>481</v>
      </c>
      <c r="C479" s="17" t="s">
        <v>333</v>
      </c>
      <c r="D479" s="4">
        <v>102567</v>
      </c>
      <c r="E479" s="4" t="s">
        <v>483</v>
      </c>
      <c r="F479" s="4">
        <v>2</v>
      </c>
      <c r="G479" s="4"/>
      <c r="H479" s="26" t="str">
        <f t="shared" si="7"/>
        <v>102567260442</v>
      </c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</row>
    <row r="480" customHeight="1" spans="1:41">
      <c r="A480" s="17">
        <v>260442</v>
      </c>
      <c r="B480" s="17" t="s">
        <v>481</v>
      </c>
      <c r="C480" s="17" t="s">
        <v>333</v>
      </c>
      <c r="D480" s="4">
        <v>104430</v>
      </c>
      <c r="E480" s="4" t="s">
        <v>484</v>
      </c>
      <c r="F480" s="4">
        <v>2</v>
      </c>
      <c r="G480" s="4"/>
      <c r="H480" s="26" t="str">
        <f t="shared" si="7"/>
        <v>104430260442</v>
      </c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</row>
    <row r="481" customHeight="1" spans="1:41">
      <c r="A481" s="17">
        <v>260442</v>
      </c>
      <c r="B481" s="17" t="s">
        <v>481</v>
      </c>
      <c r="C481" s="17" t="s">
        <v>333</v>
      </c>
      <c r="D481" s="4">
        <v>104533</v>
      </c>
      <c r="E481" s="4" t="s">
        <v>485</v>
      </c>
      <c r="F481" s="4">
        <v>2</v>
      </c>
      <c r="G481" s="4"/>
      <c r="H481" s="26" t="str">
        <f t="shared" si="7"/>
        <v>104533260442</v>
      </c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</row>
    <row r="482" customHeight="1" spans="1:41">
      <c r="A482" s="17">
        <v>260442</v>
      </c>
      <c r="B482" s="17" t="s">
        <v>481</v>
      </c>
      <c r="C482" s="17" t="s">
        <v>333</v>
      </c>
      <c r="D482" s="4">
        <v>117637</v>
      </c>
      <c r="E482" s="4" t="s">
        <v>486</v>
      </c>
      <c r="F482" s="4">
        <v>2</v>
      </c>
      <c r="G482" s="4"/>
      <c r="H482" s="26" t="str">
        <f t="shared" si="7"/>
        <v>117637260442</v>
      </c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</row>
    <row r="483" customHeight="1" spans="1:41">
      <c r="A483" s="17">
        <v>260442</v>
      </c>
      <c r="B483" s="17" t="s">
        <v>481</v>
      </c>
      <c r="C483" s="17" t="s">
        <v>333</v>
      </c>
      <c r="D483" s="4">
        <v>103199</v>
      </c>
      <c r="E483" s="4" t="s">
        <v>487</v>
      </c>
      <c r="F483" s="4">
        <v>2</v>
      </c>
      <c r="G483" s="4"/>
      <c r="H483" s="26" t="str">
        <f t="shared" si="7"/>
        <v>103199260442</v>
      </c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</row>
    <row r="484" customHeight="1" spans="1:41">
      <c r="A484" s="17">
        <v>260442</v>
      </c>
      <c r="B484" s="17" t="s">
        <v>481</v>
      </c>
      <c r="C484" s="17" t="s">
        <v>333</v>
      </c>
      <c r="D484" s="4">
        <v>706</v>
      </c>
      <c r="E484" s="4" t="s">
        <v>488</v>
      </c>
      <c r="F484" s="4">
        <v>2</v>
      </c>
      <c r="G484" s="4"/>
      <c r="H484" s="26" t="str">
        <f t="shared" si="7"/>
        <v>706260442</v>
      </c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</row>
    <row r="485" customHeight="1" spans="1:41">
      <c r="A485" s="17">
        <v>260442</v>
      </c>
      <c r="B485" s="17" t="s">
        <v>481</v>
      </c>
      <c r="C485" s="17" t="s">
        <v>333</v>
      </c>
      <c r="D485" s="4">
        <v>116919</v>
      </c>
      <c r="E485" s="4" t="s">
        <v>489</v>
      </c>
      <c r="F485" s="4">
        <v>2</v>
      </c>
      <c r="G485" s="4"/>
      <c r="H485" s="26" t="str">
        <f t="shared" si="7"/>
        <v>116919260442</v>
      </c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</row>
    <row r="486" customHeight="1" spans="1:41">
      <c r="A486" s="17">
        <v>260442</v>
      </c>
      <c r="B486" s="17" t="s">
        <v>481</v>
      </c>
      <c r="C486" s="17" t="s">
        <v>333</v>
      </c>
      <c r="D486" s="4">
        <v>102935</v>
      </c>
      <c r="E486" s="4" t="s">
        <v>490</v>
      </c>
      <c r="F486" s="4">
        <v>2</v>
      </c>
      <c r="G486" s="4"/>
      <c r="H486" s="26" t="str">
        <f t="shared" si="7"/>
        <v>102935260442</v>
      </c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</row>
    <row r="487" customHeight="1" spans="1:41">
      <c r="A487" s="17">
        <v>260442</v>
      </c>
      <c r="B487" s="17" t="s">
        <v>481</v>
      </c>
      <c r="C487" s="17" t="s">
        <v>333</v>
      </c>
      <c r="D487" s="4">
        <v>743</v>
      </c>
      <c r="E487" s="4" t="s">
        <v>491</v>
      </c>
      <c r="F487" s="4">
        <v>2</v>
      </c>
      <c r="G487" s="4"/>
      <c r="H487" s="26" t="str">
        <f t="shared" si="7"/>
        <v>743260442</v>
      </c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</row>
    <row r="488" customHeight="1" spans="1:41">
      <c r="A488" s="17">
        <v>260442</v>
      </c>
      <c r="B488" s="17" t="s">
        <v>481</v>
      </c>
      <c r="C488" s="17" t="s">
        <v>333</v>
      </c>
      <c r="D488" s="4">
        <v>113833</v>
      </c>
      <c r="E488" s="4" t="s">
        <v>492</v>
      </c>
      <c r="F488" s="4">
        <v>2</v>
      </c>
      <c r="G488" s="4"/>
      <c r="H488" s="26" t="str">
        <f t="shared" si="7"/>
        <v>113833260442</v>
      </c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</row>
    <row r="489" customHeight="1" spans="1:41">
      <c r="A489" s="17">
        <v>260442</v>
      </c>
      <c r="B489" s="17" t="s">
        <v>481</v>
      </c>
      <c r="C489" s="17" t="s">
        <v>333</v>
      </c>
      <c r="D489" s="4">
        <v>117310</v>
      </c>
      <c r="E489" s="4" t="s">
        <v>493</v>
      </c>
      <c r="F489" s="4">
        <v>2</v>
      </c>
      <c r="G489" s="4"/>
      <c r="H489" s="26" t="str">
        <f t="shared" si="7"/>
        <v>117310260442</v>
      </c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</row>
    <row r="490" customHeight="1" spans="1:41">
      <c r="A490" s="17">
        <v>260442</v>
      </c>
      <c r="B490" s="17" t="s">
        <v>481</v>
      </c>
      <c r="C490" s="17" t="s">
        <v>333</v>
      </c>
      <c r="D490" s="4">
        <v>355</v>
      </c>
      <c r="E490" s="4" t="s">
        <v>494</v>
      </c>
      <c r="F490" s="4">
        <v>2</v>
      </c>
      <c r="G490" s="4"/>
      <c r="H490" s="26" t="str">
        <f t="shared" si="7"/>
        <v>355260442</v>
      </c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</row>
    <row r="491" customHeight="1" spans="1:41">
      <c r="A491" s="17">
        <v>260442</v>
      </c>
      <c r="B491" s="17" t="s">
        <v>481</v>
      </c>
      <c r="C491" s="17" t="s">
        <v>333</v>
      </c>
      <c r="D491" s="4">
        <v>122198</v>
      </c>
      <c r="E491" s="4" t="s">
        <v>495</v>
      </c>
      <c r="F491" s="4">
        <v>2</v>
      </c>
      <c r="G491" s="4"/>
      <c r="H491" s="26" t="str">
        <f t="shared" si="7"/>
        <v>122198260442</v>
      </c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</row>
    <row r="492" customHeight="1" spans="1:41">
      <c r="A492" s="17">
        <v>260442</v>
      </c>
      <c r="B492" s="17" t="s">
        <v>481</v>
      </c>
      <c r="C492" s="17" t="s">
        <v>333</v>
      </c>
      <c r="D492" s="4">
        <v>713</v>
      </c>
      <c r="E492" s="4" t="s">
        <v>496</v>
      </c>
      <c r="F492" s="4">
        <v>2</v>
      </c>
      <c r="G492" s="4"/>
      <c r="H492" s="26" t="str">
        <f t="shared" si="7"/>
        <v>713260442</v>
      </c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</row>
    <row r="493" customHeight="1" spans="1:41">
      <c r="A493" s="17">
        <v>260442</v>
      </c>
      <c r="B493" s="17" t="s">
        <v>481</v>
      </c>
      <c r="C493" s="17" t="s">
        <v>333</v>
      </c>
      <c r="D493" s="4">
        <v>515</v>
      </c>
      <c r="E493" s="4" t="s">
        <v>497</v>
      </c>
      <c r="F493" s="4">
        <v>2</v>
      </c>
      <c r="G493" s="4"/>
      <c r="H493" s="26" t="str">
        <f t="shared" si="7"/>
        <v>515260442</v>
      </c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</row>
    <row r="494" customHeight="1" spans="1:41">
      <c r="A494" s="17">
        <v>260442</v>
      </c>
      <c r="B494" s="17" t="s">
        <v>481</v>
      </c>
      <c r="C494" s="17" t="s">
        <v>333</v>
      </c>
      <c r="D494" s="4">
        <v>102479</v>
      </c>
      <c r="E494" s="4" t="s">
        <v>498</v>
      </c>
      <c r="F494" s="4">
        <v>2</v>
      </c>
      <c r="G494" s="4"/>
      <c r="H494" s="26" t="str">
        <f t="shared" si="7"/>
        <v>102479260442</v>
      </c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</row>
    <row r="495" customHeight="1" spans="1:41">
      <c r="A495" s="17">
        <v>260442</v>
      </c>
      <c r="B495" s="17" t="s">
        <v>481</v>
      </c>
      <c r="C495" s="17" t="s">
        <v>333</v>
      </c>
      <c r="D495" s="4">
        <v>748</v>
      </c>
      <c r="E495" s="4" t="s">
        <v>499</v>
      </c>
      <c r="F495" s="4">
        <v>2</v>
      </c>
      <c r="G495" s="4"/>
      <c r="H495" s="26" t="str">
        <f t="shared" si="7"/>
        <v>748260442</v>
      </c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</row>
    <row r="496" customHeight="1" spans="1:41">
      <c r="A496" s="17">
        <v>260442</v>
      </c>
      <c r="B496" s="17" t="s">
        <v>481</v>
      </c>
      <c r="C496" s="17" t="s">
        <v>333</v>
      </c>
      <c r="D496" s="4">
        <v>726</v>
      </c>
      <c r="E496" s="4" t="s">
        <v>500</v>
      </c>
      <c r="F496" s="4">
        <v>2</v>
      </c>
      <c r="G496" s="4"/>
      <c r="H496" s="26" t="str">
        <f t="shared" si="7"/>
        <v>726260442</v>
      </c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</row>
    <row r="497" customHeight="1" spans="1:41">
      <c r="A497" s="17">
        <v>260442</v>
      </c>
      <c r="B497" s="17" t="s">
        <v>481</v>
      </c>
      <c r="C497" s="17" t="s">
        <v>333</v>
      </c>
      <c r="D497" s="4">
        <v>737</v>
      </c>
      <c r="E497" s="4" t="s">
        <v>501</v>
      </c>
      <c r="F497" s="4">
        <v>2</v>
      </c>
      <c r="G497" s="4"/>
      <c r="H497" s="26" t="str">
        <f t="shared" si="7"/>
        <v>737260442</v>
      </c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</row>
    <row r="498" customHeight="1" spans="1:41">
      <c r="A498" s="17">
        <v>260442</v>
      </c>
      <c r="B498" s="17" t="s">
        <v>481</v>
      </c>
      <c r="C498" s="17" t="s">
        <v>333</v>
      </c>
      <c r="D498" s="4">
        <v>101453</v>
      </c>
      <c r="E498" s="4" t="s">
        <v>502</v>
      </c>
      <c r="F498" s="4">
        <v>2</v>
      </c>
      <c r="G498" s="4"/>
      <c r="H498" s="26" t="str">
        <f t="shared" si="7"/>
        <v>101453260442</v>
      </c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</row>
    <row r="499" customHeight="1" spans="1:41">
      <c r="A499" s="17">
        <v>260442</v>
      </c>
      <c r="B499" s="17" t="s">
        <v>481</v>
      </c>
      <c r="C499" s="17" t="s">
        <v>333</v>
      </c>
      <c r="D499" s="4">
        <v>747</v>
      </c>
      <c r="E499" s="4" t="s">
        <v>503</v>
      </c>
      <c r="F499" s="4">
        <v>2</v>
      </c>
      <c r="G499" s="4"/>
      <c r="H499" s="26" t="str">
        <f t="shared" si="7"/>
        <v>747260442</v>
      </c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</row>
    <row r="500" customHeight="1" spans="1:41">
      <c r="A500" s="17">
        <v>260442</v>
      </c>
      <c r="B500" s="17" t="s">
        <v>481</v>
      </c>
      <c r="C500" s="17" t="s">
        <v>333</v>
      </c>
      <c r="D500" s="4">
        <v>106569</v>
      </c>
      <c r="E500" s="4" t="s">
        <v>504</v>
      </c>
      <c r="F500" s="4">
        <v>2</v>
      </c>
      <c r="G500" s="4"/>
      <c r="H500" s="26" t="str">
        <f t="shared" si="7"/>
        <v>106569260442</v>
      </c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</row>
    <row r="501" customHeight="1" spans="1:41">
      <c r="A501" s="17">
        <v>260442</v>
      </c>
      <c r="B501" s="17" t="s">
        <v>481</v>
      </c>
      <c r="C501" s="17" t="s">
        <v>333</v>
      </c>
      <c r="D501" s="4">
        <v>103198</v>
      </c>
      <c r="E501" s="4" t="s">
        <v>505</v>
      </c>
      <c r="F501" s="4">
        <v>2</v>
      </c>
      <c r="G501" s="4"/>
      <c r="H501" s="26" t="str">
        <f t="shared" si="7"/>
        <v>103198260442</v>
      </c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</row>
    <row r="502" customHeight="1" spans="1:41">
      <c r="A502" s="17">
        <v>260442</v>
      </c>
      <c r="B502" s="17" t="s">
        <v>481</v>
      </c>
      <c r="C502" s="17" t="s">
        <v>333</v>
      </c>
      <c r="D502" s="4">
        <v>105910</v>
      </c>
      <c r="E502" s="4" t="s">
        <v>506</v>
      </c>
      <c r="F502" s="4">
        <v>2</v>
      </c>
      <c r="G502" s="4"/>
      <c r="H502" s="26" t="str">
        <f t="shared" si="7"/>
        <v>105910260442</v>
      </c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</row>
    <row r="503" customHeight="1" spans="1:41">
      <c r="A503" s="17">
        <v>260442</v>
      </c>
      <c r="B503" s="17" t="s">
        <v>481</v>
      </c>
      <c r="C503" s="17" t="s">
        <v>333</v>
      </c>
      <c r="D503" s="4">
        <v>709</v>
      </c>
      <c r="E503" s="4" t="s">
        <v>507</v>
      </c>
      <c r="F503" s="4">
        <v>2</v>
      </c>
      <c r="G503" s="4"/>
      <c r="H503" s="26" t="str">
        <f t="shared" si="7"/>
        <v>709260442</v>
      </c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</row>
    <row r="504" customHeight="1" spans="1:41">
      <c r="A504" s="17">
        <v>260442</v>
      </c>
      <c r="B504" s="17" t="s">
        <v>481</v>
      </c>
      <c r="C504" s="17" t="s">
        <v>333</v>
      </c>
      <c r="D504" s="4">
        <v>707</v>
      </c>
      <c r="E504" s="4" t="s">
        <v>508</v>
      </c>
      <c r="F504" s="4">
        <v>2</v>
      </c>
      <c r="G504" s="4"/>
      <c r="H504" s="26" t="str">
        <f t="shared" si="7"/>
        <v>707260442</v>
      </c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</row>
    <row r="505" customHeight="1" spans="1:41">
      <c r="A505" s="17">
        <v>260442</v>
      </c>
      <c r="B505" s="17" t="s">
        <v>481</v>
      </c>
      <c r="C505" s="17" t="s">
        <v>333</v>
      </c>
      <c r="D505" s="4">
        <v>111219</v>
      </c>
      <c r="E505" s="4" t="s">
        <v>509</v>
      </c>
      <c r="F505" s="4">
        <v>2</v>
      </c>
      <c r="G505" s="4"/>
      <c r="H505" s="26" t="str">
        <f t="shared" si="7"/>
        <v>111219260442</v>
      </c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</row>
    <row r="506" customHeight="1" spans="1:41">
      <c r="A506" s="17">
        <v>260442</v>
      </c>
      <c r="B506" s="17" t="s">
        <v>481</v>
      </c>
      <c r="C506" s="17" t="s">
        <v>333</v>
      </c>
      <c r="D506" s="4">
        <v>357</v>
      </c>
      <c r="E506" s="4" t="s">
        <v>510</v>
      </c>
      <c r="F506" s="4">
        <v>2</v>
      </c>
      <c r="G506" s="4"/>
      <c r="H506" s="26" t="str">
        <f t="shared" si="7"/>
        <v>357260442</v>
      </c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</row>
    <row r="507" customHeight="1" spans="1:41">
      <c r="A507" s="17">
        <v>260442</v>
      </c>
      <c r="B507" s="17" t="s">
        <v>481</v>
      </c>
      <c r="C507" s="17" t="s">
        <v>333</v>
      </c>
      <c r="D507" s="4">
        <v>585</v>
      </c>
      <c r="E507" s="4" t="s">
        <v>511</v>
      </c>
      <c r="F507" s="4">
        <v>2</v>
      </c>
      <c r="G507" s="4"/>
      <c r="H507" s="26" t="str">
        <f t="shared" si="7"/>
        <v>585260442</v>
      </c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</row>
    <row r="508" customHeight="1" spans="1:41">
      <c r="A508" s="17">
        <v>260442</v>
      </c>
      <c r="B508" s="17" t="s">
        <v>481</v>
      </c>
      <c r="C508" s="17" t="s">
        <v>333</v>
      </c>
      <c r="D508" s="4">
        <v>54</v>
      </c>
      <c r="E508" s="4" t="s">
        <v>512</v>
      </c>
      <c r="F508" s="4">
        <v>2</v>
      </c>
      <c r="G508" s="4"/>
      <c r="H508" s="26" t="str">
        <f t="shared" si="7"/>
        <v>54260442</v>
      </c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</row>
    <row r="509" customHeight="1" spans="1:41">
      <c r="A509" s="17">
        <v>260442</v>
      </c>
      <c r="B509" s="17" t="s">
        <v>481</v>
      </c>
      <c r="C509" s="17" t="s">
        <v>333</v>
      </c>
      <c r="D509" s="4">
        <v>104428</v>
      </c>
      <c r="E509" s="4" t="s">
        <v>513</v>
      </c>
      <c r="F509" s="4">
        <v>2</v>
      </c>
      <c r="G509" s="4"/>
      <c r="H509" s="26" t="str">
        <f t="shared" si="7"/>
        <v>104428260442</v>
      </c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</row>
    <row r="510" customHeight="1" spans="1:41">
      <c r="A510" s="17">
        <v>260442</v>
      </c>
      <c r="B510" s="17" t="s">
        <v>481</v>
      </c>
      <c r="C510" s="17" t="s">
        <v>333</v>
      </c>
      <c r="D510" s="4">
        <v>514</v>
      </c>
      <c r="E510" s="4" t="s">
        <v>514</v>
      </c>
      <c r="F510" s="4">
        <v>2</v>
      </c>
      <c r="G510" s="4"/>
      <c r="H510" s="26" t="str">
        <f t="shared" si="7"/>
        <v>514260442</v>
      </c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</row>
    <row r="511" customHeight="1" spans="1:41">
      <c r="A511" s="17">
        <v>260442</v>
      </c>
      <c r="B511" s="17" t="s">
        <v>481</v>
      </c>
      <c r="C511" s="17" t="s">
        <v>333</v>
      </c>
      <c r="D511" s="4">
        <v>107658</v>
      </c>
      <c r="E511" s="4" t="s">
        <v>515</v>
      </c>
      <c r="F511" s="4">
        <v>2</v>
      </c>
      <c r="G511" s="4"/>
      <c r="H511" s="26" t="str">
        <f t="shared" si="7"/>
        <v>107658260442</v>
      </c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</row>
    <row r="512" customHeight="1" spans="1:41">
      <c r="A512" s="17">
        <v>260442</v>
      </c>
      <c r="B512" s="17" t="s">
        <v>481</v>
      </c>
      <c r="C512" s="17" t="s">
        <v>333</v>
      </c>
      <c r="D512" s="4">
        <v>118074</v>
      </c>
      <c r="E512" s="4" t="s">
        <v>516</v>
      </c>
      <c r="F512" s="4">
        <v>2</v>
      </c>
      <c r="G512" s="4"/>
      <c r="H512" s="26" t="str">
        <f t="shared" si="7"/>
        <v>118074260442</v>
      </c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</row>
    <row r="513" customHeight="1" spans="1:41">
      <c r="A513" s="17">
        <v>260442</v>
      </c>
      <c r="B513" s="17" t="s">
        <v>481</v>
      </c>
      <c r="C513" s="17" t="s">
        <v>333</v>
      </c>
      <c r="D513" s="4">
        <v>744</v>
      </c>
      <c r="E513" s="4" t="s">
        <v>517</v>
      </c>
      <c r="F513" s="4">
        <v>2</v>
      </c>
      <c r="G513" s="4"/>
      <c r="H513" s="26" t="str">
        <f t="shared" si="7"/>
        <v>744260442</v>
      </c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</row>
    <row r="514" customHeight="1" spans="1:41">
      <c r="A514" s="17">
        <v>260442</v>
      </c>
      <c r="B514" s="17" t="s">
        <v>481</v>
      </c>
      <c r="C514" s="17" t="s">
        <v>333</v>
      </c>
      <c r="D514" s="4">
        <v>578</v>
      </c>
      <c r="E514" s="4" t="s">
        <v>518</v>
      </c>
      <c r="F514" s="4">
        <v>2</v>
      </c>
      <c r="G514" s="4"/>
      <c r="H514" s="26" t="str">
        <f t="shared" si="7"/>
        <v>578260442</v>
      </c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</row>
    <row r="515" customHeight="1" spans="1:41">
      <c r="A515" s="17">
        <v>260442</v>
      </c>
      <c r="B515" s="17" t="s">
        <v>481</v>
      </c>
      <c r="C515" s="17" t="s">
        <v>333</v>
      </c>
      <c r="D515" s="4">
        <v>513</v>
      </c>
      <c r="E515" s="4" t="s">
        <v>519</v>
      </c>
      <c r="F515" s="4">
        <v>2</v>
      </c>
      <c r="G515" s="4"/>
      <c r="H515" s="26" t="str">
        <f t="shared" ref="H515:H527" si="8">D515&amp;A515</f>
        <v>513260442</v>
      </c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</row>
    <row r="516" customHeight="1" spans="1:41">
      <c r="A516" s="17">
        <v>260442</v>
      </c>
      <c r="B516" s="17" t="s">
        <v>481</v>
      </c>
      <c r="C516" s="17" t="s">
        <v>333</v>
      </c>
      <c r="D516" s="4">
        <v>108656</v>
      </c>
      <c r="E516" s="4" t="s">
        <v>520</v>
      </c>
      <c r="F516" s="4">
        <v>2</v>
      </c>
      <c r="G516" s="4"/>
      <c r="H516" s="26" t="str">
        <f t="shared" si="8"/>
        <v>108656260442</v>
      </c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</row>
    <row r="517" customHeight="1" spans="1:41">
      <c r="A517" s="17">
        <v>260442</v>
      </c>
      <c r="B517" s="17" t="s">
        <v>481</v>
      </c>
      <c r="C517" s="17" t="s">
        <v>333</v>
      </c>
      <c r="D517" s="4">
        <v>373</v>
      </c>
      <c r="E517" s="4" t="s">
        <v>521</v>
      </c>
      <c r="F517" s="4">
        <v>2</v>
      </c>
      <c r="G517" s="4"/>
      <c r="H517" s="26" t="str">
        <f t="shared" si="8"/>
        <v>373260442</v>
      </c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</row>
    <row r="518" customHeight="1" spans="1:41">
      <c r="A518" s="17">
        <v>260442</v>
      </c>
      <c r="B518" s="17" t="s">
        <v>481</v>
      </c>
      <c r="C518" s="17" t="s">
        <v>333</v>
      </c>
      <c r="D518" s="4">
        <v>546</v>
      </c>
      <c r="E518" s="4" t="s">
        <v>522</v>
      </c>
      <c r="F518" s="4">
        <v>2</v>
      </c>
      <c r="G518" s="4"/>
      <c r="H518" s="26" t="str">
        <f t="shared" si="8"/>
        <v>546260442</v>
      </c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</row>
    <row r="519" customHeight="1" spans="1:41">
      <c r="A519" s="17">
        <v>260442</v>
      </c>
      <c r="B519" s="17" t="s">
        <v>481</v>
      </c>
      <c r="C519" s="17" t="s">
        <v>333</v>
      </c>
      <c r="D519" s="4">
        <v>377</v>
      </c>
      <c r="E519" s="4" t="s">
        <v>523</v>
      </c>
      <c r="F519" s="4">
        <v>2</v>
      </c>
      <c r="G519" s="4"/>
      <c r="H519" s="26" t="str">
        <f t="shared" si="8"/>
        <v>377260442</v>
      </c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</row>
    <row r="520" customHeight="1" spans="1:41">
      <c r="A520" s="17">
        <v>260442</v>
      </c>
      <c r="B520" s="17" t="s">
        <v>481</v>
      </c>
      <c r="C520" s="17" t="s">
        <v>333</v>
      </c>
      <c r="D520" s="4">
        <v>365</v>
      </c>
      <c r="E520" s="4" t="s">
        <v>524</v>
      </c>
      <c r="F520" s="4">
        <v>2</v>
      </c>
      <c r="G520" s="4"/>
      <c r="H520" s="26" t="str">
        <f t="shared" si="8"/>
        <v>365260442</v>
      </c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</row>
    <row r="521" customHeight="1" spans="1:41">
      <c r="A521" s="17">
        <v>260442</v>
      </c>
      <c r="B521" s="17" t="s">
        <v>481</v>
      </c>
      <c r="C521" s="17" t="s">
        <v>333</v>
      </c>
      <c r="D521" s="4">
        <v>730</v>
      </c>
      <c r="E521" s="4" t="s">
        <v>525</v>
      </c>
      <c r="F521" s="4">
        <v>2</v>
      </c>
      <c r="G521" s="4"/>
      <c r="H521" s="26" t="str">
        <f t="shared" si="8"/>
        <v>730260442</v>
      </c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</row>
    <row r="522" customHeight="1" spans="1:41">
      <c r="A522" s="17">
        <v>260442</v>
      </c>
      <c r="B522" s="17" t="s">
        <v>481</v>
      </c>
      <c r="C522" s="17" t="s">
        <v>333</v>
      </c>
      <c r="D522" s="4">
        <v>343</v>
      </c>
      <c r="E522" s="4" t="s">
        <v>526</v>
      </c>
      <c r="F522" s="4">
        <v>2</v>
      </c>
      <c r="G522" s="4"/>
      <c r="H522" s="26" t="str">
        <f t="shared" si="8"/>
        <v>343260442</v>
      </c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</row>
    <row r="523" customHeight="1" spans="1:41">
      <c r="A523" s="17">
        <v>260442</v>
      </c>
      <c r="B523" s="17" t="s">
        <v>481</v>
      </c>
      <c r="C523" s="17" t="s">
        <v>333</v>
      </c>
      <c r="D523" s="4">
        <v>399</v>
      </c>
      <c r="E523" s="4" t="s">
        <v>527</v>
      </c>
      <c r="F523" s="4">
        <v>2</v>
      </c>
      <c r="G523" s="4"/>
      <c r="H523" s="26" t="str">
        <f t="shared" si="8"/>
        <v>399260442</v>
      </c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</row>
    <row r="524" customHeight="1" spans="1:41">
      <c r="A524" s="17">
        <v>260442</v>
      </c>
      <c r="B524" s="17" t="s">
        <v>481</v>
      </c>
      <c r="C524" s="17" t="s">
        <v>333</v>
      </c>
      <c r="D524" s="4">
        <v>385</v>
      </c>
      <c r="E524" s="4" t="s">
        <v>528</v>
      </c>
      <c r="F524" s="4">
        <v>2</v>
      </c>
      <c r="G524" s="4"/>
      <c r="H524" s="26" t="str">
        <f t="shared" si="8"/>
        <v>385260442</v>
      </c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</row>
    <row r="525" customHeight="1" spans="1:41">
      <c r="A525" s="17">
        <v>260442</v>
      </c>
      <c r="B525" s="17" t="s">
        <v>481</v>
      </c>
      <c r="C525" s="17" t="s">
        <v>333</v>
      </c>
      <c r="D525" s="4">
        <v>571</v>
      </c>
      <c r="E525" s="4" t="s">
        <v>529</v>
      </c>
      <c r="F525" s="4">
        <v>2</v>
      </c>
      <c r="G525" s="4"/>
      <c r="H525" s="26" t="str">
        <f t="shared" si="8"/>
        <v>571260442</v>
      </c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</row>
    <row r="526" customHeight="1" spans="1:41">
      <c r="A526" s="17">
        <v>260442</v>
      </c>
      <c r="B526" s="17" t="s">
        <v>481</v>
      </c>
      <c r="C526" s="17" t="s">
        <v>333</v>
      </c>
      <c r="D526" s="4">
        <v>337</v>
      </c>
      <c r="E526" s="4" t="s">
        <v>530</v>
      </c>
      <c r="F526" s="4">
        <v>2</v>
      </c>
      <c r="G526" s="4"/>
      <c r="H526" s="26" t="str">
        <f t="shared" si="8"/>
        <v>337260442</v>
      </c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</row>
    <row r="527" customHeight="1" spans="1:41">
      <c r="A527" s="17">
        <v>260442</v>
      </c>
      <c r="B527" s="17" t="s">
        <v>481</v>
      </c>
      <c r="C527" s="17" t="s">
        <v>333</v>
      </c>
      <c r="D527" s="4">
        <v>114685</v>
      </c>
      <c r="E527" s="4" t="s">
        <v>531</v>
      </c>
      <c r="F527" s="4">
        <v>2</v>
      </c>
      <c r="G527" s="4"/>
      <c r="H527" s="26" t="str">
        <f t="shared" si="8"/>
        <v>114685260442</v>
      </c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</row>
  </sheetData>
  <autoFilter ref="A1:I527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1"/>
  <sheetViews>
    <sheetView workbookViewId="0">
      <selection activeCell="F8" sqref="F8"/>
    </sheetView>
  </sheetViews>
  <sheetFormatPr defaultColWidth="9" defaultRowHeight="13.5" outlineLevelCol="7"/>
  <cols>
    <col min="2" max="3" width="29.75" customWidth="1"/>
    <col min="5" max="5" width="16.625" customWidth="1"/>
    <col min="6" max="7" width="34.875" customWidth="1"/>
    <col min="8" max="8" width="24.25" customWidth="1"/>
  </cols>
  <sheetData>
    <row r="1" ht="20.25" spans="1:8">
      <c r="A1" s="1" t="s">
        <v>0</v>
      </c>
      <c r="B1" s="1" t="s">
        <v>1</v>
      </c>
      <c r="C1" s="1"/>
      <c r="D1" s="1" t="s">
        <v>2</v>
      </c>
      <c r="E1" s="2" t="s">
        <v>15</v>
      </c>
      <c r="F1" s="2" t="s">
        <v>16</v>
      </c>
      <c r="G1" s="2"/>
      <c r="H1" s="3" t="s">
        <v>17</v>
      </c>
    </row>
    <row r="2" ht="16.5" spans="1:8">
      <c r="A2" s="4">
        <v>150090</v>
      </c>
      <c r="B2" s="5" t="s">
        <v>532</v>
      </c>
      <c r="C2" s="6" t="str">
        <f>VLOOKUP(A:A,[1]整体目录!$B:$D,3,0)</f>
        <v>薇诺娜舒敏保湿特护霜</v>
      </c>
      <c r="D2" s="4" t="s">
        <v>533</v>
      </c>
      <c r="E2" s="4">
        <v>385</v>
      </c>
      <c r="F2" s="4" t="s">
        <v>534</v>
      </c>
      <c r="G2" s="4" t="s">
        <v>535</v>
      </c>
      <c r="H2" s="4">
        <v>10</v>
      </c>
    </row>
    <row r="3" ht="16.5" spans="1:8">
      <c r="A3" s="4">
        <v>172377</v>
      </c>
      <c r="B3" s="7" t="s">
        <v>536</v>
      </c>
      <c r="C3" s="6" t="str">
        <f>VLOOKUP(A:A,[1]整体目录!$B:$D,3,0)</f>
        <v>薇诺娜舒敏保湿喷雾</v>
      </c>
      <c r="D3" s="4" t="s">
        <v>537</v>
      </c>
      <c r="E3" s="4">
        <v>385</v>
      </c>
      <c r="F3" s="4" t="s">
        <v>534</v>
      </c>
      <c r="G3" s="4" t="s">
        <v>535</v>
      </c>
      <c r="H3" s="4">
        <v>10</v>
      </c>
    </row>
    <row r="4" ht="16.5" spans="1:8">
      <c r="A4" s="4">
        <v>215787</v>
      </c>
      <c r="B4" s="7" t="s">
        <v>538</v>
      </c>
      <c r="C4" s="6" t="str">
        <f>VLOOKUP(A:A,[1]整体目录!$B:$D,3,0)</f>
        <v>薇诺娜柔润保湿洁颜慕斯</v>
      </c>
      <c r="D4" s="4" t="s">
        <v>537</v>
      </c>
      <c r="E4" s="4">
        <v>385</v>
      </c>
      <c r="F4" s="4" t="s">
        <v>534</v>
      </c>
      <c r="G4" s="4" t="s">
        <v>535</v>
      </c>
      <c r="H4" s="4">
        <v>2</v>
      </c>
    </row>
    <row r="5" ht="16.5" spans="1:8">
      <c r="A5" s="4">
        <v>181297</v>
      </c>
      <c r="B5" s="7" t="s">
        <v>539</v>
      </c>
      <c r="C5" s="6" t="str">
        <f>VLOOKUP(A:A,[1]整体目录!$B:$D,3,0)</f>
        <v>薇诺娜柔润保湿柔肤水</v>
      </c>
      <c r="D5" s="4" t="s">
        <v>540</v>
      </c>
      <c r="E5" s="4">
        <v>385</v>
      </c>
      <c r="F5" s="4" t="s">
        <v>534</v>
      </c>
      <c r="G5" s="4" t="s">
        <v>535</v>
      </c>
      <c r="H5" s="4">
        <v>20</v>
      </c>
    </row>
    <row r="6" ht="16.5" spans="1:8">
      <c r="A6" s="4">
        <v>181299</v>
      </c>
      <c r="B6" s="7" t="s">
        <v>541</v>
      </c>
      <c r="C6" s="6" t="str">
        <f>VLOOKUP(A:A,[1]整体目录!$B:$D,3,0)</f>
        <v>薇诺娜柔润保湿乳液</v>
      </c>
      <c r="D6" s="4" t="s">
        <v>533</v>
      </c>
      <c r="E6" s="4">
        <v>385</v>
      </c>
      <c r="F6" s="4" t="s">
        <v>534</v>
      </c>
      <c r="G6" s="4" t="s">
        <v>535</v>
      </c>
      <c r="H6" s="4">
        <v>20</v>
      </c>
    </row>
    <row r="7" ht="16.5" spans="1:8">
      <c r="A7" s="4">
        <v>204079</v>
      </c>
      <c r="B7" s="7" t="s">
        <v>542</v>
      </c>
      <c r="C7" s="6" t="str">
        <f>VLOOKUP(A:A,[1]整体目录!$B:$D,3,0)</f>
        <v>薇诺娜光透皙白修护晚霜</v>
      </c>
      <c r="D7" s="4" t="s">
        <v>533</v>
      </c>
      <c r="E7" s="4">
        <v>385</v>
      </c>
      <c r="F7" s="4" t="s">
        <v>534</v>
      </c>
      <c r="G7" s="4" t="s">
        <v>535</v>
      </c>
      <c r="H7" s="4">
        <v>2</v>
      </c>
    </row>
    <row r="8" ht="16.5" spans="1:8">
      <c r="A8" s="4">
        <v>181299</v>
      </c>
      <c r="B8" s="7" t="s">
        <v>541</v>
      </c>
      <c r="C8" s="6" t="str">
        <f>VLOOKUP(A:A,[1]整体目录!$B:$D,3,0)</f>
        <v>薇诺娜柔润保湿乳液</v>
      </c>
      <c r="D8" s="4" t="s">
        <v>533</v>
      </c>
      <c r="E8" s="4">
        <v>108656</v>
      </c>
      <c r="F8" s="4" t="s">
        <v>543</v>
      </c>
      <c r="G8" s="4" t="s">
        <v>544</v>
      </c>
      <c r="H8" s="4">
        <v>10</v>
      </c>
    </row>
    <row r="9" ht="16.5" spans="1:8">
      <c r="A9" s="4">
        <v>150090</v>
      </c>
      <c r="B9" s="4" t="s">
        <v>545</v>
      </c>
      <c r="C9" s="6" t="str">
        <f>VLOOKUP(A:A,[1]整体目录!$B:$D,3,0)</f>
        <v>薇诺娜舒敏保湿特护霜</v>
      </c>
      <c r="D9" s="4" t="s">
        <v>533</v>
      </c>
      <c r="E9" s="4">
        <v>108656</v>
      </c>
      <c r="F9" s="4" t="s">
        <v>543</v>
      </c>
      <c r="G9" s="4" t="s">
        <v>544</v>
      </c>
      <c r="H9" s="4">
        <v>6</v>
      </c>
    </row>
    <row r="10" ht="16.5" spans="1:8">
      <c r="A10" s="4">
        <v>181297</v>
      </c>
      <c r="B10" s="4" t="s">
        <v>546</v>
      </c>
      <c r="C10" s="6" t="str">
        <f>VLOOKUP(A:A,[1]整体目录!$B:$D,3,0)</f>
        <v>薇诺娜柔润保湿柔肤水</v>
      </c>
      <c r="D10" s="4" t="s">
        <v>540</v>
      </c>
      <c r="E10" s="4">
        <v>108656</v>
      </c>
      <c r="F10" s="4" t="s">
        <v>543</v>
      </c>
      <c r="G10" s="4" t="s">
        <v>544</v>
      </c>
      <c r="H10" s="4">
        <v>10</v>
      </c>
    </row>
    <row r="11" ht="16.5" spans="1:8">
      <c r="A11" s="4">
        <v>150093</v>
      </c>
      <c r="B11" s="4" t="s">
        <v>547</v>
      </c>
      <c r="C11" s="6" t="str">
        <f>VLOOKUP(A:A,[1]整体目录!$B:$D,3,0)</f>
        <v>薇诺娜柔润保湿霜</v>
      </c>
      <c r="D11" s="4" t="s">
        <v>548</v>
      </c>
      <c r="E11" s="4">
        <v>108656</v>
      </c>
      <c r="F11" s="4" t="s">
        <v>543</v>
      </c>
      <c r="G11" s="4" t="s">
        <v>544</v>
      </c>
      <c r="H11" s="4">
        <v>6</v>
      </c>
    </row>
    <row r="12" ht="16.5" spans="1:8">
      <c r="A12" s="4">
        <v>236548</v>
      </c>
      <c r="B12" s="4" t="s">
        <v>549</v>
      </c>
      <c r="C12" s="6" t="str">
        <f>VLOOKUP(A:A,[1]整体目录!$B:$D,3,0)</f>
        <v>酵母重组胶原蛋白凝胶</v>
      </c>
      <c r="D12" s="4" t="s">
        <v>550</v>
      </c>
      <c r="E12" s="4">
        <v>108656</v>
      </c>
      <c r="F12" s="4" t="s">
        <v>543</v>
      </c>
      <c r="G12" s="4" t="s">
        <v>544</v>
      </c>
      <c r="H12" s="4">
        <v>2</v>
      </c>
    </row>
    <row r="13" ht="16.5" spans="1:8">
      <c r="A13" s="4">
        <v>181299</v>
      </c>
      <c r="B13" s="7" t="s">
        <v>541</v>
      </c>
      <c r="C13" s="6" t="str">
        <f>VLOOKUP(A:A,[1]整体目录!$B:$D,3,0)</f>
        <v>薇诺娜柔润保湿乳液</v>
      </c>
      <c r="D13" s="4" t="s">
        <v>533</v>
      </c>
      <c r="E13" s="4">
        <v>514</v>
      </c>
      <c r="F13" s="4" t="s">
        <v>551</v>
      </c>
      <c r="G13" s="4" t="s">
        <v>552</v>
      </c>
      <c r="H13" s="4">
        <v>6</v>
      </c>
    </row>
    <row r="14" ht="16.5" spans="1:8">
      <c r="A14" s="4">
        <v>181297</v>
      </c>
      <c r="B14" s="7" t="s">
        <v>539</v>
      </c>
      <c r="C14" s="6" t="str">
        <f>VLOOKUP(A:A,[1]整体目录!$B:$D,3,0)</f>
        <v>薇诺娜柔润保湿柔肤水</v>
      </c>
      <c r="D14" s="4" t="s">
        <v>540</v>
      </c>
      <c r="E14" s="4">
        <v>371</v>
      </c>
      <c r="F14" s="4" t="s">
        <v>553</v>
      </c>
      <c r="G14" s="4" t="s">
        <v>554</v>
      </c>
      <c r="H14" s="4">
        <v>4</v>
      </c>
    </row>
    <row r="15" ht="16.5" spans="1:8">
      <c r="A15" s="4">
        <v>236548</v>
      </c>
      <c r="B15" s="4" t="s">
        <v>549</v>
      </c>
      <c r="C15" s="6" t="str">
        <f>VLOOKUP(A:A,[1]整体目录!$B:$D,3,0)</f>
        <v>酵母重组胶原蛋白凝胶</v>
      </c>
      <c r="D15" s="4" t="s">
        <v>550</v>
      </c>
      <c r="E15" s="4">
        <v>102567</v>
      </c>
      <c r="F15" s="4" t="s">
        <v>67</v>
      </c>
      <c r="G15" s="4" t="s">
        <v>555</v>
      </c>
      <c r="H15" s="4">
        <v>2</v>
      </c>
    </row>
    <row r="16" ht="16.5" spans="1:8">
      <c r="A16" s="4">
        <v>218904</v>
      </c>
      <c r="B16" s="4" t="s">
        <v>65</v>
      </c>
      <c r="C16" s="6" t="str">
        <f>VLOOKUP(A:A,[1]整体目录!$B:$D,3,0)</f>
        <v>酵母重组胶原蛋白液体敷料</v>
      </c>
      <c r="D16" s="4" t="s">
        <v>66</v>
      </c>
      <c r="E16" s="4">
        <v>102567</v>
      </c>
      <c r="F16" s="4" t="s">
        <v>67</v>
      </c>
      <c r="G16" s="4" t="s">
        <v>555</v>
      </c>
      <c r="H16" s="4">
        <v>2</v>
      </c>
    </row>
    <row r="17" ht="16.5" spans="1:8">
      <c r="A17" s="4">
        <v>260443</v>
      </c>
      <c r="B17" s="4" t="s">
        <v>556</v>
      </c>
      <c r="C17" s="6" t="str">
        <f>VLOOKUP(A:A,[1]整体目录!$B:$D,3,0)</f>
        <v>薇诺娜安肤保湿修护水</v>
      </c>
      <c r="D17" s="4" t="s">
        <v>540</v>
      </c>
      <c r="E17" s="4">
        <v>102567</v>
      </c>
      <c r="F17" s="4" t="s">
        <v>67</v>
      </c>
      <c r="G17" s="4" t="s">
        <v>555</v>
      </c>
      <c r="H17" s="4">
        <v>2</v>
      </c>
    </row>
    <row r="18" ht="16.5" spans="1:8">
      <c r="A18" s="4">
        <v>260442</v>
      </c>
      <c r="B18" s="4" t="s">
        <v>557</v>
      </c>
      <c r="C18" s="6" t="str">
        <f>VLOOKUP(A:A,[1]整体目录!$B:$D,3,0)</f>
        <v>薇诺娜安肤保湿修护精华液</v>
      </c>
      <c r="D18" s="4" t="s">
        <v>421</v>
      </c>
      <c r="E18" s="4">
        <v>102567</v>
      </c>
      <c r="F18" s="4" t="s">
        <v>67</v>
      </c>
      <c r="G18" s="4" t="s">
        <v>555</v>
      </c>
      <c r="H18" s="4">
        <v>2</v>
      </c>
    </row>
    <row r="19" ht="16.5" spans="1:8">
      <c r="A19" s="4">
        <v>260433</v>
      </c>
      <c r="B19" s="4" t="s">
        <v>558</v>
      </c>
      <c r="C19" s="6" t="str">
        <f>VLOOKUP(A:A,[1]整体目录!$B:$D,3,0)</f>
        <v>薇诺娜安肤保湿修护霜</v>
      </c>
      <c r="D19" s="4" t="s">
        <v>533</v>
      </c>
      <c r="E19" s="4">
        <v>102567</v>
      </c>
      <c r="F19" s="4" t="s">
        <v>67</v>
      </c>
      <c r="G19" s="4" t="s">
        <v>555</v>
      </c>
      <c r="H19" s="4">
        <v>2</v>
      </c>
    </row>
    <row r="20" ht="16.5" spans="1:8">
      <c r="A20" s="4">
        <v>181297</v>
      </c>
      <c r="B20" s="4" t="s">
        <v>546</v>
      </c>
      <c r="C20" s="6" t="str">
        <f>VLOOKUP(A:A,[1]整体目录!$B:$D,3,0)</f>
        <v>薇诺娜柔润保湿柔肤水</v>
      </c>
      <c r="D20" s="8" t="s">
        <v>540</v>
      </c>
      <c r="E20" s="8">
        <v>706</v>
      </c>
      <c r="F20" s="8" t="s">
        <v>559</v>
      </c>
      <c r="G20" s="4" t="s">
        <v>560</v>
      </c>
      <c r="H20" s="4">
        <v>2</v>
      </c>
    </row>
    <row r="21" ht="16.5" spans="1:8">
      <c r="A21" s="4">
        <v>172377</v>
      </c>
      <c r="B21" s="4" t="s">
        <v>561</v>
      </c>
      <c r="C21" s="6" t="str">
        <f>VLOOKUP(A:A,[1]整体目录!$B:$D,3,0)</f>
        <v>薇诺娜舒敏保湿喷雾</v>
      </c>
      <c r="D21" s="8" t="s">
        <v>537</v>
      </c>
      <c r="E21" s="8">
        <v>706</v>
      </c>
      <c r="F21" s="8" t="s">
        <v>559</v>
      </c>
      <c r="G21" s="4" t="s">
        <v>560</v>
      </c>
      <c r="H21" s="4">
        <v>4</v>
      </c>
    </row>
    <row r="22" ht="16.5" spans="1:8">
      <c r="A22" s="4">
        <v>150090</v>
      </c>
      <c r="B22" s="4" t="s">
        <v>545</v>
      </c>
      <c r="C22" s="6" t="str">
        <f>VLOOKUP(A:A,[1]整体目录!$B:$D,3,0)</f>
        <v>薇诺娜舒敏保湿特护霜</v>
      </c>
      <c r="D22" s="8" t="s">
        <v>533</v>
      </c>
      <c r="E22" s="8">
        <v>721</v>
      </c>
      <c r="F22" s="8" t="s">
        <v>562</v>
      </c>
      <c r="G22" s="4" t="s">
        <v>563</v>
      </c>
      <c r="H22" s="4">
        <v>1</v>
      </c>
    </row>
    <row r="23" ht="16.5" spans="1:8">
      <c r="A23" s="4">
        <v>218904</v>
      </c>
      <c r="B23" s="4" t="s">
        <v>65</v>
      </c>
      <c r="C23" s="6" t="str">
        <f>VLOOKUP(A:A,[1]整体目录!$B:$D,3,0)</f>
        <v>酵母重组胶原蛋白液体敷料</v>
      </c>
      <c r="D23" s="8" t="s">
        <v>66</v>
      </c>
      <c r="E23" s="8">
        <v>706</v>
      </c>
      <c r="F23" s="8" t="s">
        <v>559</v>
      </c>
      <c r="G23" s="4" t="s">
        <v>560</v>
      </c>
      <c r="H23" s="4">
        <v>6</v>
      </c>
    </row>
    <row r="24" ht="16.5" spans="1:8">
      <c r="A24" s="4">
        <v>236548</v>
      </c>
      <c r="B24" s="4" t="s">
        <v>549</v>
      </c>
      <c r="C24" s="6" t="str">
        <f>VLOOKUP(A:A,[1]整体目录!$B:$D,3,0)</f>
        <v>酵母重组胶原蛋白凝胶</v>
      </c>
      <c r="D24" s="8" t="s">
        <v>564</v>
      </c>
      <c r="E24" s="8">
        <v>706</v>
      </c>
      <c r="F24" s="8" t="s">
        <v>559</v>
      </c>
      <c r="G24" s="4" t="s">
        <v>560</v>
      </c>
      <c r="H24" s="4">
        <v>2</v>
      </c>
    </row>
    <row r="25" ht="16.5" spans="1:8">
      <c r="A25" s="4">
        <v>236548</v>
      </c>
      <c r="B25" s="4" t="s">
        <v>549</v>
      </c>
      <c r="C25" s="6" t="str">
        <f>VLOOKUP(A:A,[1]整体目录!$B:$D,3,0)</f>
        <v>酵母重组胶原蛋白凝胶</v>
      </c>
      <c r="D25" s="8" t="s">
        <v>550</v>
      </c>
      <c r="E25" s="8">
        <v>110378</v>
      </c>
      <c r="F25" s="8" t="s">
        <v>565</v>
      </c>
      <c r="G25" s="4" t="s">
        <v>566</v>
      </c>
      <c r="H25" s="4">
        <v>2</v>
      </c>
    </row>
    <row r="26" ht="16.5" spans="1:8">
      <c r="A26" s="4">
        <v>184997</v>
      </c>
      <c r="B26" s="4" t="s">
        <v>567</v>
      </c>
      <c r="C26" s="6" t="str">
        <f>VLOOKUP(A:A,[1]整体目录!$B:$D,3,0)</f>
        <v>薇诺娜宝贝舒润滋养霜</v>
      </c>
      <c r="D26" s="8" t="s">
        <v>568</v>
      </c>
      <c r="E26" s="8">
        <v>110378</v>
      </c>
      <c r="F26" s="8" t="s">
        <v>565</v>
      </c>
      <c r="G26" s="4" t="s">
        <v>566</v>
      </c>
      <c r="H26" s="4">
        <v>1</v>
      </c>
    </row>
    <row r="27" ht="16.5" spans="1:8">
      <c r="A27" s="4">
        <v>172377</v>
      </c>
      <c r="B27" s="4" t="s">
        <v>561</v>
      </c>
      <c r="C27" s="6" t="str">
        <f>VLOOKUP(A:A,[1]整体目录!$B:$D,3,0)</f>
        <v>薇诺娜舒敏保湿喷雾</v>
      </c>
      <c r="D27" s="8" t="s">
        <v>537</v>
      </c>
      <c r="E27" s="8">
        <v>110378</v>
      </c>
      <c r="F27" s="8" t="s">
        <v>565</v>
      </c>
      <c r="G27" s="4" t="s">
        <v>566</v>
      </c>
      <c r="H27" s="4">
        <v>2</v>
      </c>
    </row>
    <row r="28" ht="16.5" spans="1:8">
      <c r="A28" s="4">
        <v>150093</v>
      </c>
      <c r="B28" s="4" t="s">
        <v>547</v>
      </c>
      <c r="C28" s="6" t="str">
        <f>VLOOKUP(A:A,[1]整体目录!$B:$D,3,0)</f>
        <v>薇诺娜柔润保湿霜</v>
      </c>
      <c r="D28" s="8" t="s">
        <v>548</v>
      </c>
      <c r="E28" s="8">
        <v>706</v>
      </c>
      <c r="F28" s="8" t="s">
        <v>559</v>
      </c>
      <c r="G28" s="4" t="s">
        <v>560</v>
      </c>
      <c r="H28" s="4">
        <v>4</v>
      </c>
    </row>
    <row r="29" ht="16.5" spans="1:8">
      <c r="A29" s="4">
        <v>172377</v>
      </c>
      <c r="B29" s="4" t="s">
        <v>561</v>
      </c>
      <c r="C29" s="6" t="str">
        <f>VLOOKUP(A:A,[1]整体目录!$B:$D,3,0)</f>
        <v>薇诺娜舒敏保湿喷雾</v>
      </c>
      <c r="D29" s="8" t="s">
        <v>537</v>
      </c>
      <c r="E29" s="8">
        <v>351</v>
      </c>
      <c r="F29" s="8" t="s">
        <v>569</v>
      </c>
      <c r="G29" s="4" t="s">
        <v>570</v>
      </c>
      <c r="H29" s="4">
        <v>4</v>
      </c>
    </row>
    <row r="30" ht="16.5" spans="1:8">
      <c r="A30" s="4">
        <v>260452</v>
      </c>
      <c r="B30" s="4" t="s">
        <v>571</v>
      </c>
      <c r="C30" s="6" t="str">
        <f>VLOOKUP(A:A,[1]整体目录!$B:$D,3,0)</f>
        <v>薇诺娜多重肽修护冻干面膜组合-多重肽修护冻干面膜+溶媒液</v>
      </c>
      <c r="D30" s="8" t="s">
        <v>572</v>
      </c>
      <c r="E30" s="8">
        <v>351</v>
      </c>
      <c r="F30" s="8" t="s">
        <v>569</v>
      </c>
      <c r="G30" s="4" t="s">
        <v>570</v>
      </c>
      <c r="H30" s="4">
        <v>2</v>
      </c>
    </row>
    <row r="31" ht="16.5" spans="1:8">
      <c r="A31" s="4">
        <v>181297</v>
      </c>
      <c r="B31" s="4" t="s">
        <v>546</v>
      </c>
      <c r="C31" s="6" t="str">
        <f>VLOOKUP(A:A,[1]整体目录!$B:$D,3,0)</f>
        <v>薇诺娜柔润保湿柔肤水</v>
      </c>
      <c r="D31" s="8" t="s">
        <v>540</v>
      </c>
      <c r="E31" s="8">
        <v>351</v>
      </c>
      <c r="F31" s="8" t="s">
        <v>569</v>
      </c>
      <c r="G31" s="4" t="s">
        <v>570</v>
      </c>
      <c r="H31" s="4">
        <v>4</v>
      </c>
    </row>
    <row r="32" ht="16.5" spans="1:8">
      <c r="A32" s="4">
        <v>260443</v>
      </c>
      <c r="B32" s="4" t="s">
        <v>556</v>
      </c>
      <c r="C32" s="6" t="str">
        <f>VLOOKUP(A:A,[1]整体目录!$B:$D,3,0)</f>
        <v>薇诺娜安肤保湿修护水</v>
      </c>
      <c r="D32" s="8" t="s">
        <v>540</v>
      </c>
      <c r="E32" s="8">
        <v>351</v>
      </c>
      <c r="F32" s="8" t="s">
        <v>569</v>
      </c>
      <c r="G32" s="4" t="s">
        <v>570</v>
      </c>
      <c r="H32" s="4">
        <v>2</v>
      </c>
    </row>
    <row r="33" ht="16.5" spans="1:8">
      <c r="A33" s="4">
        <v>260442</v>
      </c>
      <c r="B33" s="4" t="s">
        <v>557</v>
      </c>
      <c r="C33" s="6" t="str">
        <f>VLOOKUP(A:A,[1]整体目录!$B:$D,3,0)</f>
        <v>薇诺娜安肤保湿修护精华液</v>
      </c>
      <c r="D33" s="8" t="s">
        <v>421</v>
      </c>
      <c r="E33" s="8">
        <v>351</v>
      </c>
      <c r="F33" s="8" t="s">
        <v>569</v>
      </c>
      <c r="G33" s="4" t="s">
        <v>570</v>
      </c>
      <c r="H33" s="4">
        <v>2</v>
      </c>
    </row>
    <row r="34" ht="16.5" spans="1:8">
      <c r="A34" s="4">
        <v>260433</v>
      </c>
      <c r="B34" s="4" t="s">
        <v>558</v>
      </c>
      <c r="C34" s="6" t="str">
        <f>VLOOKUP(A:A,[1]整体目录!$B:$D,3,0)</f>
        <v>薇诺娜安肤保湿修护霜</v>
      </c>
      <c r="D34" s="8" t="s">
        <v>533</v>
      </c>
      <c r="E34" s="8">
        <v>351</v>
      </c>
      <c r="F34" s="8" t="s">
        <v>569</v>
      </c>
      <c r="G34" s="4" t="s">
        <v>570</v>
      </c>
      <c r="H34" s="4">
        <v>2</v>
      </c>
    </row>
    <row r="35" ht="16.5" spans="1:8">
      <c r="A35" s="4">
        <v>150088</v>
      </c>
      <c r="B35" s="4" t="s">
        <v>573</v>
      </c>
      <c r="C35" s="6" t="str">
        <f>VLOOKUP(A:A,[1]整体目录!$B:$D,3,0)</f>
        <v>薇诺娜舒敏保湿洁面乳</v>
      </c>
      <c r="D35" s="8" t="s">
        <v>574</v>
      </c>
      <c r="E35" s="8">
        <v>104533</v>
      </c>
      <c r="F35" s="8" t="s">
        <v>575</v>
      </c>
      <c r="G35" s="4" t="s">
        <v>576</v>
      </c>
      <c r="H35" s="4">
        <v>2</v>
      </c>
    </row>
    <row r="36" ht="16.5" spans="1:8">
      <c r="A36" s="4">
        <v>150088</v>
      </c>
      <c r="B36" s="4" t="s">
        <v>573</v>
      </c>
      <c r="C36" s="6" t="str">
        <f>VLOOKUP(A:A,[1]整体目录!$B:$D,3,0)</f>
        <v>薇诺娜舒敏保湿洁面乳</v>
      </c>
      <c r="D36" s="8" t="s">
        <v>574</v>
      </c>
      <c r="E36" s="8">
        <v>713</v>
      </c>
      <c r="F36" s="8" t="s">
        <v>577</v>
      </c>
      <c r="G36" s="4" t="s">
        <v>578</v>
      </c>
      <c r="H36" s="4">
        <v>4</v>
      </c>
    </row>
    <row r="37" ht="16.5" spans="1:8">
      <c r="A37" s="4">
        <v>181297</v>
      </c>
      <c r="B37" s="4" t="s">
        <v>546</v>
      </c>
      <c r="C37" s="6" t="str">
        <f>VLOOKUP(A:A,[1]整体目录!$B:$D,3,0)</f>
        <v>薇诺娜柔润保湿柔肤水</v>
      </c>
      <c r="D37" s="8" t="s">
        <v>540</v>
      </c>
      <c r="E37" s="8">
        <v>713</v>
      </c>
      <c r="F37" s="8" t="s">
        <v>577</v>
      </c>
      <c r="G37" s="4" t="s">
        <v>578</v>
      </c>
      <c r="H37" s="4">
        <v>4</v>
      </c>
    </row>
    <row r="38" ht="16.5" spans="1:8">
      <c r="A38" s="4">
        <v>150090</v>
      </c>
      <c r="B38" s="4" t="s">
        <v>545</v>
      </c>
      <c r="C38" s="6" t="str">
        <f>VLOOKUP(A:A,[1]整体目录!$B:$D,3,0)</f>
        <v>薇诺娜舒敏保湿特护霜</v>
      </c>
      <c r="D38" s="8" t="s">
        <v>533</v>
      </c>
      <c r="E38" s="8">
        <v>713</v>
      </c>
      <c r="F38" s="8" t="s">
        <v>577</v>
      </c>
      <c r="G38" s="4" t="s">
        <v>578</v>
      </c>
      <c r="H38" s="4">
        <v>4</v>
      </c>
    </row>
    <row r="39" ht="16.5" spans="1:8">
      <c r="A39" s="4">
        <v>260443</v>
      </c>
      <c r="B39" s="4" t="s">
        <v>556</v>
      </c>
      <c r="C39" s="6" t="str">
        <f>VLOOKUP(A:A,[1]整体目录!$B:$D,3,0)</f>
        <v>薇诺娜安肤保湿修护水</v>
      </c>
      <c r="D39" s="8" t="s">
        <v>540</v>
      </c>
      <c r="E39" s="8">
        <v>713</v>
      </c>
      <c r="F39" s="8" t="s">
        <v>577</v>
      </c>
      <c r="G39" s="4" t="s">
        <v>578</v>
      </c>
      <c r="H39" s="4">
        <v>4</v>
      </c>
    </row>
    <row r="40" ht="16.5" spans="1:8">
      <c r="A40" s="4">
        <v>260442</v>
      </c>
      <c r="B40" s="4" t="s">
        <v>557</v>
      </c>
      <c r="C40" s="6" t="str">
        <f>VLOOKUP(A:A,[1]整体目录!$B:$D,3,0)</f>
        <v>薇诺娜安肤保湿修护精华液</v>
      </c>
      <c r="D40" s="8" t="s">
        <v>421</v>
      </c>
      <c r="E40" s="8">
        <v>713</v>
      </c>
      <c r="F40" s="8" t="s">
        <v>577</v>
      </c>
      <c r="G40" s="4" t="s">
        <v>578</v>
      </c>
      <c r="H40" s="4">
        <v>4</v>
      </c>
    </row>
    <row r="41" ht="16.5" spans="1:8">
      <c r="A41" s="4">
        <v>191033</v>
      </c>
      <c r="B41" s="9" t="s">
        <v>579</v>
      </c>
      <c r="C41" s="6" t="str">
        <f>VLOOKUP(A:A,[1]整体目录!$B:$D,3,0)</f>
        <v>薇诺娜光透皙白淡斑精华液</v>
      </c>
      <c r="D41" s="8" t="s">
        <v>421</v>
      </c>
      <c r="E41" s="8">
        <v>713</v>
      </c>
      <c r="F41" s="8" t="s">
        <v>577</v>
      </c>
      <c r="G41" s="4" t="s">
        <v>578</v>
      </c>
      <c r="H41" s="4">
        <v>1</v>
      </c>
    </row>
    <row r="42" ht="16.5" spans="1:8">
      <c r="A42" s="4">
        <v>242576</v>
      </c>
      <c r="B42" s="7" t="s">
        <v>580</v>
      </c>
      <c r="C42" s="6" t="str">
        <f>VLOOKUP(A:A,[1]整体目录!$B:$D,3,0)</f>
        <v>多效紧颜修护精华液</v>
      </c>
      <c r="D42" s="8" t="s">
        <v>421</v>
      </c>
      <c r="E42" s="8">
        <v>713</v>
      </c>
      <c r="F42" s="8" t="s">
        <v>577</v>
      </c>
      <c r="G42" s="4" t="s">
        <v>578</v>
      </c>
      <c r="H42" s="8">
        <v>1</v>
      </c>
    </row>
    <row r="43" ht="16.5" spans="1:8">
      <c r="A43" s="4">
        <v>218904</v>
      </c>
      <c r="B43" s="4" t="s">
        <v>65</v>
      </c>
      <c r="C43" s="6" t="str">
        <f>VLOOKUP(A:A,[1]整体目录!$B:$D,3,0)</f>
        <v>酵母重组胶原蛋白液体敷料</v>
      </c>
      <c r="D43" s="8" t="s">
        <v>66</v>
      </c>
      <c r="E43" s="8">
        <v>104533</v>
      </c>
      <c r="F43" s="8" t="s">
        <v>575</v>
      </c>
      <c r="G43" s="4" t="s">
        <v>576</v>
      </c>
      <c r="H43" s="4">
        <v>2</v>
      </c>
    </row>
    <row r="44" ht="16.5" spans="1:8">
      <c r="A44" s="4">
        <v>150102</v>
      </c>
      <c r="B44" s="4"/>
      <c r="C44" s="6" t="str">
        <f>VLOOKUP(A:A,[1]整体目录!$B:$D,3,0)</f>
        <v>薇诺娜紧致眼霜</v>
      </c>
      <c r="D44" s="8" t="s">
        <v>581</v>
      </c>
      <c r="E44" s="8">
        <v>104533</v>
      </c>
      <c r="F44" s="8" t="s">
        <v>575</v>
      </c>
      <c r="G44" s="4" t="s">
        <v>576</v>
      </c>
      <c r="H44" s="4">
        <v>2</v>
      </c>
    </row>
    <row r="45" ht="16.5" spans="1:8">
      <c r="A45" s="4">
        <v>218904</v>
      </c>
      <c r="B45" s="4" t="s">
        <v>65</v>
      </c>
      <c r="C45" s="6" t="str">
        <f>VLOOKUP(A:A,[1]整体目录!$B:$D,3,0)</f>
        <v>酵母重组胶原蛋白液体敷料</v>
      </c>
      <c r="D45" s="8" t="s">
        <v>66</v>
      </c>
      <c r="E45" s="8">
        <v>594</v>
      </c>
      <c r="F45" s="8" t="s">
        <v>582</v>
      </c>
      <c r="G45" s="4" t="s">
        <v>583</v>
      </c>
      <c r="H45" s="4">
        <v>4</v>
      </c>
    </row>
    <row r="46" ht="16.5" spans="1:8">
      <c r="A46" s="4">
        <v>150102</v>
      </c>
      <c r="B46" s="10" t="s">
        <v>584</v>
      </c>
      <c r="C46" s="6" t="str">
        <f>VLOOKUP(A:A,[1]整体目录!$B:$D,3,0)</f>
        <v>薇诺娜紧致眼霜</v>
      </c>
      <c r="D46" s="10" t="s">
        <v>585</v>
      </c>
      <c r="E46" s="8">
        <v>539</v>
      </c>
      <c r="F46" s="8" t="s">
        <v>586</v>
      </c>
      <c r="G46" s="4" t="s">
        <v>587</v>
      </c>
      <c r="H46" s="4">
        <v>2</v>
      </c>
    </row>
    <row r="47" ht="16.5" spans="1:8">
      <c r="A47" s="4">
        <v>218904</v>
      </c>
      <c r="B47" s="4" t="s">
        <v>65</v>
      </c>
      <c r="C47" s="6" t="str">
        <f>VLOOKUP(A:A,[1]整体目录!$B:$D,3,0)</f>
        <v>酵母重组胶原蛋白液体敷料</v>
      </c>
      <c r="D47" s="8" t="s">
        <v>66</v>
      </c>
      <c r="E47" s="8">
        <v>539</v>
      </c>
      <c r="F47" s="8" t="s">
        <v>586</v>
      </c>
      <c r="G47" s="4" t="s">
        <v>587</v>
      </c>
      <c r="H47" s="4">
        <v>4</v>
      </c>
    </row>
    <row r="48" ht="16.5" spans="1:8">
      <c r="A48" s="4">
        <v>150093</v>
      </c>
      <c r="B48" s="4" t="s">
        <v>588</v>
      </c>
      <c r="C48" s="6" t="str">
        <f>VLOOKUP(A:A,[1]整体目录!$B:$D,3,0)</f>
        <v>薇诺娜柔润保湿霜</v>
      </c>
      <c r="D48" s="8" t="s">
        <v>548</v>
      </c>
      <c r="E48" s="8">
        <v>539</v>
      </c>
      <c r="F48" s="8" t="s">
        <v>586</v>
      </c>
      <c r="G48" s="4" t="s">
        <v>587</v>
      </c>
      <c r="H48" s="4">
        <v>2</v>
      </c>
    </row>
    <row r="49" ht="16.5" spans="1:8">
      <c r="A49" s="4">
        <v>181297</v>
      </c>
      <c r="B49" s="4" t="s">
        <v>546</v>
      </c>
      <c r="C49" s="6" t="str">
        <f>VLOOKUP(A:A,[1]整体目录!$B:$D,3,0)</f>
        <v>薇诺娜柔润保湿柔肤水</v>
      </c>
      <c r="D49" s="8" t="s">
        <v>540</v>
      </c>
      <c r="E49" s="8">
        <v>717</v>
      </c>
      <c r="F49" s="8" t="s">
        <v>589</v>
      </c>
      <c r="G49" s="4" t="s">
        <v>590</v>
      </c>
      <c r="H49" s="4">
        <v>5</v>
      </c>
    </row>
    <row r="50" ht="16.5" spans="1:8">
      <c r="A50" s="4">
        <v>218904</v>
      </c>
      <c r="B50" s="4" t="s">
        <v>65</v>
      </c>
      <c r="C50" s="6" t="str">
        <f>VLOOKUP(A:A,[1]整体目录!$B:$D,3,0)</f>
        <v>酵母重组胶原蛋白液体敷料</v>
      </c>
      <c r="D50" s="8" t="s">
        <v>66</v>
      </c>
      <c r="E50" s="8">
        <v>717</v>
      </c>
      <c r="F50" s="8" t="s">
        <v>589</v>
      </c>
      <c r="G50" s="4" t="s">
        <v>590</v>
      </c>
      <c r="H50" s="4">
        <v>4</v>
      </c>
    </row>
    <row r="51" ht="16.5" spans="1:8">
      <c r="A51" s="4">
        <v>150088</v>
      </c>
      <c r="B51" s="4" t="s">
        <v>573</v>
      </c>
      <c r="C51" s="6" t="str">
        <f>VLOOKUP(A:A,[1]整体目录!$B:$D,3,0)</f>
        <v>薇诺娜舒敏保湿洁面乳</v>
      </c>
      <c r="D51" s="8" t="s">
        <v>574</v>
      </c>
      <c r="E51" s="8">
        <v>717</v>
      </c>
      <c r="F51" s="8" t="s">
        <v>589</v>
      </c>
      <c r="G51" s="4" t="s">
        <v>590</v>
      </c>
      <c r="H51" s="4">
        <v>4</v>
      </c>
    </row>
    <row r="52" ht="16.5" spans="1:8">
      <c r="A52" s="4">
        <v>260443</v>
      </c>
      <c r="B52" s="4" t="s">
        <v>556</v>
      </c>
      <c r="C52" s="6" t="str">
        <f>VLOOKUP(A:A,[1]整体目录!$B:$D,3,0)</f>
        <v>薇诺娜安肤保湿修护水</v>
      </c>
      <c r="D52" s="8" t="s">
        <v>540</v>
      </c>
      <c r="E52" s="8">
        <v>717</v>
      </c>
      <c r="F52" s="8" t="s">
        <v>589</v>
      </c>
      <c r="G52" s="4" t="s">
        <v>590</v>
      </c>
      <c r="H52" s="4">
        <v>4</v>
      </c>
    </row>
    <row r="53" ht="16.5" spans="1:8">
      <c r="A53" s="4">
        <v>260442</v>
      </c>
      <c r="B53" s="4" t="s">
        <v>557</v>
      </c>
      <c r="C53" s="6" t="str">
        <f>VLOOKUP(A:A,[1]整体目录!$B:$D,3,0)</f>
        <v>薇诺娜安肤保湿修护精华液</v>
      </c>
      <c r="D53" s="8" t="s">
        <v>421</v>
      </c>
      <c r="E53" s="8">
        <v>717</v>
      </c>
      <c r="F53" s="8" t="s">
        <v>589</v>
      </c>
      <c r="G53" s="4" t="s">
        <v>590</v>
      </c>
      <c r="H53" s="4">
        <v>4</v>
      </c>
    </row>
    <row r="54" ht="16.5" spans="1:8">
      <c r="A54" s="4">
        <v>260433</v>
      </c>
      <c r="B54" s="4" t="s">
        <v>558</v>
      </c>
      <c r="C54" s="6" t="str">
        <f>VLOOKUP(A:A,[1]整体目录!$B:$D,3,0)</f>
        <v>薇诺娜安肤保湿修护霜</v>
      </c>
      <c r="D54" s="8" t="s">
        <v>533</v>
      </c>
      <c r="E54" s="8">
        <v>717</v>
      </c>
      <c r="F54" s="8" t="s">
        <v>589</v>
      </c>
      <c r="G54" s="4" t="s">
        <v>590</v>
      </c>
      <c r="H54" s="4">
        <v>4</v>
      </c>
    </row>
    <row r="55" ht="16.5" spans="1:8">
      <c r="A55" s="4">
        <v>150102</v>
      </c>
      <c r="B55" s="10" t="s">
        <v>584</v>
      </c>
      <c r="C55" s="6" t="str">
        <f>VLOOKUP(A:A,[1]整体目录!$B:$D,3,0)</f>
        <v>薇诺娜紧致眼霜</v>
      </c>
      <c r="D55" s="10"/>
      <c r="E55" s="8">
        <v>717</v>
      </c>
      <c r="F55" s="8" t="s">
        <v>589</v>
      </c>
      <c r="G55" s="4" t="s">
        <v>590</v>
      </c>
      <c r="H55" s="4">
        <v>2</v>
      </c>
    </row>
    <row r="56" ht="16.5" spans="1:8">
      <c r="A56" s="4">
        <v>181297</v>
      </c>
      <c r="B56" s="4"/>
      <c r="C56" s="6" t="str">
        <f>VLOOKUP(A:A,[1]整体目录!$B:$D,3,0)</f>
        <v>薇诺娜柔润保湿柔肤水</v>
      </c>
      <c r="D56" s="8" t="s">
        <v>540</v>
      </c>
      <c r="E56" s="8">
        <v>716</v>
      </c>
      <c r="F56" s="8" t="s">
        <v>591</v>
      </c>
      <c r="G56" s="4" t="s">
        <v>592</v>
      </c>
      <c r="H56" s="4">
        <v>4</v>
      </c>
    </row>
    <row r="57" ht="16.5" spans="1:8">
      <c r="A57" s="4">
        <v>218904</v>
      </c>
      <c r="B57" s="4" t="s">
        <v>65</v>
      </c>
      <c r="C57" s="6" t="str">
        <f>VLOOKUP(A:A,[1]整体目录!$B:$D,3,0)</f>
        <v>酵母重组胶原蛋白液体敷料</v>
      </c>
      <c r="D57" s="8" t="s">
        <v>66</v>
      </c>
      <c r="E57" s="8">
        <v>748</v>
      </c>
      <c r="F57" s="8" t="s">
        <v>593</v>
      </c>
      <c r="G57" s="4" t="s">
        <v>594</v>
      </c>
      <c r="H57" s="4">
        <v>4</v>
      </c>
    </row>
    <row r="58" ht="16.5" spans="1:8">
      <c r="A58" s="4">
        <v>150093</v>
      </c>
      <c r="B58" s="4" t="s">
        <v>595</v>
      </c>
      <c r="C58" s="6" t="str">
        <f>VLOOKUP(A:A,[1]整体目录!$B:$D,3,0)</f>
        <v>薇诺娜柔润保湿霜</v>
      </c>
      <c r="D58" s="8" t="s">
        <v>596</v>
      </c>
      <c r="E58" s="8">
        <v>748</v>
      </c>
      <c r="F58" s="8" t="s">
        <v>593</v>
      </c>
      <c r="G58" s="4" t="s">
        <v>594</v>
      </c>
      <c r="H58" s="4">
        <v>3</v>
      </c>
    </row>
    <row r="59" ht="16.5" spans="1:8">
      <c r="A59" s="4">
        <v>150102</v>
      </c>
      <c r="B59" s="8" t="s">
        <v>584</v>
      </c>
      <c r="C59" s="6" t="str">
        <f>VLOOKUP(A:A,[1]整体目录!$B:$D,3,0)</f>
        <v>薇诺娜紧致眼霜</v>
      </c>
      <c r="D59" s="8" t="s">
        <v>581</v>
      </c>
      <c r="E59" s="8">
        <v>748</v>
      </c>
      <c r="F59" s="8" t="s">
        <v>593</v>
      </c>
      <c r="G59" s="4" t="s">
        <v>594</v>
      </c>
      <c r="H59" s="8">
        <v>4</v>
      </c>
    </row>
    <row r="60" ht="16.5" spans="1:8">
      <c r="A60" s="4">
        <v>260433</v>
      </c>
      <c r="B60" s="4" t="s">
        <v>597</v>
      </c>
      <c r="C60" s="6" t="str">
        <f>VLOOKUP(A:A,[1]整体目录!$B:$D,3,0)</f>
        <v>薇诺娜安肤保湿修护霜</v>
      </c>
      <c r="D60" s="8" t="s">
        <v>598</v>
      </c>
      <c r="E60" s="8">
        <v>748</v>
      </c>
      <c r="F60" s="8" t="s">
        <v>593</v>
      </c>
      <c r="G60" s="4" t="s">
        <v>594</v>
      </c>
      <c r="H60" s="4">
        <v>2</v>
      </c>
    </row>
    <row r="61" ht="16.5" spans="1:8">
      <c r="A61" s="4">
        <v>181297</v>
      </c>
      <c r="B61" s="4" t="s">
        <v>546</v>
      </c>
      <c r="C61" s="6" t="str">
        <f>VLOOKUP(A:A,[1]整体目录!$B:$D,3,0)</f>
        <v>薇诺娜柔润保湿柔肤水</v>
      </c>
      <c r="D61" s="8" t="s">
        <v>540</v>
      </c>
      <c r="E61" s="8">
        <v>746</v>
      </c>
      <c r="F61" s="8" t="s">
        <v>599</v>
      </c>
      <c r="G61" s="4" t="s">
        <v>600</v>
      </c>
      <c r="H61" s="4">
        <v>4</v>
      </c>
    </row>
    <row r="62" ht="16.5" spans="1:8">
      <c r="A62" s="4">
        <v>218904</v>
      </c>
      <c r="B62" s="4" t="s">
        <v>601</v>
      </c>
      <c r="C62" s="6" t="str">
        <f>VLOOKUP(A:A,[1]整体目录!$B:$D,3,0)</f>
        <v>酵母重组胶原蛋白液体敷料</v>
      </c>
      <c r="D62" s="8" t="s">
        <v>602</v>
      </c>
      <c r="E62" s="8">
        <v>746</v>
      </c>
      <c r="F62" s="8" t="s">
        <v>599</v>
      </c>
      <c r="G62" s="4" t="s">
        <v>600</v>
      </c>
      <c r="H62" s="4">
        <v>7</v>
      </c>
    </row>
    <row r="63" ht="16.5" spans="1:8">
      <c r="A63" s="4">
        <v>260443</v>
      </c>
      <c r="B63" s="4" t="s">
        <v>556</v>
      </c>
      <c r="C63" s="6" t="str">
        <f>VLOOKUP(A:A,[1]整体目录!$B:$D,3,0)</f>
        <v>薇诺娜安肤保湿修护水</v>
      </c>
      <c r="D63" s="8" t="s">
        <v>540</v>
      </c>
      <c r="E63" s="8">
        <v>710</v>
      </c>
      <c r="F63" s="8" t="s">
        <v>603</v>
      </c>
      <c r="G63" s="4" t="s">
        <v>604</v>
      </c>
      <c r="H63" s="4">
        <v>2</v>
      </c>
    </row>
    <row r="64" ht="16.5" spans="1:8">
      <c r="A64" s="4">
        <v>260433</v>
      </c>
      <c r="B64" s="4" t="s">
        <v>558</v>
      </c>
      <c r="C64" s="6" t="str">
        <f>VLOOKUP(A:A,[1]整体目录!$B:$D,3,0)</f>
        <v>薇诺娜安肤保湿修护霜</v>
      </c>
      <c r="D64" s="8" t="s">
        <v>533</v>
      </c>
      <c r="E64" s="8">
        <v>710</v>
      </c>
      <c r="F64" s="8" t="s">
        <v>603</v>
      </c>
      <c r="G64" s="4" t="s">
        <v>604</v>
      </c>
      <c r="H64" s="4">
        <v>4</v>
      </c>
    </row>
    <row r="65" ht="16.5" spans="1:8">
      <c r="A65" s="4">
        <v>260442</v>
      </c>
      <c r="B65" s="4" t="s">
        <v>557</v>
      </c>
      <c r="C65" s="6" t="str">
        <f>VLOOKUP(A:A,[1]整体目录!$B:$D,3,0)</f>
        <v>薇诺娜安肤保湿修护精华液</v>
      </c>
      <c r="D65" s="8" t="s">
        <v>421</v>
      </c>
      <c r="E65" s="8">
        <v>710</v>
      </c>
      <c r="F65" s="8" t="s">
        <v>603</v>
      </c>
      <c r="G65" s="4" t="s">
        <v>604</v>
      </c>
      <c r="H65" s="4">
        <v>2</v>
      </c>
    </row>
    <row r="66" ht="16.5" spans="1:8">
      <c r="A66" s="4">
        <v>218904</v>
      </c>
      <c r="B66" s="4" t="s">
        <v>65</v>
      </c>
      <c r="C66" s="6" t="str">
        <f>VLOOKUP(A:A,[1]整体目录!$B:$D,3,0)</f>
        <v>酵母重组胶原蛋白液体敷料</v>
      </c>
      <c r="D66" s="8" t="s">
        <v>66</v>
      </c>
      <c r="E66" s="8">
        <v>710</v>
      </c>
      <c r="F66" s="8" t="s">
        <v>603</v>
      </c>
      <c r="G66" s="4" t="s">
        <v>604</v>
      </c>
      <c r="H66" s="4">
        <v>4</v>
      </c>
    </row>
    <row r="67" ht="16.5" spans="1:8">
      <c r="A67" s="11">
        <v>218904</v>
      </c>
      <c r="B67" s="11" t="s">
        <v>605</v>
      </c>
      <c r="C67" s="6" t="str">
        <f>VLOOKUP(A:A,[1]整体目录!$B:$D,3,0)</f>
        <v>酵母重组胶原蛋白液体敷料</v>
      </c>
      <c r="D67" s="12" t="s">
        <v>66</v>
      </c>
      <c r="E67" s="12">
        <v>343</v>
      </c>
      <c r="F67" s="12" t="s">
        <v>606</v>
      </c>
      <c r="G67" s="4" t="s">
        <v>607</v>
      </c>
      <c r="H67" s="11">
        <v>12</v>
      </c>
    </row>
    <row r="68" ht="16.5" spans="1:8">
      <c r="A68" s="12">
        <v>150102</v>
      </c>
      <c r="B68" s="12" t="s">
        <v>584</v>
      </c>
      <c r="C68" s="6" t="str">
        <f>VLOOKUP(A:A,[1]整体目录!$B:$D,3,0)</f>
        <v>薇诺娜紧致眼霜</v>
      </c>
      <c r="D68" s="11" t="s">
        <v>581</v>
      </c>
      <c r="E68" s="11">
        <v>357</v>
      </c>
      <c r="F68" s="11" t="s">
        <v>608</v>
      </c>
      <c r="G68" s="4" t="s">
        <v>609</v>
      </c>
      <c r="H68" s="12">
        <v>5</v>
      </c>
    </row>
    <row r="69" ht="16.5" spans="1:8">
      <c r="A69" s="12">
        <v>181297</v>
      </c>
      <c r="B69" s="12" t="s">
        <v>546</v>
      </c>
      <c r="C69" s="6" t="str">
        <f>VLOOKUP(A:A,[1]整体目录!$B:$D,3,0)</f>
        <v>薇诺娜柔润保湿柔肤水</v>
      </c>
      <c r="D69" s="11" t="s">
        <v>540</v>
      </c>
      <c r="E69" s="11">
        <v>357</v>
      </c>
      <c r="F69" s="11" t="s">
        <v>608</v>
      </c>
      <c r="G69" s="4" t="s">
        <v>609</v>
      </c>
      <c r="H69" s="12">
        <v>8</v>
      </c>
    </row>
    <row r="70" ht="16.5" spans="1:8">
      <c r="A70" s="12">
        <v>218904</v>
      </c>
      <c r="B70" s="12" t="s">
        <v>65</v>
      </c>
      <c r="C70" s="6" t="str">
        <f>VLOOKUP(A:A,[1]整体目录!$B:$D,3,0)</f>
        <v>酵母重组胶原蛋白液体敷料</v>
      </c>
      <c r="D70" s="11" t="s">
        <v>66</v>
      </c>
      <c r="E70" s="11">
        <v>357</v>
      </c>
      <c r="F70" s="11" t="s">
        <v>608</v>
      </c>
      <c r="G70" s="4" t="s">
        <v>609</v>
      </c>
      <c r="H70" s="12">
        <v>12</v>
      </c>
    </row>
    <row r="71" ht="16.5" spans="1:8">
      <c r="A71" s="13">
        <v>172377</v>
      </c>
      <c r="B71" s="13" t="s">
        <v>561</v>
      </c>
      <c r="C71" s="6" t="str">
        <f>VLOOKUP(A:A,[1]整体目录!$B:$D,3,0)</f>
        <v>薇诺娜舒敏保湿喷雾</v>
      </c>
      <c r="D71" s="14" t="s">
        <v>610</v>
      </c>
      <c r="E71" s="14">
        <v>357</v>
      </c>
      <c r="F71" s="14" t="s">
        <v>608</v>
      </c>
      <c r="G71" s="4" t="s">
        <v>609</v>
      </c>
      <c r="H71" s="13">
        <v>6</v>
      </c>
    </row>
    <row r="72" ht="16.5" spans="1:8">
      <c r="A72" s="11">
        <v>184997</v>
      </c>
      <c r="B72" s="11" t="s">
        <v>567</v>
      </c>
      <c r="C72" s="6" t="str">
        <f>VLOOKUP(A:A,[1]整体目录!$B:$D,3,0)</f>
        <v>薇诺娜宝贝舒润滋养霜</v>
      </c>
      <c r="D72" s="12" t="s">
        <v>568</v>
      </c>
      <c r="E72" s="12">
        <v>379</v>
      </c>
      <c r="F72" s="12" t="s">
        <v>611</v>
      </c>
      <c r="G72" s="4" t="s">
        <v>612</v>
      </c>
      <c r="H72" s="11">
        <v>2</v>
      </c>
    </row>
    <row r="73" ht="16.5" spans="1:8">
      <c r="A73" s="11">
        <v>172377</v>
      </c>
      <c r="B73" s="11" t="s">
        <v>561</v>
      </c>
      <c r="C73" s="6" t="str">
        <f>VLOOKUP(A:A,[1]整体目录!$B:$D,3,0)</f>
        <v>薇诺娜舒敏保湿喷雾</v>
      </c>
      <c r="D73" s="12" t="s">
        <v>610</v>
      </c>
      <c r="E73" s="12">
        <v>379</v>
      </c>
      <c r="F73" s="12" t="s">
        <v>611</v>
      </c>
      <c r="G73" s="4" t="s">
        <v>612</v>
      </c>
      <c r="H73" s="11">
        <v>3</v>
      </c>
    </row>
    <row r="74" ht="16.5" spans="1:8">
      <c r="A74" s="11">
        <v>184997</v>
      </c>
      <c r="B74" s="11" t="s">
        <v>567</v>
      </c>
      <c r="C74" s="6" t="str">
        <f>VLOOKUP(A:A,[1]整体目录!$B:$D,3,0)</f>
        <v>薇诺娜宝贝舒润滋养霜</v>
      </c>
      <c r="D74" s="12" t="s">
        <v>568</v>
      </c>
      <c r="E74" s="12">
        <v>581</v>
      </c>
      <c r="F74" s="12" t="s">
        <v>613</v>
      </c>
      <c r="G74" s="4" t="s">
        <v>614</v>
      </c>
      <c r="H74" s="11">
        <v>2</v>
      </c>
    </row>
    <row r="75" ht="16.5" spans="1:8">
      <c r="A75" s="15">
        <v>181297</v>
      </c>
      <c r="B75" s="15" t="s">
        <v>546</v>
      </c>
      <c r="C75" s="6" t="str">
        <f>VLOOKUP(A:A,[1]整体目录!$B:$D,3,0)</f>
        <v>薇诺娜柔润保湿柔肤水</v>
      </c>
      <c r="D75" s="15" t="s">
        <v>540</v>
      </c>
      <c r="E75" s="15">
        <v>585</v>
      </c>
      <c r="F75" s="15" t="s">
        <v>615</v>
      </c>
      <c r="G75" s="4" t="s">
        <v>616</v>
      </c>
      <c r="H75" s="15">
        <v>6</v>
      </c>
    </row>
    <row r="76" ht="16.5" spans="1:8">
      <c r="A76" s="15">
        <v>150090</v>
      </c>
      <c r="B76" s="15" t="s">
        <v>545</v>
      </c>
      <c r="C76" s="6" t="str">
        <f>VLOOKUP(A:A,[1]整体目录!$B:$D,3,0)</f>
        <v>薇诺娜舒敏保湿特护霜</v>
      </c>
      <c r="D76" s="15" t="s">
        <v>533</v>
      </c>
      <c r="E76" s="15">
        <v>585</v>
      </c>
      <c r="F76" s="15" t="s">
        <v>615</v>
      </c>
      <c r="G76" s="4" t="s">
        <v>616</v>
      </c>
      <c r="H76" s="15">
        <v>10</v>
      </c>
    </row>
    <row r="77" ht="16.5" spans="1:8">
      <c r="A77" s="15">
        <v>172377</v>
      </c>
      <c r="B77" s="15" t="s">
        <v>561</v>
      </c>
      <c r="C77" s="6" t="str">
        <f>VLOOKUP(A:A,[1]整体目录!$B:$D,3,0)</f>
        <v>薇诺娜舒敏保湿喷雾</v>
      </c>
      <c r="D77" s="15" t="s">
        <v>537</v>
      </c>
      <c r="E77" s="15">
        <v>585</v>
      </c>
      <c r="F77" s="15" t="s">
        <v>615</v>
      </c>
      <c r="G77" s="4" t="s">
        <v>616</v>
      </c>
      <c r="H77" s="15">
        <v>6</v>
      </c>
    </row>
    <row r="78" ht="16.5" spans="1:8">
      <c r="A78" s="15">
        <v>150102</v>
      </c>
      <c r="B78" s="15" t="s">
        <v>584</v>
      </c>
      <c r="C78" s="6" t="str">
        <f>VLOOKUP(A:A,[1]整体目录!$B:$D,3,0)</f>
        <v>薇诺娜紧致眼霜</v>
      </c>
      <c r="D78" s="15" t="s">
        <v>581</v>
      </c>
      <c r="E78" s="15">
        <v>585</v>
      </c>
      <c r="F78" s="15" t="s">
        <v>615</v>
      </c>
      <c r="G78" s="4" t="s">
        <v>616</v>
      </c>
      <c r="H78" s="15">
        <v>4</v>
      </c>
    </row>
    <row r="79" ht="16.5" spans="1:8">
      <c r="A79" s="15">
        <v>236548</v>
      </c>
      <c r="B79" s="15" t="s">
        <v>549</v>
      </c>
      <c r="C79" s="6" t="str">
        <f>VLOOKUP(A:A,[1]整体目录!$B:$D,3,0)</f>
        <v>酵母重组胶原蛋白凝胶</v>
      </c>
      <c r="D79" s="15" t="s">
        <v>550</v>
      </c>
      <c r="E79" s="15">
        <v>585</v>
      </c>
      <c r="F79" s="15" t="s">
        <v>615</v>
      </c>
      <c r="G79" s="4" t="s">
        <v>616</v>
      </c>
      <c r="H79" s="15">
        <v>2</v>
      </c>
    </row>
    <row r="80" ht="16.5" spans="1:8">
      <c r="A80" s="11">
        <v>260443</v>
      </c>
      <c r="B80" s="11" t="s">
        <v>556</v>
      </c>
      <c r="C80" s="6" t="str">
        <f>VLOOKUP(A:A,[1]整体目录!$B:$D,3,0)</f>
        <v>薇诺娜安肤保湿修护水</v>
      </c>
      <c r="D80" s="12" t="s">
        <v>540</v>
      </c>
      <c r="E80" s="12">
        <v>745</v>
      </c>
      <c r="F80" s="12" t="s">
        <v>617</v>
      </c>
      <c r="G80" s="4" t="s">
        <v>618</v>
      </c>
      <c r="H80" s="11">
        <v>4</v>
      </c>
    </row>
    <row r="81" ht="16.5" spans="1:8">
      <c r="A81" s="11">
        <v>181297</v>
      </c>
      <c r="B81" s="11" t="s">
        <v>546</v>
      </c>
      <c r="C81" s="6" t="str">
        <f>VLOOKUP(A:A,[1]整体目录!$B:$D,3,0)</f>
        <v>薇诺娜柔润保湿柔肤水</v>
      </c>
      <c r="D81" s="12" t="s">
        <v>540</v>
      </c>
      <c r="E81" s="12">
        <v>745</v>
      </c>
      <c r="F81" s="12" t="s">
        <v>617</v>
      </c>
      <c r="G81" s="4" t="s">
        <v>618</v>
      </c>
      <c r="H81" s="11">
        <v>4</v>
      </c>
    </row>
    <row r="82" ht="16.5" spans="1:8">
      <c r="A82" s="11">
        <v>172377</v>
      </c>
      <c r="B82" s="11" t="s">
        <v>619</v>
      </c>
      <c r="C82" s="6" t="str">
        <f>VLOOKUP(A:A,[1]整体目录!$B:$D,3,0)</f>
        <v>薇诺娜舒敏保湿喷雾</v>
      </c>
      <c r="D82" s="12" t="s">
        <v>537</v>
      </c>
      <c r="E82" s="12">
        <v>102934</v>
      </c>
      <c r="F82" s="12" t="s">
        <v>422</v>
      </c>
      <c r="G82" s="4" t="s">
        <v>422</v>
      </c>
      <c r="H82" s="11">
        <v>6</v>
      </c>
    </row>
    <row r="83" ht="16.5" spans="1:8">
      <c r="A83" s="11">
        <v>191033</v>
      </c>
      <c r="B83" s="11" t="s">
        <v>620</v>
      </c>
      <c r="C83" s="6" t="str">
        <f>VLOOKUP(A:A,[1]整体目录!$B:$D,3,0)</f>
        <v>薇诺娜光透皙白淡斑精华液</v>
      </c>
      <c r="D83" s="12" t="s">
        <v>421</v>
      </c>
      <c r="E83" s="12">
        <v>102934</v>
      </c>
      <c r="F83" s="12" t="s">
        <v>422</v>
      </c>
      <c r="G83" s="4" t="s">
        <v>422</v>
      </c>
      <c r="H83" s="11">
        <v>2</v>
      </c>
    </row>
    <row r="84" ht="16.5" spans="1:8">
      <c r="A84" s="11">
        <v>184997</v>
      </c>
      <c r="B84" s="11" t="s">
        <v>567</v>
      </c>
      <c r="C84" s="6" t="str">
        <f>VLOOKUP(A:A,[1]整体目录!$B:$D,3,0)</f>
        <v>薇诺娜宝贝舒润滋养霜</v>
      </c>
      <c r="D84" s="12" t="s">
        <v>568</v>
      </c>
      <c r="E84" s="12">
        <v>105267</v>
      </c>
      <c r="F84" s="12" t="s">
        <v>424</v>
      </c>
      <c r="G84" s="4" t="s">
        <v>621</v>
      </c>
      <c r="H84" s="11">
        <v>2</v>
      </c>
    </row>
    <row r="85" ht="16.5" spans="1:8">
      <c r="A85" s="11">
        <v>218904</v>
      </c>
      <c r="B85" s="11" t="s">
        <v>605</v>
      </c>
      <c r="C85" s="6" t="str">
        <f>VLOOKUP(A:A,[1]整体目录!$B:$D,3,0)</f>
        <v>酵母重组胶原蛋白液体敷料</v>
      </c>
      <c r="D85" s="12" t="s">
        <v>66</v>
      </c>
      <c r="E85" s="12">
        <v>105267</v>
      </c>
      <c r="F85" s="12" t="s">
        <v>424</v>
      </c>
      <c r="G85" s="4" t="s">
        <v>621</v>
      </c>
      <c r="H85" s="11">
        <v>6</v>
      </c>
    </row>
    <row r="86" ht="16.5" spans="1:8">
      <c r="A86" s="11">
        <v>172377</v>
      </c>
      <c r="B86" s="11" t="s">
        <v>561</v>
      </c>
      <c r="C86" s="6" t="str">
        <f>VLOOKUP(A:A,[1]整体目录!$B:$D,3,0)</f>
        <v>薇诺娜舒敏保湿喷雾</v>
      </c>
      <c r="D86" s="12" t="s">
        <v>622</v>
      </c>
      <c r="E86" s="12">
        <v>105267</v>
      </c>
      <c r="F86" s="12" t="s">
        <v>424</v>
      </c>
      <c r="G86" s="4" t="s">
        <v>621</v>
      </c>
      <c r="H86" s="11">
        <v>12</v>
      </c>
    </row>
    <row r="87" ht="16.5" spans="1:8">
      <c r="A87" s="11">
        <v>191033</v>
      </c>
      <c r="B87" s="11" t="s">
        <v>623</v>
      </c>
      <c r="C87" s="6" t="str">
        <f>VLOOKUP(A:A,[1]整体目录!$B:$D,3,0)</f>
        <v>薇诺娜光透皙白淡斑精华液</v>
      </c>
      <c r="D87" s="12" t="s">
        <v>421</v>
      </c>
      <c r="E87" s="12">
        <v>105267</v>
      </c>
      <c r="F87" s="12" t="s">
        <v>424</v>
      </c>
      <c r="G87" s="4" t="s">
        <v>621</v>
      </c>
      <c r="H87" s="11">
        <v>2</v>
      </c>
    </row>
    <row r="88" ht="16.5" spans="1:8">
      <c r="A88" s="11">
        <v>181297</v>
      </c>
      <c r="B88" s="11" t="s">
        <v>546</v>
      </c>
      <c r="C88" s="6" t="str">
        <f>VLOOKUP(A:A,[1]整体目录!$B:$D,3,0)</f>
        <v>薇诺娜柔润保湿柔肤水</v>
      </c>
      <c r="D88" s="12" t="s">
        <v>540</v>
      </c>
      <c r="E88" s="12">
        <v>105267</v>
      </c>
      <c r="F88" s="12" t="s">
        <v>424</v>
      </c>
      <c r="G88" s="4" t="s">
        <v>621</v>
      </c>
      <c r="H88" s="11">
        <v>6</v>
      </c>
    </row>
    <row r="89" ht="16.5" spans="1:8">
      <c r="A89" s="11">
        <v>260443</v>
      </c>
      <c r="B89" s="11" t="s">
        <v>556</v>
      </c>
      <c r="C89" s="6" t="str">
        <f>VLOOKUP(A:A,[1]整体目录!$B:$D,3,0)</f>
        <v>薇诺娜安肤保湿修护水</v>
      </c>
      <c r="D89" s="12" t="s">
        <v>540</v>
      </c>
      <c r="E89" s="12">
        <v>105267</v>
      </c>
      <c r="F89" s="12" t="s">
        <v>424</v>
      </c>
      <c r="G89" s="4" t="s">
        <v>621</v>
      </c>
      <c r="H89" s="11">
        <v>6</v>
      </c>
    </row>
    <row r="90" ht="16.5" spans="1:8">
      <c r="A90" s="11">
        <v>150094</v>
      </c>
      <c r="B90" s="11" t="s">
        <v>547</v>
      </c>
      <c r="C90" s="6" t="str">
        <f>VLOOKUP(A:A,[1]整体目录!$B:$D,3,0)</f>
        <v>薇诺娜柔润保湿霜</v>
      </c>
      <c r="D90" s="12" t="s">
        <v>574</v>
      </c>
      <c r="E90" s="12">
        <v>105267</v>
      </c>
      <c r="F90" s="12" t="s">
        <v>424</v>
      </c>
      <c r="G90" s="4" t="s">
        <v>621</v>
      </c>
      <c r="H90" s="11">
        <v>2</v>
      </c>
    </row>
    <row r="91" ht="16.5" spans="1:8">
      <c r="A91" s="11">
        <v>181297</v>
      </c>
      <c r="B91" s="11" t="s">
        <v>546</v>
      </c>
      <c r="C91" s="6" t="str">
        <f>VLOOKUP(A:A,[1]整体目录!$B:$D,3,0)</f>
        <v>薇诺娜柔润保湿柔肤水</v>
      </c>
      <c r="D91" s="12" t="s">
        <v>540</v>
      </c>
      <c r="E91" s="12">
        <v>114844</v>
      </c>
      <c r="F91" s="12" t="s">
        <v>624</v>
      </c>
      <c r="G91" s="4" t="s">
        <v>625</v>
      </c>
      <c r="H91" s="11">
        <v>2</v>
      </c>
    </row>
    <row r="92" ht="16.5" spans="1:8">
      <c r="A92" s="11">
        <v>260443</v>
      </c>
      <c r="B92" s="11" t="s">
        <v>556</v>
      </c>
      <c r="C92" s="6" t="str">
        <f>VLOOKUP(A:A,[1]整体目录!$B:$D,3,0)</f>
        <v>薇诺娜安肤保湿修护水</v>
      </c>
      <c r="D92" s="12" t="s">
        <v>540</v>
      </c>
      <c r="E92" s="12">
        <v>114844</v>
      </c>
      <c r="F92" s="12" t="s">
        <v>624</v>
      </c>
      <c r="G92" s="4" t="s">
        <v>625</v>
      </c>
      <c r="H92" s="11">
        <v>2</v>
      </c>
    </row>
    <row r="93" ht="16.5" spans="1:8">
      <c r="A93" s="11">
        <v>260433</v>
      </c>
      <c r="B93" s="11" t="s">
        <v>558</v>
      </c>
      <c r="C93" s="6" t="str">
        <f>VLOOKUP(A:A,[1]整体目录!$B:$D,3,0)</f>
        <v>薇诺娜安肤保湿修护霜</v>
      </c>
      <c r="D93" s="12" t="s">
        <v>533</v>
      </c>
      <c r="E93" s="12">
        <v>114844</v>
      </c>
      <c r="F93" s="12" t="s">
        <v>624</v>
      </c>
      <c r="G93" s="4" t="s">
        <v>625</v>
      </c>
      <c r="H93" s="11">
        <v>2</v>
      </c>
    </row>
    <row r="94" ht="16.5" spans="1:8">
      <c r="A94" s="11">
        <v>172377</v>
      </c>
      <c r="B94" s="11" t="s">
        <v>561</v>
      </c>
      <c r="C94" s="6" t="str">
        <f>VLOOKUP(A:A,[1]整体目录!$B:$D,3,0)</f>
        <v>薇诺娜舒敏保湿喷雾</v>
      </c>
      <c r="D94" s="12" t="s">
        <v>537</v>
      </c>
      <c r="E94" s="12">
        <v>114844</v>
      </c>
      <c r="F94" s="12" t="s">
        <v>624</v>
      </c>
      <c r="G94" s="4" t="s">
        <v>625</v>
      </c>
      <c r="H94" s="11">
        <v>4</v>
      </c>
    </row>
    <row r="95" ht="16.5" spans="1:8">
      <c r="A95" s="11">
        <v>218904</v>
      </c>
      <c r="B95" s="11" t="s">
        <v>605</v>
      </c>
      <c r="C95" s="6" t="str">
        <f>VLOOKUP(A:A,[1]整体目录!$B:$D,3,0)</f>
        <v>酵母重组胶原蛋白液体敷料</v>
      </c>
      <c r="D95" s="12" t="s">
        <v>66</v>
      </c>
      <c r="E95" s="12">
        <v>117310</v>
      </c>
      <c r="F95" s="12" t="s">
        <v>626</v>
      </c>
      <c r="G95" s="4" t="s">
        <v>626</v>
      </c>
      <c r="H95" s="11">
        <v>6</v>
      </c>
    </row>
    <row r="96" ht="16.5" spans="1:8">
      <c r="A96" s="4">
        <v>218904</v>
      </c>
      <c r="B96" s="4" t="s">
        <v>605</v>
      </c>
      <c r="C96" s="6" t="str">
        <f>VLOOKUP(A:A,[1]整体目录!$B:$D,3,0)</f>
        <v>酵母重组胶原蛋白液体敷料</v>
      </c>
      <c r="D96" s="16" t="s">
        <v>66</v>
      </c>
      <c r="E96" s="16">
        <v>118151</v>
      </c>
      <c r="F96" s="16" t="s">
        <v>627</v>
      </c>
      <c r="G96" s="4" t="s">
        <v>627</v>
      </c>
      <c r="H96" s="4">
        <v>6</v>
      </c>
    </row>
    <row r="97" ht="16.5" spans="1:8">
      <c r="A97" s="4">
        <v>236548</v>
      </c>
      <c r="B97" s="4" t="s">
        <v>549</v>
      </c>
      <c r="C97" s="6" t="str">
        <f>VLOOKUP(A:A,[1]整体目录!$B:$D,3,0)</f>
        <v>酵母重组胶原蛋白凝胶</v>
      </c>
      <c r="D97" s="16" t="s">
        <v>550</v>
      </c>
      <c r="E97" s="16">
        <v>118151</v>
      </c>
      <c r="F97" s="16" t="s">
        <v>627</v>
      </c>
      <c r="G97" s="4" t="s">
        <v>627</v>
      </c>
      <c r="H97" s="4">
        <v>2</v>
      </c>
    </row>
    <row r="98" ht="16.5" spans="1:8">
      <c r="A98" s="4">
        <v>236548</v>
      </c>
      <c r="B98" s="4" t="s">
        <v>549</v>
      </c>
      <c r="C98" s="6" t="str">
        <f>VLOOKUP(A:A,[1]整体目录!$B:$D,3,0)</f>
        <v>酵母重组胶原蛋白凝胶</v>
      </c>
      <c r="D98" s="16" t="s">
        <v>550</v>
      </c>
      <c r="E98" s="16">
        <v>112415</v>
      </c>
      <c r="F98" s="16" t="s">
        <v>628</v>
      </c>
      <c r="G98" s="4" t="s">
        <v>629</v>
      </c>
      <c r="H98" s="4">
        <v>2</v>
      </c>
    </row>
    <row r="99" ht="16.5" spans="1:8">
      <c r="A99" s="12">
        <v>150102</v>
      </c>
      <c r="B99" s="12" t="s">
        <v>584</v>
      </c>
      <c r="C99" s="6" t="str">
        <f>VLOOKUP(A:A,[1]整体目录!$B:$D,3,0)</f>
        <v>薇诺娜紧致眼霜</v>
      </c>
      <c r="D99" s="11" t="s">
        <v>581</v>
      </c>
      <c r="E99" s="16">
        <v>726</v>
      </c>
      <c r="F99" s="16" t="s">
        <v>630</v>
      </c>
      <c r="G99" s="4" t="s">
        <v>631</v>
      </c>
      <c r="H99" s="4">
        <v>6</v>
      </c>
    </row>
    <row r="100" ht="16.5" spans="1:8">
      <c r="A100" s="12">
        <v>181297</v>
      </c>
      <c r="B100" s="12" t="s">
        <v>546</v>
      </c>
      <c r="C100" s="6" t="str">
        <f>VLOOKUP(A:A,[1]整体目录!$B:$D,3,0)</f>
        <v>薇诺娜柔润保湿柔肤水</v>
      </c>
      <c r="D100" s="11" t="s">
        <v>540</v>
      </c>
      <c r="E100" s="16">
        <v>726</v>
      </c>
      <c r="F100" s="16" t="s">
        <v>630</v>
      </c>
      <c r="G100" s="4" t="s">
        <v>631</v>
      </c>
      <c r="H100" s="4">
        <v>6</v>
      </c>
    </row>
    <row r="101" ht="16.5" spans="1:8">
      <c r="A101" s="11">
        <v>172377</v>
      </c>
      <c r="B101" s="11" t="s">
        <v>561</v>
      </c>
      <c r="C101" s="6" t="str">
        <f>VLOOKUP(A:A,[1]整体目录!$B:$D,3,0)</f>
        <v>薇诺娜舒敏保湿喷雾</v>
      </c>
      <c r="D101" s="12" t="s">
        <v>610</v>
      </c>
      <c r="E101" s="16">
        <v>726</v>
      </c>
      <c r="F101" s="16" t="s">
        <v>630</v>
      </c>
      <c r="G101" s="4" t="s">
        <v>631</v>
      </c>
      <c r="H101" s="4">
        <v>6</v>
      </c>
    </row>
    <row r="102" ht="16.5" spans="1:8">
      <c r="A102" s="15">
        <v>150090</v>
      </c>
      <c r="B102" s="15" t="s">
        <v>545</v>
      </c>
      <c r="C102" s="6" t="str">
        <f>VLOOKUP(A:A,[1]整体目录!$B:$D,3,0)</f>
        <v>薇诺娜舒敏保湿特护霜</v>
      </c>
      <c r="D102" s="15" t="s">
        <v>533</v>
      </c>
      <c r="E102" s="16">
        <v>726</v>
      </c>
      <c r="F102" s="16" t="s">
        <v>630</v>
      </c>
      <c r="G102" s="4" t="s">
        <v>631</v>
      </c>
      <c r="H102" s="4">
        <v>12</v>
      </c>
    </row>
    <row r="103" ht="16.5" spans="1:8">
      <c r="A103" s="4">
        <v>260452</v>
      </c>
      <c r="B103" s="4" t="s">
        <v>632</v>
      </c>
      <c r="C103" s="6" t="str">
        <f>VLOOKUP(A:A,[1]整体目录!$B:$D,3,0)</f>
        <v>薇诺娜多重肽修护冻干面膜组合-多重肽修护冻干面膜+溶媒液</v>
      </c>
      <c r="D103" s="16" t="s">
        <v>633</v>
      </c>
      <c r="E103" s="16">
        <v>726</v>
      </c>
      <c r="F103" s="16" t="s">
        <v>630</v>
      </c>
      <c r="G103" s="4" t="s">
        <v>631</v>
      </c>
      <c r="H103" s="4">
        <v>10</v>
      </c>
    </row>
    <row r="104" ht="16.5" spans="1:8">
      <c r="A104" s="4">
        <v>260433</v>
      </c>
      <c r="B104" s="4" t="s">
        <v>597</v>
      </c>
      <c r="C104" s="6" t="str">
        <f>VLOOKUP(A:A,[1]整体目录!$B:$D,3,0)</f>
        <v>薇诺娜安肤保湿修护霜</v>
      </c>
      <c r="D104" s="16" t="s">
        <v>533</v>
      </c>
      <c r="E104" s="16">
        <v>726</v>
      </c>
      <c r="F104" s="16" t="s">
        <v>630</v>
      </c>
      <c r="G104" s="4" t="s">
        <v>631</v>
      </c>
      <c r="H104" s="4">
        <v>4</v>
      </c>
    </row>
    <row r="105" ht="16.5" spans="1:8">
      <c r="A105" s="4">
        <v>260443</v>
      </c>
      <c r="B105" s="4" t="s">
        <v>634</v>
      </c>
      <c r="C105" s="6" t="str">
        <f>VLOOKUP(A:A,[1]整体目录!$B:$D,3,0)</f>
        <v>薇诺娜安肤保湿修护水</v>
      </c>
      <c r="D105" s="16" t="s">
        <v>540</v>
      </c>
      <c r="E105" s="16">
        <v>726</v>
      </c>
      <c r="F105" s="16" t="s">
        <v>630</v>
      </c>
      <c r="G105" s="4" t="s">
        <v>631</v>
      </c>
      <c r="H105" s="4">
        <v>4</v>
      </c>
    </row>
    <row r="106" ht="16.5" spans="1:8">
      <c r="A106" s="11">
        <v>181297</v>
      </c>
      <c r="B106" s="11" t="s">
        <v>546</v>
      </c>
      <c r="C106" s="6" t="str">
        <f>VLOOKUP(A:A,[1]整体目录!$B:$D,3,0)</f>
        <v>薇诺娜柔润保湿柔肤水</v>
      </c>
      <c r="D106" s="12" t="s">
        <v>540</v>
      </c>
      <c r="E106" s="16">
        <v>339</v>
      </c>
      <c r="F106" s="16" t="s">
        <v>635</v>
      </c>
      <c r="G106" s="4" t="s">
        <v>636</v>
      </c>
      <c r="H106" s="4">
        <v>4</v>
      </c>
    </row>
    <row r="107" ht="16.5" spans="1:8">
      <c r="A107" s="4">
        <v>150090</v>
      </c>
      <c r="B107" s="8" t="s">
        <v>545</v>
      </c>
      <c r="C107" s="6" t="str">
        <f>VLOOKUP(A:A,[1]整体目录!$B:$D,3,0)</f>
        <v>薇诺娜舒敏保湿特护霜</v>
      </c>
      <c r="D107" s="8" t="s">
        <v>533</v>
      </c>
      <c r="E107" s="8">
        <v>571</v>
      </c>
      <c r="F107" s="8" t="s">
        <v>637</v>
      </c>
      <c r="G107" s="4" t="s">
        <v>638</v>
      </c>
      <c r="H107" s="4">
        <v>6</v>
      </c>
    </row>
    <row r="108" ht="16.5" spans="1:8">
      <c r="A108" s="4">
        <v>150102</v>
      </c>
      <c r="B108" s="4" t="s">
        <v>584</v>
      </c>
      <c r="C108" s="6" t="str">
        <f>VLOOKUP(A:A,[1]整体目录!$B:$D,3,0)</f>
        <v>薇诺娜紧致眼霜</v>
      </c>
      <c r="D108" s="8" t="s">
        <v>581</v>
      </c>
      <c r="E108" s="8">
        <v>571</v>
      </c>
      <c r="F108" s="8" t="s">
        <v>637</v>
      </c>
      <c r="G108" s="4" t="s">
        <v>638</v>
      </c>
      <c r="H108" s="4">
        <v>4</v>
      </c>
    </row>
    <row r="109" ht="16.5" spans="1:8">
      <c r="A109" s="4">
        <v>172377</v>
      </c>
      <c r="B109" s="4" t="s">
        <v>561</v>
      </c>
      <c r="C109" s="6" t="str">
        <f>VLOOKUP(A:A,[1]整体目录!$B:$D,3,0)</f>
        <v>薇诺娜舒敏保湿喷雾</v>
      </c>
      <c r="D109" s="8" t="s">
        <v>537</v>
      </c>
      <c r="E109" s="8">
        <v>571</v>
      </c>
      <c r="F109" s="8" t="s">
        <v>637</v>
      </c>
      <c r="G109" s="4" t="s">
        <v>638</v>
      </c>
      <c r="H109" s="4">
        <v>6</v>
      </c>
    </row>
    <row r="110" ht="16.5" spans="1:8">
      <c r="A110" s="4">
        <v>236548</v>
      </c>
      <c r="B110" s="4" t="s">
        <v>549</v>
      </c>
      <c r="C110" s="6" t="str">
        <f>VLOOKUP(A:A,[1]整体目录!$B:$D,3,0)</f>
        <v>酵母重组胶原蛋白凝胶</v>
      </c>
      <c r="D110" s="8" t="s">
        <v>639</v>
      </c>
      <c r="E110" s="8">
        <v>723</v>
      </c>
      <c r="F110" s="8" t="s">
        <v>640</v>
      </c>
      <c r="G110" s="4" t="s">
        <v>641</v>
      </c>
      <c r="H110" s="4">
        <v>2</v>
      </c>
    </row>
    <row r="111" ht="16.5" spans="1:8">
      <c r="A111" s="4">
        <v>260443</v>
      </c>
      <c r="B111" s="4" t="s">
        <v>634</v>
      </c>
      <c r="C111" s="6" t="str">
        <f>VLOOKUP(A:A,[1]整体目录!$B:$D,3,0)</f>
        <v>薇诺娜安肤保湿修护水</v>
      </c>
      <c r="D111" s="8" t="s">
        <v>642</v>
      </c>
      <c r="E111" s="8">
        <v>723</v>
      </c>
      <c r="F111" s="8" t="s">
        <v>640</v>
      </c>
      <c r="G111" s="4" t="s">
        <v>641</v>
      </c>
      <c r="H111" s="4">
        <v>2</v>
      </c>
    </row>
    <row r="112" ht="16.5" spans="1:8">
      <c r="A112" s="4">
        <v>181297</v>
      </c>
      <c r="B112" s="4" t="s">
        <v>643</v>
      </c>
      <c r="C112" s="6" t="str">
        <f>VLOOKUP(A:A,[1]整体目录!$B:$D,3,0)</f>
        <v>薇诺娜柔润保湿柔肤水</v>
      </c>
      <c r="D112" s="8" t="s">
        <v>644</v>
      </c>
      <c r="E112" s="8">
        <v>115971</v>
      </c>
      <c r="F112" s="8" t="s">
        <v>425</v>
      </c>
      <c r="G112" s="4" t="s">
        <v>645</v>
      </c>
      <c r="H112" s="4">
        <v>8</v>
      </c>
    </row>
    <row r="113" ht="16.5" spans="1:8">
      <c r="A113" s="4">
        <v>242574</v>
      </c>
      <c r="B113" s="4" t="s">
        <v>646</v>
      </c>
      <c r="C113" s="6" t="str">
        <f>VLOOKUP(A:A,[1]整体目录!$B:$D,3,0)</f>
        <v>多效紧颜修护眼霜</v>
      </c>
      <c r="D113" s="8" t="s">
        <v>581</v>
      </c>
      <c r="E113" s="8">
        <v>115971</v>
      </c>
      <c r="F113" s="8" t="s">
        <v>425</v>
      </c>
      <c r="G113" s="4" t="s">
        <v>645</v>
      </c>
      <c r="H113" s="4">
        <v>2</v>
      </c>
    </row>
    <row r="114" ht="16.5" spans="1:8">
      <c r="A114" s="4">
        <v>150090</v>
      </c>
      <c r="B114" s="4" t="s">
        <v>647</v>
      </c>
      <c r="C114" s="6" t="str">
        <f>VLOOKUP(A:A,[1]整体目录!$B:$D,3,0)</f>
        <v>薇诺娜舒敏保湿特护霜</v>
      </c>
      <c r="D114" s="8" t="s">
        <v>533</v>
      </c>
      <c r="E114" s="8">
        <v>115971</v>
      </c>
      <c r="F114" s="8" t="s">
        <v>425</v>
      </c>
      <c r="G114" s="4" t="s">
        <v>645</v>
      </c>
      <c r="H114" s="4">
        <v>6</v>
      </c>
    </row>
    <row r="115" ht="16.5" spans="1:8">
      <c r="A115" s="4">
        <v>172377</v>
      </c>
      <c r="B115" s="4" t="s">
        <v>619</v>
      </c>
      <c r="C115" s="6" t="str">
        <f>VLOOKUP(A:A,[1]整体目录!$B:$D,3,0)</f>
        <v>薇诺娜舒敏保湿喷雾</v>
      </c>
      <c r="D115" s="8" t="s">
        <v>537</v>
      </c>
      <c r="E115" s="8">
        <v>115971</v>
      </c>
      <c r="F115" s="8" t="s">
        <v>425</v>
      </c>
      <c r="G115" s="4" t="s">
        <v>645</v>
      </c>
      <c r="H115" s="4">
        <v>4</v>
      </c>
    </row>
    <row r="116" ht="16.5" spans="1:8">
      <c r="A116" s="4">
        <v>172377</v>
      </c>
      <c r="B116" s="4" t="s">
        <v>619</v>
      </c>
      <c r="C116" s="6" t="str">
        <f>VLOOKUP(A:A,[1]整体目录!$B:$D,3,0)</f>
        <v>薇诺娜舒敏保湿喷雾</v>
      </c>
      <c r="D116" s="8" t="s">
        <v>537</v>
      </c>
      <c r="E116" s="8">
        <v>377</v>
      </c>
      <c r="F116" s="8" t="s">
        <v>648</v>
      </c>
      <c r="G116" s="4" t="s">
        <v>649</v>
      </c>
      <c r="H116" s="4">
        <v>6</v>
      </c>
    </row>
    <row r="117" ht="16.5" spans="1:8">
      <c r="A117" s="4">
        <v>181297</v>
      </c>
      <c r="B117" s="4" t="s">
        <v>643</v>
      </c>
      <c r="C117" s="6" t="str">
        <f>VLOOKUP(A:A,[1]整体目录!$B:$D,3,0)</f>
        <v>薇诺娜柔润保湿柔肤水</v>
      </c>
      <c r="D117" s="8" t="s">
        <v>650</v>
      </c>
      <c r="E117" s="8">
        <v>377</v>
      </c>
      <c r="F117" s="8" t="s">
        <v>648</v>
      </c>
      <c r="G117" s="4" t="s">
        <v>649</v>
      </c>
      <c r="H117" s="4">
        <v>10</v>
      </c>
    </row>
    <row r="118" ht="16.5" spans="1:8">
      <c r="A118" s="4">
        <v>150089</v>
      </c>
      <c r="B118" s="4" t="s">
        <v>651</v>
      </c>
      <c r="C118" s="6" t="str">
        <f>VLOOKUP(A:A,[1]整体目录!$B:$D,3,0)</f>
        <v>薇诺娜舒敏保湿润肤水</v>
      </c>
      <c r="D118" s="8" t="s">
        <v>650</v>
      </c>
      <c r="E118" s="8">
        <v>377</v>
      </c>
      <c r="F118" s="8" t="s">
        <v>648</v>
      </c>
      <c r="G118" s="4" t="s">
        <v>649</v>
      </c>
      <c r="H118" s="4">
        <v>10</v>
      </c>
    </row>
    <row r="119" ht="16.5" spans="1:8">
      <c r="A119" s="8">
        <v>236548</v>
      </c>
      <c r="B119" s="8" t="s">
        <v>549</v>
      </c>
      <c r="C119" s="6" t="str">
        <f>VLOOKUP(A:A,[1]整体目录!$B:$D,3,0)</f>
        <v>酵母重组胶原蛋白凝胶</v>
      </c>
      <c r="D119" s="8" t="s">
        <v>639</v>
      </c>
      <c r="E119" s="8">
        <v>723</v>
      </c>
      <c r="F119" s="8" t="s">
        <v>640</v>
      </c>
      <c r="G119" s="4" t="s">
        <v>641</v>
      </c>
      <c r="H119" s="8">
        <v>2</v>
      </c>
    </row>
    <row r="120" ht="16.5" spans="1:8">
      <c r="A120" s="8">
        <v>260443</v>
      </c>
      <c r="B120" s="8" t="s">
        <v>634</v>
      </c>
      <c r="C120" s="6" t="str">
        <f>VLOOKUP(A:A,[1]整体目录!$B:$D,3,0)</f>
        <v>薇诺娜安肤保湿修护水</v>
      </c>
      <c r="D120" s="8" t="s">
        <v>642</v>
      </c>
      <c r="E120" s="8">
        <v>723</v>
      </c>
      <c r="F120" s="8" t="s">
        <v>640</v>
      </c>
      <c r="G120" s="4" t="s">
        <v>641</v>
      </c>
      <c r="H120" s="8">
        <v>2</v>
      </c>
    </row>
    <row r="121" ht="16.5" spans="1:8">
      <c r="A121" s="8">
        <v>150090</v>
      </c>
      <c r="B121" s="8" t="s">
        <v>545</v>
      </c>
      <c r="C121" s="6" t="str">
        <f>VLOOKUP(A:A,[1]整体目录!$B:$D,3,0)</f>
        <v>薇诺娜舒敏保湿特护霜</v>
      </c>
      <c r="D121" s="8" t="s">
        <v>533</v>
      </c>
      <c r="E121" s="8">
        <v>724</v>
      </c>
      <c r="F121" s="8" t="s">
        <v>652</v>
      </c>
      <c r="G121" s="4" t="s">
        <v>653</v>
      </c>
      <c r="H121" s="8">
        <v>8</v>
      </c>
    </row>
    <row r="122" ht="16.5" spans="1:8">
      <c r="A122" s="8">
        <v>181297</v>
      </c>
      <c r="B122" s="8" t="s">
        <v>546</v>
      </c>
      <c r="C122" s="6" t="str">
        <f>VLOOKUP(A:A,[1]整体目录!$B:$D,3,0)</f>
        <v>薇诺娜柔润保湿柔肤水</v>
      </c>
      <c r="D122" s="8" t="s">
        <v>540</v>
      </c>
      <c r="E122" s="8">
        <v>724</v>
      </c>
      <c r="F122" s="8" t="s">
        <v>652</v>
      </c>
      <c r="G122" s="4" t="s">
        <v>653</v>
      </c>
      <c r="H122" s="8">
        <v>8</v>
      </c>
    </row>
    <row r="123" ht="16.5" spans="1:8">
      <c r="A123" s="8">
        <v>150089</v>
      </c>
      <c r="B123" s="8" t="s">
        <v>654</v>
      </c>
      <c r="C123" s="6" t="str">
        <f>VLOOKUP(A:A,[1]整体目录!$B:$D,3,0)</f>
        <v>薇诺娜舒敏保湿润肤水</v>
      </c>
      <c r="D123" s="8" t="s">
        <v>540</v>
      </c>
      <c r="E123" s="8">
        <v>724</v>
      </c>
      <c r="F123" s="8" t="s">
        <v>652</v>
      </c>
      <c r="G123" s="4" t="s">
        <v>653</v>
      </c>
      <c r="H123" s="8">
        <v>8</v>
      </c>
    </row>
    <row r="124" ht="16.5" spans="1:8">
      <c r="A124" s="8">
        <v>218904</v>
      </c>
      <c r="B124" s="8" t="s">
        <v>65</v>
      </c>
      <c r="C124" s="6" t="str">
        <f>VLOOKUP(A:A,[1]整体目录!$B:$D,3,0)</f>
        <v>酵母重组胶原蛋白液体敷料</v>
      </c>
      <c r="D124" s="8" t="s">
        <v>66</v>
      </c>
      <c r="E124" s="8">
        <v>724</v>
      </c>
      <c r="F124" s="8" t="s">
        <v>652</v>
      </c>
      <c r="G124" s="4" t="s">
        <v>653</v>
      </c>
      <c r="H124" s="8">
        <v>8</v>
      </c>
    </row>
    <row r="125" ht="16.5" spans="1:8">
      <c r="A125" s="8">
        <v>204077</v>
      </c>
      <c r="B125" s="8" t="s">
        <v>655</v>
      </c>
      <c r="C125" s="6" t="str">
        <f>VLOOKUP(A:A,[1]整体目录!$B:$D,3,0)</f>
        <v>薇诺娜光透皙白隔离日霜</v>
      </c>
      <c r="D125" s="8" t="s">
        <v>533</v>
      </c>
      <c r="E125" s="8">
        <v>724</v>
      </c>
      <c r="F125" s="8" t="s">
        <v>652</v>
      </c>
      <c r="G125" s="4" t="s">
        <v>653</v>
      </c>
      <c r="H125" s="8">
        <v>4</v>
      </c>
    </row>
    <row r="126" ht="16.5" spans="1:8">
      <c r="A126" s="8">
        <v>260443</v>
      </c>
      <c r="B126" s="8" t="s">
        <v>634</v>
      </c>
      <c r="C126" s="6" t="str">
        <f>VLOOKUP(A:A,[1]整体目录!$B:$D,3,0)</f>
        <v>薇诺娜安肤保湿修护水</v>
      </c>
      <c r="D126" s="8" t="s">
        <v>642</v>
      </c>
      <c r="E126" s="8">
        <v>724</v>
      </c>
      <c r="F126" s="8" t="s">
        <v>652</v>
      </c>
      <c r="G126" s="4" t="s">
        <v>653</v>
      </c>
      <c r="H126" s="8">
        <v>6</v>
      </c>
    </row>
    <row r="127" ht="16.5" spans="1:8">
      <c r="A127" s="8">
        <v>191033</v>
      </c>
      <c r="B127" s="8" t="s">
        <v>623</v>
      </c>
      <c r="C127" s="6" t="str">
        <f>VLOOKUP(A:A,[1]整体目录!$B:$D,3,0)</f>
        <v>薇诺娜光透皙白淡斑精华液</v>
      </c>
      <c r="D127" s="8" t="s">
        <v>421</v>
      </c>
      <c r="E127" s="8">
        <v>515</v>
      </c>
      <c r="F127" s="8" t="s">
        <v>656</v>
      </c>
      <c r="G127" s="4" t="s">
        <v>657</v>
      </c>
      <c r="H127" s="8">
        <v>1</v>
      </c>
    </row>
    <row r="128" ht="16.5" spans="1:8">
      <c r="A128" s="8">
        <v>150102</v>
      </c>
      <c r="B128" s="8" t="s">
        <v>584</v>
      </c>
      <c r="C128" s="6" t="str">
        <f>VLOOKUP(A:A,[1]整体目录!$B:$D,3,0)</f>
        <v>薇诺娜紧致眼霜</v>
      </c>
      <c r="D128" s="8" t="s">
        <v>581</v>
      </c>
      <c r="E128" s="8">
        <v>515</v>
      </c>
      <c r="F128" s="8" t="s">
        <v>656</v>
      </c>
      <c r="G128" s="4" t="s">
        <v>657</v>
      </c>
      <c r="H128" s="8">
        <v>4</v>
      </c>
    </row>
    <row r="129" ht="16.5" spans="1:8">
      <c r="A129" s="8">
        <v>191033</v>
      </c>
      <c r="B129" s="8" t="s">
        <v>623</v>
      </c>
      <c r="C129" s="6" t="str">
        <f>VLOOKUP(A:A,[1]整体目录!$B:$D,3,0)</f>
        <v>薇诺娜光透皙白淡斑精华液</v>
      </c>
      <c r="D129" s="8" t="s">
        <v>421</v>
      </c>
      <c r="E129" s="8">
        <v>104430</v>
      </c>
      <c r="F129" s="8" t="s">
        <v>658</v>
      </c>
      <c r="G129" s="4" t="s">
        <v>659</v>
      </c>
      <c r="H129" s="8">
        <v>2</v>
      </c>
    </row>
    <row r="130" ht="16.5" spans="1:8">
      <c r="A130" s="8">
        <v>260443</v>
      </c>
      <c r="B130" s="8" t="s">
        <v>634</v>
      </c>
      <c r="C130" s="6" t="str">
        <f>VLOOKUP(A:A,[1]整体目录!$B:$D,3,0)</f>
        <v>薇诺娜安肤保湿修护水</v>
      </c>
      <c r="D130" s="8" t="s">
        <v>642</v>
      </c>
      <c r="E130" s="8">
        <v>104430</v>
      </c>
      <c r="F130" s="8" t="s">
        <v>658</v>
      </c>
      <c r="G130" s="4" t="s">
        <v>659</v>
      </c>
      <c r="H130" s="8">
        <v>4</v>
      </c>
    </row>
    <row r="131" ht="16.5" spans="1:8">
      <c r="A131" s="8">
        <v>181297</v>
      </c>
      <c r="B131" s="8" t="s">
        <v>546</v>
      </c>
      <c r="C131" s="6" t="str">
        <f>VLOOKUP(A:A,[1]整体目录!$B:$D,3,0)</f>
        <v>薇诺娜柔润保湿柔肤水</v>
      </c>
      <c r="D131" s="8" t="s">
        <v>540</v>
      </c>
      <c r="E131" s="8">
        <v>104430</v>
      </c>
      <c r="F131" s="8" t="s">
        <v>658</v>
      </c>
      <c r="G131" s="4" t="s">
        <v>659</v>
      </c>
      <c r="H131" s="8">
        <v>7</v>
      </c>
    </row>
    <row r="132" ht="16.5" spans="1:8">
      <c r="A132" s="8">
        <v>150089</v>
      </c>
      <c r="B132" s="8" t="s">
        <v>654</v>
      </c>
      <c r="C132" s="6" t="str">
        <f>VLOOKUP(A:A,[1]整体目录!$B:$D,3,0)</f>
        <v>薇诺娜舒敏保湿润肤水</v>
      </c>
      <c r="D132" s="8" t="s">
        <v>540</v>
      </c>
      <c r="E132" s="8">
        <v>104430</v>
      </c>
      <c r="F132" s="8" t="s">
        <v>658</v>
      </c>
      <c r="G132" s="4" t="s">
        <v>659</v>
      </c>
      <c r="H132" s="8">
        <v>3</v>
      </c>
    </row>
    <row r="133" ht="16.5" spans="1:8">
      <c r="A133" s="8">
        <v>150090</v>
      </c>
      <c r="B133" s="8" t="s">
        <v>545</v>
      </c>
      <c r="C133" s="6" t="str">
        <f>VLOOKUP(A:A,[1]整体目录!$B:$D,3,0)</f>
        <v>薇诺娜舒敏保湿特护霜</v>
      </c>
      <c r="D133" s="8" t="s">
        <v>533</v>
      </c>
      <c r="E133" s="8">
        <v>117184</v>
      </c>
      <c r="F133" s="8" t="s">
        <v>660</v>
      </c>
      <c r="G133" s="4" t="s">
        <v>661</v>
      </c>
      <c r="H133" s="4">
        <v>6</v>
      </c>
    </row>
    <row r="134" ht="16.5" spans="1:8">
      <c r="A134" s="8">
        <v>181297</v>
      </c>
      <c r="B134" s="8" t="s">
        <v>546</v>
      </c>
      <c r="C134" s="6" t="str">
        <f>VLOOKUP(A:A,[1]整体目录!$B:$D,3,0)</f>
        <v>薇诺娜柔润保湿柔肤水</v>
      </c>
      <c r="D134" s="8" t="s">
        <v>540</v>
      </c>
      <c r="E134" s="8">
        <v>117184</v>
      </c>
      <c r="F134" s="8" t="s">
        <v>660</v>
      </c>
      <c r="G134" s="4" t="s">
        <v>661</v>
      </c>
      <c r="H134" s="4">
        <v>6</v>
      </c>
    </row>
    <row r="135" ht="16.5" spans="1:8">
      <c r="A135" s="8">
        <v>150089</v>
      </c>
      <c r="B135" s="8" t="s">
        <v>654</v>
      </c>
      <c r="C135" s="6" t="str">
        <f>VLOOKUP(A:A,[1]整体目录!$B:$D,3,0)</f>
        <v>薇诺娜舒敏保湿润肤水</v>
      </c>
      <c r="D135" s="8" t="s">
        <v>540</v>
      </c>
      <c r="E135" s="8">
        <v>117184</v>
      </c>
      <c r="F135" s="8" t="s">
        <v>660</v>
      </c>
      <c r="G135" s="4" t="s">
        <v>661</v>
      </c>
      <c r="H135" s="4">
        <v>8</v>
      </c>
    </row>
    <row r="136" ht="16.5" spans="1:8">
      <c r="A136" s="8">
        <v>218904</v>
      </c>
      <c r="B136" s="8" t="s">
        <v>65</v>
      </c>
      <c r="C136" s="6" t="str">
        <f>VLOOKUP(A:A,[1]整体目录!$B:$D,3,0)</f>
        <v>酵母重组胶原蛋白液体敷料</v>
      </c>
      <c r="D136" s="8" t="s">
        <v>66</v>
      </c>
      <c r="E136" s="8">
        <v>117184</v>
      </c>
      <c r="F136" s="8" t="s">
        <v>660</v>
      </c>
      <c r="G136" s="4" t="s">
        <v>661</v>
      </c>
      <c r="H136" s="4">
        <v>2</v>
      </c>
    </row>
    <row r="137" ht="16.5" spans="1:8">
      <c r="A137" s="8">
        <v>204077</v>
      </c>
      <c r="B137" s="8" t="s">
        <v>655</v>
      </c>
      <c r="C137" s="6" t="str">
        <f>VLOOKUP(A:A,[1]整体目录!$B:$D,3,0)</f>
        <v>薇诺娜光透皙白隔离日霜</v>
      </c>
      <c r="D137" s="8" t="s">
        <v>533</v>
      </c>
      <c r="E137" s="8">
        <v>117184</v>
      </c>
      <c r="F137" s="8" t="s">
        <v>660</v>
      </c>
      <c r="G137" s="4" t="s">
        <v>661</v>
      </c>
      <c r="H137" s="4">
        <v>2</v>
      </c>
    </row>
    <row r="138" ht="16.5" spans="1:8">
      <c r="A138" s="8">
        <v>260443</v>
      </c>
      <c r="B138" s="8" t="s">
        <v>634</v>
      </c>
      <c r="C138" s="6" t="str">
        <f>VLOOKUP(A:A,[1]整体目录!$B:$D,3,0)</f>
        <v>薇诺娜安肤保湿修护水</v>
      </c>
      <c r="D138" s="8" t="s">
        <v>642</v>
      </c>
      <c r="E138" s="8">
        <v>117184</v>
      </c>
      <c r="F138" s="8" t="s">
        <v>660</v>
      </c>
      <c r="G138" s="4" t="s">
        <v>661</v>
      </c>
      <c r="H138" s="4">
        <v>2</v>
      </c>
    </row>
    <row r="139" ht="16.5" spans="1:8">
      <c r="A139" s="4">
        <v>236548</v>
      </c>
      <c r="B139" s="4" t="s">
        <v>549</v>
      </c>
      <c r="C139" s="6" t="str">
        <f>VLOOKUP(A:A,[1]整体目录!$B:$D,3,0)</f>
        <v>酵母重组胶原蛋白凝胶</v>
      </c>
      <c r="D139" s="8" t="s">
        <v>662</v>
      </c>
      <c r="E139" s="8">
        <v>102479</v>
      </c>
      <c r="F139" s="8" t="s">
        <v>663</v>
      </c>
      <c r="G139" s="4" t="s">
        <v>664</v>
      </c>
      <c r="H139" s="4">
        <v>2</v>
      </c>
    </row>
    <row r="140" ht="16.5" spans="1:8">
      <c r="A140" s="4">
        <v>260443</v>
      </c>
      <c r="B140" s="4" t="s">
        <v>634</v>
      </c>
      <c r="C140" s="6" t="str">
        <f>VLOOKUP(A:A,[1]整体目录!$B:$D,3,0)</f>
        <v>薇诺娜安肤保湿修护水</v>
      </c>
      <c r="D140" s="8" t="s">
        <v>540</v>
      </c>
      <c r="E140" s="8">
        <v>102479</v>
      </c>
      <c r="F140" s="8" t="s">
        <v>663</v>
      </c>
      <c r="G140" s="4" t="s">
        <v>664</v>
      </c>
      <c r="H140" s="4">
        <v>2</v>
      </c>
    </row>
    <row r="141" ht="16.5" spans="1:8">
      <c r="A141" s="4">
        <v>260442</v>
      </c>
      <c r="B141" s="4" t="s">
        <v>665</v>
      </c>
      <c r="C141" s="6" t="str">
        <f>VLOOKUP(A:A,[1]整体目录!$B:$D,3,0)</f>
        <v>薇诺娜安肤保湿修护精华液</v>
      </c>
      <c r="D141" s="8" t="s">
        <v>421</v>
      </c>
      <c r="E141" s="8">
        <v>102479</v>
      </c>
      <c r="F141" s="8" t="s">
        <v>663</v>
      </c>
      <c r="G141" s="4" t="s">
        <v>664</v>
      </c>
      <c r="H141" s="4">
        <v>2</v>
      </c>
    </row>
    <row r="142" ht="16.5" spans="1:8">
      <c r="A142" s="4">
        <v>260433</v>
      </c>
      <c r="B142" s="4" t="s">
        <v>597</v>
      </c>
      <c r="C142" s="6" t="str">
        <f>VLOOKUP(A:A,[1]整体目录!$B:$D,3,0)</f>
        <v>薇诺娜安肤保湿修护霜</v>
      </c>
      <c r="D142" s="8" t="s">
        <v>533</v>
      </c>
      <c r="E142" s="8">
        <v>102479</v>
      </c>
      <c r="F142" s="8" t="s">
        <v>663</v>
      </c>
      <c r="G142" s="4" t="s">
        <v>664</v>
      </c>
      <c r="H142" s="4">
        <v>2</v>
      </c>
    </row>
    <row r="143" ht="16.5" spans="1:8">
      <c r="A143" s="4">
        <v>204077</v>
      </c>
      <c r="B143" s="4" t="s">
        <v>666</v>
      </c>
      <c r="C143" s="6" t="str">
        <f>VLOOKUP(A:A,[1]整体目录!$B:$D,3,0)</f>
        <v>薇诺娜光透皙白隔离日霜</v>
      </c>
      <c r="D143" s="8" t="s">
        <v>533</v>
      </c>
      <c r="E143" s="8">
        <v>102479</v>
      </c>
      <c r="F143" s="8" t="s">
        <v>663</v>
      </c>
      <c r="G143" s="4" t="s">
        <v>664</v>
      </c>
      <c r="H143" s="4">
        <v>2</v>
      </c>
    </row>
    <row r="144" ht="16.5" spans="1:8">
      <c r="A144" s="4">
        <v>204079</v>
      </c>
      <c r="B144" s="4" t="s">
        <v>667</v>
      </c>
      <c r="C144" s="6" t="str">
        <f>VLOOKUP(A:A,[1]整体目录!$B:$D,3,0)</f>
        <v>薇诺娜光透皙白修护晚霜</v>
      </c>
      <c r="D144" s="8" t="s">
        <v>533</v>
      </c>
      <c r="E144" s="8">
        <v>102479</v>
      </c>
      <c r="F144" s="8" t="s">
        <v>663</v>
      </c>
      <c r="G144" s="4" t="s">
        <v>664</v>
      </c>
      <c r="H144" s="4">
        <v>1</v>
      </c>
    </row>
    <row r="145" ht="16.5" spans="1:8">
      <c r="A145" s="8">
        <v>236548</v>
      </c>
      <c r="B145" s="8" t="s">
        <v>668</v>
      </c>
      <c r="C145" s="6" t="str">
        <f>VLOOKUP(A:A,[1]整体目录!$B:$D,3,0)</f>
        <v>酵母重组胶原蛋白凝胶</v>
      </c>
      <c r="D145" s="8"/>
      <c r="E145" s="8">
        <v>118074</v>
      </c>
      <c r="F145" s="8" t="s">
        <v>669</v>
      </c>
      <c r="G145" s="4" t="s">
        <v>670</v>
      </c>
      <c r="H145" s="8">
        <v>2</v>
      </c>
    </row>
    <row r="146" ht="16.5" spans="1:8">
      <c r="A146" s="8">
        <v>260433</v>
      </c>
      <c r="B146" s="8" t="s">
        <v>597</v>
      </c>
      <c r="C146" s="6" t="str">
        <f>VLOOKUP(A:A,[1]整体目录!$B:$D,3,0)</f>
        <v>薇诺娜安肤保湿修护霜</v>
      </c>
      <c r="D146" s="8"/>
      <c r="E146" s="8">
        <v>118074</v>
      </c>
      <c r="F146" s="8" t="s">
        <v>669</v>
      </c>
      <c r="G146" s="4" t="s">
        <v>670</v>
      </c>
      <c r="H146" s="8">
        <v>6</v>
      </c>
    </row>
    <row r="147" ht="16.5" spans="1:8">
      <c r="A147" s="8">
        <v>260443</v>
      </c>
      <c r="B147" s="8" t="s">
        <v>671</v>
      </c>
      <c r="C147" s="6" t="str">
        <f>VLOOKUP(A:A,[1]整体目录!$B:$D,3,0)</f>
        <v>薇诺娜安肤保湿修护水</v>
      </c>
      <c r="D147" s="8"/>
      <c r="E147" s="8">
        <v>118074</v>
      </c>
      <c r="F147" s="8" t="s">
        <v>669</v>
      </c>
      <c r="G147" s="4" t="s">
        <v>670</v>
      </c>
      <c r="H147" s="8">
        <v>4</v>
      </c>
    </row>
    <row r="148" ht="16.5" spans="1:8">
      <c r="A148" s="8">
        <v>185350</v>
      </c>
      <c r="B148" s="8" t="s">
        <v>672</v>
      </c>
      <c r="C148" s="6" t="str">
        <f>VLOOKUP(A:A,[1]整体目录!$B:$D,3,0)</f>
        <v>薇诺娜清透防晒乳SPF48PA+++</v>
      </c>
      <c r="D148" s="8"/>
      <c r="E148" s="8">
        <v>118074</v>
      </c>
      <c r="F148" s="8" t="s">
        <v>669</v>
      </c>
      <c r="G148" s="4" t="s">
        <v>670</v>
      </c>
      <c r="H148" s="8">
        <v>5</v>
      </c>
    </row>
    <row r="149" ht="16.5" spans="1:8">
      <c r="A149" s="8">
        <v>181297</v>
      </c>
      <c r="B149" s="8" t="s">
        <v>546</v>
      </c>
      <c r="C149" s="6" t="str">
        <f>VLOOKUP(A:A,[1]整体目录!$B:$D,3,0)</f>
        <v>薇诺娜柔润保湿柔肤水</v>
      </c>
      <c r="D149" s="8" t="s">
        <v>540</v>
      </c>
      <c r="E149" s="8">
        <v>707</v>
      </c>
      <c r="F149" s="8" t="s">
        <v>673</v>
      </c>
      <c r="G149" s="4" t="s">
        <v>674</v>
      </c>
      <c r="H149" s="8">
        <v>10</v>
      </c>
    </row>
    <row r="150" ht="16.5" spans="1:8">
      <c r="A150" s="8">
        <v>150089</v>
      </c>
      <c r="B150" s="8" t="s">
        <v>654</v>
      </c>
      <c r="C150" s="6" t="str">
        <f>VLOOKUP(A:A,[1]整体目录!$B:$D,3,0)</f>
        <v>薇诺娜舒敏保湿润肤水</v>
      </c>
      <c r="D150" s="8" t="s">
        <v>540</v>
      </c>
      <c r="E150" s="8">
        <v>707</v>
      </c>
      <c r="F150" s="8" t="s">
        <v>673</v>
      </c>
      <c r="G150" s="4" t="s">
        <v>674</v>
      </c>
      <c r="H150" s="8">
        <v>6</v>
      </c>
    </row>
    <row r="151" ht="16.5" spans="1:8">
      <c r="A151" s="8">
        <v>150090</v>
      </c>
      <c r="B151" s="8" t="s">
        <v>545</v>
      </c>
      <c r="C151" s="6" t="str">
        <f>VLOOKUP(A:A,[1]整体目录!$B:$D,3,0)</f>
        <v>薇诺娜舒敏保湿特护霜</v>
      </c>
      <c r="D151" s="8" t="s">
        <v>675</v>
      </c>
      <c r="E151" s="8">
        <v>707</v>
      </c>
      <c r="F151" s="8" t="s">
        <v>673</v>
      </c>
      <c r="G151" s="4" t="s">
        <v>674</v>
      </c>
      <c r="H151" s="8">
        <v>10</v>
      </c>
    </row>
    <row r="152" ht="16.5" spans="1:8">
      <c r="A152" s="8">
        <v>218904</v>
      </c>
      <c r="B152" s="8" t="s">
        <v>65</v>
      </c>
      <c r="C152" s="6" t="str">
        <f>VLOOKUP(A:A,[1]整体目录!$B:$D,3,0)</f>
        <v>酵母重组胶原蛋白液体敷料</v>
      </c>
      <c r="D152" s="8" t="s">
        <v>66</v>
      </c>
      <c r="E152" s="8">
        <v>707</v>
      </c>
      <c r="F152" s="8" t="s">
        <v>673</v>
      </c>
      <c r="G152" s="4" t="s">
        <v>674</v>
      </c>
      <c r="H152" s="8">
        <v>10</v>
      </c>
    </row>
    <row r="153" ht="16.5" spans="1:8">
      <c r="A153" s="8">
        <v>260443</v>
      </c>
      <c r="B153" s="8" t="s">
        <v>634</v>
      </c>
      <c r="C153" s="6" t="str">
        <f>VLOOKUP(A:A,[1]整体目录!$B:$D,3,0)</f>
        <v>薇诺娜安肤保湿修护水</v>
      </c>
      <c r="D153" s="8" t="s">
        <v>540</v>
      </c>
      <c r="E153" s="8">
        <v>707</v>
      </c>
      <c r="F153" s="8" t="s">
        <v>673</v>
      </c>
      <c r="G153" s="4" t="s">
        <v>674</v>
      </c>
      <c r="H153" s="8">
        <v>6</v>
      </c>
    </row>
    <row r="154" ht="16.5" spans="1:8">
      <c r="A154" s="8">
        <v>260442</v>
      </c>
      <c r="B154" s="8" t="s">
        <v>665</v>
      </c>
      <c r="C154" s="6" t="str">
        <f>VLOOKUP(A:A,[1]整体目录!$B:$D,3,0)</f>
        <v>薇诺娜安肤保湿修护精华液</v>
      </c>
      <c r="D154" s="8" t="s">
        <v>421</v>
      </c>
      <c r="E154" s="8">
        <v>707</v>
      </c>
      <c r="F154" s="8" t="s">
        <v>673</v>
      </c>
      <c r="G154" s="4" t="s">
        <v>674</v>
      </c>
      <c r="H154" s="8">
        <v>6</v>
      </c>
    </row>
    <row r="155" ht="16.5" spans="1:8">
      <c r="A155" s="8">
        <v>260433</v>
      </c>
      <c r="B155" s="8" t="s">
        <v>597</v>
      </c>
      <c r="C155" s="6" t="str">
        <f>VLOOKUP(A:A,[1]整体目录!$B:$D,3,0)</f>
        <v>薇诺娜安肤保湿修护霜</v>
      </c>
      <c r="D155" s="8" t="s">
        <v>533</v>
      </c>
      <c r="E155" s="8">
        <v>707</v>
      </c>
      <c r="F155" s="8" t="s">
        <v>673</v>
      </c>
      <c r="G155" s="4" t="s">
        <v>674</v>
      </c>
      <c r="H155" s="8">
        <v>6</v>
      </c>
    </row>
    <row r="156" ht="16.5" spans="1:8">
      <c r="A156" s="8">
        <v>150102</v>
      </c>
      <c r="B156" s="8" t="s">
        <v>584</v>
      </c>
      <c r="C156" s="6" t="str">
        <f>VLOOKUP(A:A,[1]整体目录!$B:$D,3,0)</f>
        <v>薇诺娜紧致眼霜</v>
      </c>
      <c r="D156" s="8" t="s">
        <v>581</v>
      </c>
      <c r="E156" s="8">
        <v>737</v>
      </c>
      <c r="F156" s="8" t="s">
        <v>676</v>
      </c>
      <c r="G156" s="4" t="s">
        <v>677</v>
      </c>
      <c r="H156" s="8">
        <v>2</v>
      </c>
    </row>
    <row r="157" ht="16.5" spans="1:8">
      <c r="A157" s="8">
        <v>218904</v>
      </c>
      <c r="B157" s="8" t="s">
        <v>65</v>
      </c>
      <c r="C157" s="6" t="str">
        <f>VLOOKUP(A:A,[1]整体目录!$B:$D,3,0)</f>
        <v>酵母重组胶原蛋白液体敷料</v>
      </c>
      <c r="D157" s="8" t="s">
        <v>66</v>
      </c>
      <c r="E157" s="8">
        <v>737</v>
      </c>
      <c r="F157" s="8" t="s">
        <v>678</v>
      </c>
      <c r="G157" s="4" t="s">
        <v>677</v>
      </c>
      <c r="H157" s="8">
        <v>8</v>
      </c>
    </row>
    <row r="158" ht="16.5" spans="1:8">
      <c r="A158" s="8">
        <v>218904</v>
      </c>
      <c r="B158" s="8" t="s">
        <v>65</v>
      </c>
      <c r="C158" s="6" t="str">
        <f>VLOOKUP(A:A,[1]整体目录!$B:$D,3,0)</f>
        <v>酵母重组胶原蛋白液体敷料</v>
      </c>
      <c r="D158" s="8" t="s">
        <v>66</v>
      </c>
      <c r="E158" s="8">
        <v>733</v>
      </c>
      <c r="F158" s="8" t="s">
        <v>679</v>
      </c>
      <c r="G158" s="4" t="s">
        <v>680</v>
      </c>
      <c r="H158" s="8">
        <v>4</v>
      </c>
    </row>
    <row r="159" ht="16.5" spans="1:8">
      <c r="A159" s="8">
        <v>181297</v>
      </c>
      <c r="B159" s="8" t="s">
        <v>546</v>
      </c>
      <c r="C159" s="6" t="str">
        <f>VLOOKUP(A:A,[1]整体目录!$B:$D,3,0)</f>
        <v>薇诺娜柔润保湿柔肤水</v>
      </c>
      <c r="D159" s="8" t="s">
        <v>540</v>
      </c>
      <c r="E159" s="8">
        <v>733</v>
      </c>
      <c r="F159" s="8" t="s">
        <v>679</v>
      </c>
      <c r="G159" s="4" t="s">
        <v>680</v>
      </c>
      <c r="H159" s="8">
        <v>6</v>
      </c>
    </row>
    <row r="160" ht="16.5" spans="1:8">
      <c r="A160" s="8">
        <v>150090</v>
      </c>
      <c r="B160" s="8" t="s">
        <v>545</v>
      </c>
      <c r="C160" s="6" t="str">
        <f>VLOOKUP(A:A,[1]整体目录!$B:$D,3,0)</f>
        <v>薇诺娜舒敏保湿特护霜</v>
      </c>
      <c r="D160" s="8" t="s">
        <v>533</v>
      </c>
      <c r="E160" s="8">
        <v>733</v>
      </c>
      <c r="F160" s="8" t="s">
        <v>679</v>
      </c>
      <c r="G160" s="4" t="s">
        <v>680</v>
      </c>
      <c r="H160" s="8">
        <v>10</v>
      </c>
    </row>
    <row r="161" ht="16.5" spans="1:8">
      <c r="A161" s="8">
        <v>150102</v>
      </c>
      <c r="B161" s="8" t="s">
        <v>584</v>
      </c>
      <c r="C161" s="6" t="str">
        <f>VLOOKUP(A:A,[1]整体目录!$B:$D,3,0)</f>
        <v>薇诺娜紧致眼霜</v>
      </c>
      <c r="D161" s="8" t="s">
        <v>581</v>
      </c>
      <c r="E161" s="8">
        <v>733</v>
      </c>
      <c r="F161" s="8" t="s">
        <v>679</v>
      </c>
      <c r="G161" s="4" t="s">
        <v>680</v>
      </c>
      <c r="H161" s="8">
        <v>2</v>
      </c>
    </row>
    <row r="162" ht="16.5" spans="1:8">
      <c r="A162" s="17">
        <v>218904</v>
      </c>
      <c r="B162" s="17" t="s">
        <v>605</v>
      </c>
      <c r="C162" s="6" t="str">
        <f>VLOOKUP(A:A,[1]整体目录!$B:$D,3,0)</f>
        <v>酵母重组胶原蛋白液体敷料</v>
      </c>
      <c r="D162" s="17" t="s">
        <v>66</v>
      </c>
      <c r="E162" s="17">
        <v>106569</v>
      </c>
      <c r="F162" s="17" t="s">
        <v>681</v>
      </c>
      <c r="G162" s="4" t="s">
        <v>681</v>
      </c>
      <c r="H162" s="17">
        <v>15</v>
      </c>
    </row>
    <row r="163" ht="16.5" spans="1:8">
      <c r="A163" s="17">
        <v>260443</v>
      </c>
      <c r="B163" s="17" t="s">
        <v>556</v>
      </c>
      <c r="C163" s="6" t="str">
        <f>VLOOKUP(A:A,[1]整体目录!$B:$D,3,0)</f>
        <v>薇诺娜安肤保湿修护水</v>
      </c>
      <c r="D163" s="17" t="s">
        <v>540</v>
      </c>
      <c r="E163" s="11">
        <v>101453</v>
      </c>
      <c r="F163" s="11" t="s">
        <v>682</v>
      </c>
      <c r="G163" s="4" t="s">
        <v>683</v>
      </c>
      <c r="H163" s="11">
        <v>4</v>
      </c>
    </row>
    <row r="164" ht="16.5" spans="1:8">
      <c r="A164" s="17">
        <v>260433</v>
      </c>
      <c r="B164" s="17" t="s">
        <v>558</v>
      </c>
      <c r="C164" s="6" t="str">
        <f>VLOOKUP(A:A,[1]整体目录!$B:$D,3,0)</f>
        <v>薇诺娜安肤保湿修护霜</v>
      </c>
      <c r="D164" s="17" t="s">
        <v>533</v>
      </c>
      <c r="E164" s="11">
        <v>101453</v>
      </c>
      <c r="F164" s="11" t="s">
        <v>682</v>
      </c>
      <c r="G164" s="4" t="s">
        <v>683</v>
      </c>
      <c r="H164" s="11">
        <v>4</v>
      </c>
    </row>
    <row r="165" ht="16.5" spans="1:8">
      <c r="A165" s="18">
        <v>236548</v>
      </c>
      <c r="B165" s="18" t="s">
        <v>549</v>
      </c>
      <c r="C165" s="6" t="str">
        <f>VLOOKUP(A:A,[1]整体目录!$B:$D,3,0)</f>
        <v>酵母重组胶原蛋白凝胶</v>
      </c>
      <c r="D165" s="18" t="s">
        <v>550</v>
      </c>
      <c r="E165" s="11">
        <v>101453</v>
      </c>
      <c r="F165" s="11" t="s">
        <v>682</v>
      </c>
      <c r="G165" s="4" t="s">
        <v>683</v>
      </c>
      <c r="H165" s="11">
        <v>2</v>
      </c>
    </row>
    <row r="166" ht="16.5" spans="1:8">
      <c r="A166" s="18">
        <v>150090</v>
      </c>
      <c r="B166" s="18" t="s">
        <v>545</v>
      </c>
      <c r="C166" s="6" t="str">
        <f>VLOOKUP(A:A,[1]整体目录!$B:$D,3,0)</f>
        <v>薇诺娜舒敏保湿特护霜</v>
      </c>
      <c r="D166" s="18" t="s">
        <v>533</v>
      </c>
      <c r="E166" s="11">
        <v>752</v>
      </c>
      <c r="F166" s="11" t="s">
        <v>684</v>
      </c>
      <c r="G166" s="4" t="s">
        <v>685</v>
      </c>
      <c r="H166" s="11">
        <v>2</v>
      </c>
    </row>
    <row r="167" ht="16.5" spans="1:8">
      <c r="A167" s="18">
        <v>181297</v>
      </c>
      <c r="B167" s="18" t="s">
        <v>546</v>
      </c>
      <c r="C167" s="6" t="str">
        <f>VLOOKUP(A:A,[1]整体目录!$B:$D,3,0)</f>
        <v>薇诺娜柔润保湿柔肤水</v>
      </c>
      <c r="D167" s="18" t="s">
        <v>540</v>
      </c>
      <c r="E167" s="18">
        <v>138202</v>
      </c>
      <c r="F167" s="18" t="s">
        <v>686</v>
      </c>
      <c r="G167" s="4" t="s">
        <v>687</v>
      </c>
      <c r="H167" s="18">
        <v>2</v>
      </c>
    </row>
    <row r="168" ht="16.5" spans="1:8">
      <c r="A168" s="17">
        <v>218904</v>
      </c>
      <c r="B168" s="17" t="s">
        <v>605</v>
      </c>
      <c r="C168" s="6" t="str">
        <f>VLOOKUP(A:A,[1]整体目录!$B:$D,3,0)</f>
        <v>酵母重组胶原蛋白液体敷料</v>
      </c>
      <c r="D168" s="17" t="s">
        <v>66</v>
      </c>
      <c r="E168" s="11">
        <v>572</v>
      </c>
      <c r="F168" s="11" t="s">
        <v>688</v>
      </c>
      <c r="G168" s="4" t="s">
        <v>689</v>
      </c>
      <c r="H168" s="11">
        <v>4</v>
      </c>
    </row>
    <row r="169" ht="16.5" spans="1:8">
      <c r="A169" s="17">
        <v>181297</v>
      </c>
      <c r="B169" s="17" t="s">
        <v>546</v>
      </c>
      <c r="C169" s="6" t="str">
        <f>VLOOKUP(A:A,[1]整体目录!$B:$D,3,0)</f>
        <v>薇诺娜柔润保湿柔肤水</v>
      </c>
      <c r="D169" s="17" t="s">
        <v>540</v>
      </c>
      <c r="E169" s="11">
        <v>572</v>
      </c>
      <c r="F169" s="11" t="s">
        <v>688</v>
      </c>
      <c r="G169" s="4" t="s">
        <v>689</v>
      </c>
      <c r="H169" s="11">
        <v>6</v>
      </c>
    </row>
    <row r="170" ht="16.5" spans="1:8">
      <c r="A170" s="17">
        <v>260443</v>
      </c>
      <c r="B170" s="17" t="s">
        <v>556</v>
      </c>
      <c r="C170" s="6" t="str">
        <f>VLOOKUP(A:A,[1]整体目录!$B:$D,3,0)</f>
        <v>薇诺娜安肤保湿修护水</v>
      </c>
      <c r="D170" s="17" t="s">
        <v>540</v>
      </c>
      <c r="E170" s="11">
        <v>572</v>
      </c>
      <c r="F170" s="11" t="s">
        <v>688</v>
      </c>
      <c r="G170" s="4" t="s">
        <v>689</v>
      </c>
      <c r="H170" s="11">
        <v>6</v>
      </c>
    </row>
    <row r="171" ht="16.5" spans="1:8">
      <c r="A171" s="17">
        <v>150094</v>
      </c>
      <c r="B171" s="17" t="s">
        <v>547</v>
      </c>
      <c r="C171" s="6" t="str">
        <f>VLOOKUP(A:A,[1]整体目录!$B:$D,3,0)</f>
        <v>薇诺娜柔润保湿霜</v>
      </c>
      <c r="D171" s="17" t="s">
        <v>574</v>
      </c>
      <c r="E171" s="11">
        <v>572</v>
      </c>
      <c r="F171" s="11" t="s">
        <v>688</v>
      </c>
      <c r="G171" s="4" t="s">
        <v>689</v>
      </c>
      <c r="H171" s="11">
        <v>2</v>
      </c>
    </row>
    <row r="172" ht="16.5" spans="1:8">
      <c r="A172" s="17">
        <v>181297</v>
      </c>
      <c r="B172" s="17" t="s">
        <v>546</v>
      </c>
      <c r="C172" s="6" t="str">
        <f>VLOOKUP(A:A,[1]整体目录!$B:$D,3,0)</f>
        <v>薇诺娜柔润保湿柔肤水</v>
      </c>
      <c r="D172" s="17" t="s">
        <v>540</v>
      </c>
      <c r="E172" s="11">
        <v>572</v>
      </c>
      <c r="F172" s="11" t="s">
        <v>688</v>
      </c>
      <c r="G172" s="4" t="s">
        <v>689</v>
      </c>
      <c r="H172" s="11">
        <v>6</v>
      </c>
    </row>
    <row r="173" ht="16.5" spans="1:8">
      <c r="A173" s="17">
        <v>150102</v>
      </c>
      <c r="B173" s="17" t="s">
        <v>584</v>
      </c>
      <c r="C173" s="6" t="str">
        <f>VLOOKUP(A:A,[1]整体目录!$B:$D,3,0)</f>
        <v>薇诺娜紧致眼霜</v>
      </c>
      <c r="D173" s="17" t="s">
        <v>581</v>
      </c>
      <c r="E173" s="11">
        <v>572</v>
      </c>
      <c r="F173" s="11" t="s">
        <v>688</v>
      </c>
      <c r="G173" s="4" t="s">
        <v>689</v>
      </c>
      <c r="H173" s="11">
        <v>4</v>
      </c>
    </row>
    <row r="174" ht="16.5" spans="1:8">
      <c r="A174" s="17">
        <v>181297</v>
      </c>
      <c r="B174" s="17" t="s">
        <v>546</v>
      </c>
      <c r="C174" s="6" t="str">
        <f>VLOOKUP(A:A,[1]整体目录!$B:$D,3,0)</f>
        <v>薇诺娜柔润保湿柔肤水</v>
      </c>
      <c r="D174" s="17" t="s">
        <v>540</v>
      </c>
      <c r="E174" s="11">
        <v>572</v>
      </c>
      <c r="F174" s="11" t="s">
        <v>688</v>
      </c>
      <c r="G174" s="4" t="s">
        <v>689</v>
      </c>
      <c r="H174" s="11">
        <v>4</v>
      </c>
    </row>
    <row r="175" ht="16.5" spans="1:8">
      <c r="A175" s="17">
        <v>191033</v>
      </c>
      <c r="B175" s="17" t="s">
        <v>620</v>
      </c>
      <c r="C175" s="6" t="str">
        <f>VLOOKUP(A:A,[1]整体目录!$B:$D,3,0)</f>
        <v>薇诺娜光透皙白淡斑精华液</v>
      </c>
      <c r="D175" s="17" t="s">
        <v>421</v>
      </c>
      <c r="E175" s="11">
        <v>572</v>
      </c>
      <c r="F175" s="11" t="s">
        <v>688</v>
      </c>
      <c r="G175" s="4" t="s">
        <v>689</v>
      </c>
      <c r="H175" s="11">
        <v>2</v>
      </c>
    </row>
    <row r="176" ht="16.5" spans="1:8">
      <c r="A176" s="18">
        <v>181297</v>
      </c>
      <c r="B176" s="18" t="s">
        <v>546</v>
      </c>
      <c r="C176" s="6" t="str">
        <f>VLOOKUP(A:A,[1]整体目录!$B:$D,3,0)</f>
        <v>薇诺娜柔润保湿柔肤水</v>
      </c>
      <c r="D176" s="18" t="s">
        <v>540</v>
      </c>
      <c r="E176" s="11">
        <v>572</v>
      </c>
      <c r="F176" s="11" t="s">
        <v>688</v>
      </c>
      <c r="G176" s="4" t="s">
        <v>689</v>
      </c>
      <c r="H176" s="11">
        <v>6</v>
      </c>
    </row>
    <row r="177" ht="16.5" spans="1:8">
      <c r="A177" s="18">
        <v>150090</v>
      </c>
      <c r="B177" s="18" t="s">
        <v>545</v>
      </c>
      <c r="C177" s="6" t="str">
        <f>VLOOKUP(A:A,[1]整体目录!$B:$D,3,0)</f>
        <v>薇诺娜舒敏保湿特护霜</v>
      </c>
      <c r="D177" s="18" t="s">
        <v>533</v>
      </c>
      <c r="E177" s="11">
        <v>572</v>
      </c>
      <c r="F177" s="11" t="s">
        <v>688</v>
      </c>
      <c r="G177" s="4" t="s">
        <v>689</v>
      </c>
      <c r="H177" s="11">
        <v>6</v>
      </c>
    </row>
    <row r="178" ht="16.5" spans="1:8">
      <c r="A178" s="17">
        <v>181297</v>
      </c>
      <c r="B178" s="17" t="s">
        <v>546</v>
      </c>
      <c r="C178" s="6" t="str">
        <f>VLOOKUP(A:A,[1]整体目录!$B:$D,3,0)</f>
        <v>薇诺娜柔润保湿柔肤水</v>
      </c>
      <c r="D178" s="17" t="s">
        <v>540</v>
      </c>
      <c r="E178" s="17">
        <v>106399</v>
      </c>
      <c r="F178" s="17" t="s">
        <v>690</v>
      </c>
      <c r="G178" s="4" t="s">
        <v>691</v>
      </c>
      <c r="H178" s="17">
        <v>4</v>
      </c>
    </row>
    <row r="179" ht="16.5" spans="1:8">
      <c r="A179" s="18">
        <v>150090</v>
      </c>
      <c r="B179" s="18" t="s">
        <v>545</v>
      </c>
      <c r="C179" s="6" t="str">
        <f>VLOOKUP(A:A,[1]整体目录!$B:$D,3,0)</f>
        <v>薇诺娜舒敏保湿特护霜</v>
      </c>
      <c r="D179" s="18" t="s">
        <v>533</v>
      </c>
      <c r="E179" s="11">
        <v>112888</v>
      </c>
      <c r="F179" s="11" t="s">
        <v>692</v>
      </c>
      <c r="G179" s="4" t="s">
        <v>693</v>
      </c>
      <c r="H179" s="11">
        <v>2</v>
      </c>
    </row>
    <row r="180" ht="16.5" spans="1:8">
      <c r="A180" s="17">
        <v>218904</v>
      </c>
      <c r="B180" s="17" t="s">
        <v>605</v>
      </c>
      <c r="C180" s="6" t="str">
        <f>VLOOKUP(A:A,[1]整体目录!$B:$D,3,0)</f>
        <v>酵母重组胶原蛋白液体敷料</v>
      </c>
      <c r="D180" s="17" t="s">
        <v>66</v>
      </c>
      <c r="E180" s="17">
        <v>107658</v>
      </c>
      <c r="F180" s="17" t="s">
        <v>694</v>
      </c>
      <c r="G180" s="4" t="s">
        <v>695</v>
      </c>
      <c r="H180" s="17">
        <v>10</v>
      </c>
    </row>
    <row r="181" ht="16.5" spans="1:8">
      <c r="A181" s="17">
        <v>191033</v>
      </c>
      <c r="B181" s="17" t="s">
        <v>620</v>
      </c>
      <c r="C181" s="6" t="str">
        <f>VLOOKUP(A:A,[1]整体目录!$B:$D,3,0)</f>
        <v>薇诺娜光透皙白淡斑精华液</v>
      </c>
      <c r="D181" s="17" t="s">
        <v>421</v>
      </c>
      <c r="E181" s="17">
        <v>107658</v>
      </c>
      <c r="F181" s="17" t="s">
        <v>694</v>
      </c>
      <c r="G181" s="4" t="s">
        <v>695</v>
      </c>
      <c r="H181" s="17">
        <v>1</v>
      </c>
    </row>
    <row r="182" ht="16.5" spans="1:8">
      <c r="A182" s="18">
        <v>236548</v>
      </c>
      <c r="B182" s="18" t="s">
        <v>549</v>
      </c>
      <c r="C182" s="6" t="str">
        <f>VLOOKUP(A:A,[1]整体目录!$B:$D,3,0)</f>
        <v>酵母重组胶原蛋白凝胶</v>
      </c>
      <c r="D182" s="18" t="s">
        <v>550</v>
      </c>
      <c r="E182" s="18">
        <v>107658</v>
      </c>
      <c r="F182" s="18" t="s">
        <v>694</v>
      </c>
      <c r="G182" s="4" t="s">
        <v>695</v>
      </c>
      <c r="H182" s="18">
        <v>2</v>
      </c>
    </row>
    <row r="183" ht="16.5" spans="1:8">
      <c r="A183" s="18">
        <v>150090</v>
      </c>
      <c r="B183" s="18" t="s">
        <v>545</v>
      </c>
      <c r="C183" s="6" t="str">
        <f>VLOOKUP(A:A,[1]整体目录!$B:$D,3,0)</f>
        <v>薇诺娜舒敏保湿特护霜</v>
      </c>
      <c r="D183" s="18" t="s">
        <v>533</v>
      </c>
      <c r="E183" s="18">
        <v>329</v>
      </c>
      <c r="F183" s="18" t="s">
        <v>696</v>
      </c>
      <c r="G183" s="4" t="s">
        <v>696</v>
      </c>
      <c r="H183" s="18">
        <v>6</v>
      </c>
    </row>
    <row r="184" ht="16.5" spans="1:8">
      <c r="A184" s="17">
        <v>184997</v>
      </c>
      <c r="B184" s="17" t="s">
        <v>567</v>
      </c>
      <c r="C184" s="6" t="str">
        <f>VLOOKUP(A:A,[1]整体目录!$B:$D,3,0)</f>
        <v>薇诺娜宝贝舒润滋养霜</v>
      </c>
      <c r="D184" s="17" t="s">
        <v>568</v>
      </c>
      <c r="E184" s="17">
        <v>730</v>
      </c>
      <c r="F184" s="17" t="s">
        <v>697</v>
      </c>
      <c r="G184" s="4" t="s">
        <v>698</v>
      </c>
      <c r="H184" s="17">
        <v>3</v>
      </c>
    </row>
    <row r="185" ht="16.5" spans="1:8">
      <c r="A185" s="17">
        <v>181297</v>
      </c>
      <c r="B185" s="17" t="s">
        <v>546</v>
      </c>
      <c r="C185" s="6" t="str">
        <f>VLOOKUP(A:A,[1]整体目录!$B:$D,3,0)</f>
        <v>薇诺娜柔润保湿柔肤水</v>
      </c>
      <c r="D185" s="17" t="s">
        <v>540</v>
      </c>
      <c r="E185" s="11">
        <v>730</v>
      </c>
      <c r="F185" s="11" t="s">
        <v>697</v>
      </c>
      <c r="G185" s="4" t="s">
        <v>698</v>
      </c>
      <c r="H185" s="11">
        <v>5</v>
      </c>
    </row>
    <row r="186" ht="16.5" spans="1:8">
      <c r="A186" s="17">
        <v>191033</v>
      </c>
      <c r="B186" s="17" t="s">
        <v>620</v>
      </c>
      <c r="C186" s="6" t="str">
        <f>VLOOKUP(A:A,[1]整体目录!$B:$D,3,0)</f>
        <v>薇诺娜光透皙白淡斑精华液</v>
      </c>
      <c r="D186" s="17" t="s">
        <v>421</v>
      </c>
      <c r="E186" s="17">
        <v>730</v>
      </c>
      <c r="F186" s="17" t="s">
        <v>697</v>
      </c>
      <c r="G186" s="4" t="s">
        <v>698</v>
      </c>
      <c r="H186" s="11">
        <v>2</v>
      </c>
    </row>
    <row r="187" ht="16.5" spans="1:8">
      <c r="A187" s="18">
        <v>150090</v>
      </c>
      <c r="B187" s="18" t="s">
        <v>545</v>
      </c>
      <c r="C187" s="6" t="str">
        <f>VLOOKUP(A:A,[1]整体目录!$B:$D,3,0)</f>
        <v>薇诺娜舒敏保湿特护霜</v>
      </c>
      <c r="D187" s="18" t="s">
        <v>533</v>
      </c>
      <c r="E187" s="17">
        <v>730</v>
      </c>
      <c r="F187" s="17" t="s">
        <v>697</v>
      </c>
      <c r="G187" s="4" t="s">
        <v>698</v>
      </c>
      <c r="H187" s="11">
        <v>3</v>
      </c>
    </row>
    <row r="188" ht="16.5" spans="1:8">
      <c r="A188" s="18">
        <v>236548</v>
      </c>
      <c r="B188" s="18" t="s">
        <v>549</v>
      </c>
      <c r="C188" s="6" t="str">
        <f>VLOOKUP(A:A,[1]整体目录!$B:$D,3,0)</f>
        <v>酵母重组胶原蛋白凝胶</v>
      </c>
      <c r="D188" s="18" t="s">
        <v>550</v>
      </c>
      <c r="E188" s="17">
        <v>730</v>
      </c>
      <c r="F188" s="17" t="s">
        <v>697</v>
      </c>
      <c r="G188" s="4" t="s">
        <v>698</v>
      </c>
      <c r="H188" s="11">
        <v>2</v>
      </c>
    </row>
    <row r="189" ht="16.5" spans="1:8">
      <c r="A189" s="4">
        <v>218904</v>
      </c>
      <c r="B189" s="4" t="s">
        <v>65</v>
      </c>
      <c r="C189" s="6" t="str">
        <f>VLOOKUP(A:A,[1]整体目录!$B:$D,3,0)</f>
        <v>酵母重组胶原蛋白液体敷料</v>
      </c>
      <c r="D189" s="8" t="s">
        <v>66</v>
      </c>
      <c r="E189" s="8">
        <v>307</v>
      </c>
      <c r="F189" s="8" t="s">
        <v>699</v>
      </c>
      <c r="G189" s="4" t="s">
        <v>699</v>
      </c>
      <c r="H189" s="4">
        <v>10</v>
      </c>
    </row>
    <row r="190" ht="16.5" spans="1:8">
      <c r="A190" s="4">
        <v>260443</v>
      </c>
      <c r="B190" s="4" t="s">
        <v>556</v>
      </c>
      <c r="C190" s="6" t="str">
        <f>VLOOKUP(A:A,[1]整体目录!$B:$D,3,0)</f>
        <v>薇诺娜安肤保湿修护水</v>
      </c>
      <c r="D190" s="8" t="s">
        <v>540</v>
      </c>
      <c r="E190" s="8">
        <v>399</v>
      </c>
      <c r="F190" s="8" t="s">
        <v>700</v>
      </c>
      <c r="G190" s="4" t="s">
        <v>701</v>
      </c>
      <c r="H190" s="4">
        <v>4</v>
      </c>
    </row>
    <row r="191" ht="16.5" spans="1:8">
      <c r="A191" s="4">
        <v>260442</v>
      </c>
      <c r="B191" s="4" t="s">
        <v>557</v>
      </c>
      <c r="C191" s="6" t="str">
        <f>VLOOKUP(A:A,[1]整体目录!$B:$D,3,0)</f>
        <v>薇诺娜安肤保湿修护精华液</v>
      </c>
      <c r="D191" s="8" t="s">
        <v>702</v>
      </c>
      <c r="E191" s="8">
        <v>399</v>
      </c>
      <c r="F191" s="8" t="s">
        <v>700</v>
      </c>
      <c r="G191" s="4" t="s">
        <v>701</v>
      </c>
      <c r="H191" s="4">
        <v>4</v>
      </c>
    </row>
    <row r="192" ht="16.5" spans="1:8">
      <c r="A192" s="4">
        <v>260433</v>
      </c>
      <c r="B192" s="4" t="s">
        <v>558</v>
      </c>
      <c r="C192" s="6" t="str">
        <f>VLOOKUP(A:A,[1]整体目录!$B:$D,3,0)</f>
        <v>薇诺娜安肤保湿修护霜</v>
      </c>
      <c r="D192" s="8" t="s">
        <v>533</v>
      </c>
      <c r="E192" s="8">
        <v>399</v>
      </c>
      <c r="F192" s="8" t="s">
        <v>700</v>
      </c>
      <c r="G192" s="4" t="s">
        <v>701</v>
      </c>
      <c r="H192" s="4">
        <v>4</v>
      </c>
    </row>
    <row r="193" ht="16.5" spans="1:8">
      <c r="A193" s="4">
        <v>218904</v>
      </c>
      <c r="B193" s="4" t="s">
        <v>65</v>
      </c>
      <c r="C193" s="6" t="str">
        <f>VLOOKUP(A:A,[1]整体目录!$B:$D,3,0)</f>
        <v>酵母重组胶原蛋白液体敷料</v>
      </c>
      <c r="D193" s="8" t="s">
        <v>66</v>
      </c>
      <c r="E193" s="8">
        <v>105910</v>
      </c>
      <c r="F193" s="8" t="s">
        <v>428</v>
      </c>
      <c r="G193" s="4" t="s">
        <v>428</v>
      </c>
      <c r="H193" s="4">
        <v>6</v>
      </c>
    </row>
    <row r="194" ht="16.5" spans="1:8">
      <c r="A194" s="4">
        <v>260443</v>
      </c>
      <c r="B194" s="4" t="s">
        <v>556</v>
      </c>
      <c r="C194" s="6" t="str">
        <f>VLOOKUP(A:A,[1]整体目录!$B:$D,3,0)</f>
        <v>薇诺娜安肤保湿修护水</v>
      </c>
      <c r="D194" s="8" t="s">
        <v>540</v>
      </c>
      <c r="E194" s="8">
        <v>105910</v>
      </c>
      <c r="F194" s="8" t="s">
        <v>428</v>
      </c>
      <c r="G194" s="4" t="s">
        <v>428</v>
      </c>
      <c r="H194" s="4">
        <v>4</v>
      </c>
    </row>
    <row r="195" ht="16.5" spans="1:8">
      <c r="A195" s="4">
        <v>260433</v>
      </c>
      <c r="B195" s="4" t="s">
        <v>558</v>
      </c>
      <c r="C195" s="6" t="str">
        <f>VLOOKUP(A:A,[1]整体目录!$B:$D,3,0)</f>
        <v>薇诺娜安肤保湿修护霜</v>
      </c>
      <c r="D195" s="8" t="s">
        <v>533</v>
      </c>
      <c r="E195" s="8">
        <v>105910</v>
      </c>
      <c r="F195" s="8" t="s">
        <v>428</v>
      </c>
      <c r="G195" s="4" t="s">
        <v>428</v>
      </c>
      <c r="H195" s="4">
        <v>2</v>
      </c>
    </row>
    <row r="196" ht="16.5" spans="1:8">
      <c r="A196" s="4">
        <v>181297</v>
      </c>
      <c r="B196" s="4" t="s">
        <v>546</v>
      </c>
      <c r="C196" s="6" t="str">
        <f>VLOOKUP(A:A,[1]整体目录!$B:$D,3,0)</f>
        <v>薇诺娜柔润保湿柔肤水</v>
      </c>
      <c r="D196" s="8" t="s">
        <v>540</v>
      </c>
      <c r="E196" s="8">
        <v>116919</v>
      </c>
      <c r="F196" s="8" t="s">
        <v>703</v>
      </c>
      <c r="G196" s="4" t="s">
        <v>703</v>
      </c>
      <c r="H196" s="4">
        <v>4</v>
      </c>
    </row>
    <row r="197" ht="16.5" spans="1:8">
      <c r="A197" s="4">
        <v>218904</v>
      </c>
      <c r="B197" s="4" t="s">
        <v>65</v>
      </c>
      <c r="C197" s="6" t="str">
        <f>VLOOKUP(A:A,[1]整体目录!$B:$D,3,0)</f>
        <v>酵母重组胶原蛋白液体敷料</v>
      </c>
      <c r="D197" s="8" t="s">
        <v>66</v>
      </c>
      <c r="E197" s="8">
        <v>114685</v>
      </c>
      <c r="F197" s="8" t="s">
        <v>704</v>
      </c>
      <c r="G197" s="4" t="s">
        <v>705</v>
      </c>
      <c r="H197" s="4">
        <v>20</v>
      </c>
    </row>
    <row r="198" ht="16.5" spans="1:8">
      <c r="A198" s="4">
        <v>260442</v>
      </c>
      <c r="B198" s="4" t="s">
        <v>557</v>
      </c>
      <c r="C198" s="6" t="str">
        <f>VLOOKUP(A:A,[1]整体目录!$B:$D,3,0)</f>
        <v>薇诺娜安肤保湿修护精华液</v>
      </c>
      <c r="D198" s="8" t="s">
        <v>702</v>
      </c>
      <c r="E198" s="8">
        <v>114685</v>
      </c>
      <c r="F198" s="8" t="s">
        <v>704</v>
      </c>
      <c r="G198" s="4" t="s">
        <v>705</v>
      </c>
      <c r="H198" s="4">
        <v>6</v>
      </c>
    </row>
    <row r="199" ht="16.5" spans="1:8">
      <c r="A199" s="4">
        <v>236548</v>
      </c>
      <c r="B199" s="4" t="s">
        <v>549</v>
      </c>
      <c r="C199" s="6" t="str">
        <f>VLOOKUP(A:A,[1]整体目录!$B:$D,3,0)</f>
        <v>酵母重组胶原蛋白凝胶</v>
      </c>
      <c r="D199" s="8" t="s">
        <v>550</v>
      </c>
      <c r="E199" s="8">
        <v>114685</v>
      </c>
      <c r="F199" s="8" t="s">
        <v>704</v>
      </c>
      <c r="G199" s="4" t="s">
        <v>705</v>
      </c>
      <c r="H199" s="4">
        <v>2</v>
      </c>
    </row>
    <row r="200" ht="16.5" spans="1:8">
      <c r="A200" s="4">
        <v>260443</v>
      </c>
      <c r="B200" s="4" t="s">
        <v>556</v>
      </c>
      <c r="C200" s="6" t="str">
        <f>VLOOKUP(A:A,[1]整体目录!$B:$D,3,0)</f>
        <v>薇诺娜安肤保湿修护水</v>
      </c>
      <c r="D200" s="8" t="s">
        <v>540</v>
      </c>
      <c r="E200" s="8">
        <v>114685</v>
      </c>
      <c r="F200" s="8" t="s">
        <v>704</v>
      </c>
      <c r="G200" s="4" t="s">
        <v>705</v>
      </c>
      <c r="H200" s="4">
        <v>6</v>
      </c>
    </row>
    <row r="201" ht="16.5" spans="1:8">
      <c r="A201" s="4">
        <v>260443</v>
      </c>
      <c r="B201" s="4" t="s">
        <v>556</v>
      </c>
      <c r="C201" s="6" t="str">
        <f>VLOOKUP(A:A,[1]整体目录!$B:$D,3,0)</f>
        <v>薇诺娜安肤保湿修护水</v>
      </c>
      <c r="D201" s="8" t="s">
        <v>540</v>
      </c>
      <c r="E201" s="8">
        <v>114685</v>
      </c>
      <c r="F201" s="8" t="s">
        <v>704</v>
      </c>
      <c r="G201" s="4" t="s">
        <v>705</v>
      </c>
      <c r="H201" s="4">
        <v>4</v>
      </c>
    </row>
    <row r="202" ht="16.5" spans="1:8">
      <c r="A202" s="4">
        <v>260442</v>
      </c>
      <c r="B202" s="4" t="s">
        <v>557</v>
      </c>
      <c r="C202" s="6" t="str">
        <f>VLOOKUP(A:A,[1]整体目录!$B:$D,3,0)</f>
        <v>薇诺娜安肤保湿修护精华液</v>
      </c>
      <c r="D202" s="8" t="s">
        <v>702</v>
      </c>
      <c r="E202" s="8">
        <v>114685</v>
      </c>
      <c r="F202" s="8" t="s">
        <v>704</v>
      </c>
      <c r="G202" s="4" t="s">
        <v>705</v>
      </c>
      <c r="H202" s="4">
        <v>4</v>
      </c>
    </row>
    <row r="203" ht="16.5" spans="1:8">
      <c r="A203" s="4">
        <v>184997</v>
      </c>
      <c r="B203" s="4" t="s">
        <v>567</v>
      </c>
      <c r="C203" s="6" t="str">
        <f>VLOOKUP(A:A,[1]整体目录!$B:$D,3,0)</f>
        <v>薇诺娜宝贝舒润滋养霜</v>
      </c>
      <c r="D203" s="8" t="s">
        <v>568</v>
      </c>
      <c r="E203" s="8">
        <v>754</v>
      </c>
      <c r="F203" s="8" t="s">
        <v>706</v>
      </c>
      <c r="G203" s="4" t="s">
        <v>707</v>
      </c>
      <c r="H203" s="4">
        <v>2</v>
      </c>
    </row>
    <row r="204" ht="16.5" spans="1:8">
      <c r="A204" s="4">
        <v>181297</v>
      </c>
      <c r="B204" s="4" t="s">
        <v>546</v>
      </c>
      <c r="C204" s="6" t="str">
        <f>VLOOKUP(A:A,[1]整体目录!$B:$D,3,0)</f>
        <v>薇诺娜柔润保湿柔肤水</v>
      </c>
      <c r="D204" s="8" t="s">
        <v>540</v>
      </c>
      <c r="E204" s="8">
        <v>754</v>
      </c>
      <c r="F204" s="8" t="s">
        <v>706</v>
      </c>
      <c r="G204" s="4" t="s">
        <v>707</v>
      </c>
      <c r="H204" s="4">
        <v>4</v>
      </c>
    </row>
    <row r="205" ht="16.5" spans="1:8">
      <c r="A205" s="4">
        <v>150102</v>
      </c>
      <c r="B205" s="4" t="s">
        <v>584</v>
      </c>
      <c r="C205" s="6" t="str">
        <f>VLOOKUP(A:A,[1]整体目录!$B:$D,3,0)</f>
        <v>薇诺娜紧致眼霜</v>
      </c>
      <c r="D205" s="8" t="s">
        <v>581</v>
      </c>
      <c r="E205" s="8">
        <v>754</v>
      </c>
      <c r="F205" s="8" t="s">
        <v>706</v>
      </c>
      <c r="G205" s="4" t="s">
        <v>707</v>
      </c>
      <c r="H205" s="4">
        <v>6</v>
      </c>
    </row>
    <row r="206" ht="16.5" spans="1:8">
      <c r="A206" s="4">
        <v>260433</v>
      </c>
      <c r="B206" s="4" t="s">
        <v>597</v>
      </c>
      <c r="C206" s="6" t="str">
        <f>VLOOKUP(A:A,[1]整体目录!$B:$D,3,0)</f>
        <v>薇诺娜安肤保湿修护霜</v>
      </c>
      <c r="D206" s="8" t="s">
        <v>533</v>
      </c>
      <c r="E206" s="8">
        <v>54</v>
      </c>
      <c r="F206" s="8" t="s">
        <v>708</v>
      </c>
      <c r="G206" s="4" t="s">
        <v>708</v>
      </c>
      <c r="H206" s="4">
        <v>2</v>
      </c>
    </row>
    <row r="207" ht="16.5" spans="1:8">
      <c r="A207" s="4">
        <v>218904</v>
      </c>
      <c r="B207" s="4" t="s">
        <v>65</v>
      </c>
      <c r="C207" s="6" t="str">
        <f>VLOOKUP(A:A,[1]整体目录!$B:$D,3,0)</f>
        <v>酵母重组胶原蛋白液体敷料</v>
      </c>
      <c r="D207" s="8" t="s">
        <v>66</v>
      </c>
      <c r="E207" s="8">
        <v>54</v>
      </c>
      <c r="F207" s="8" t="s">
        <v>708</v>
      </c>
      <c r="G207" s="4" t="s">
        <v>708</v>
      </c>
      <c r="H207" s="4">
        <v>2</v>
      </c>
    </row>
    <row r="208" ht="16.5" spans="1:8">
      <c r="A208" s="9">
        <v>185350</v>
      </c>
      <c r="B208" s="4" t="s">
        <v>672</v>
      </c>
      <c r="C208" s="6" t="str">
        <f>VLOOKUP(A:A,[1]整体目录!$B:$D,3,0)</f>
        <v>薇诺娜清透防晒乳SPF48PA+++</v>
      </c>
      <c r="D208" s="8" t="s">
        <v>533</v>
      </c>
      <c r="E208" s="8">
        <v>54</v>
      </c>
      <c r="F208" s="8" t="s">
        <v>708</v>
      </c>
      <c r="G208" s="4" t="s">
        <v>708</v>
      </c>
      <c r="H208" s="4">
        <v>2</v>
      </c>
    </row>
    <row r="209" ht="16.5" spans="1:8">
      <c r="A209" s="19">
        <v>260452</v>
      </c>
      <c r="B209" s="19" t="s">
        <v>571</v>
      </c>
      <c r="C209" s="6" t="str">
        <f>VLOOKUP(A:A,[1]整体目录!$B:$D,3,0)</f>
        <v>薇诺娜多重肽修护冻干面膜组合-多重肽修护冻干面膜+溶媒液</v>
      </c>
      <c r="D209" s="19" t="s">
        <v>572</v>
      </c>
      <c r="E209" s="16">
        <v>365</v>
      </c>
      <c r="F209" s="16" t="s">
        <v>709</v>
      </c>
      <c r="G209" s="4" t="s">
        <v>710</v>
      </c>
      <c r="H209" s="4">
        <v>6</v>
      </c>
    </row>
    <row r="210" ht="16.5" spans="1:8">
      <c r="A210" s="19">
        <v>218904</v>
      </c>
      <c r="B210" s="20" t="s">
        <v>65</v>
      </c>
      <c r="C210" s="6" t="str">
        <f>VLOOKUP(A:A,[1]整体目录!$B:$D,3,0)</f>
        <v>酵母重组胶原蛋白液体敷料</v>
      </c>
      <c r="D210" s="20" t="s">
        <v>66</v>
      </c>
      <c r="E210" s="16">
        <v>365</v>
      </c>
      <c r="F210" s="16" t="s">
        <v>709</v>
      </c>
      <c r="G210" s="4" t="s">
        <v>710</v>
      </c>
      <c r="H210" s="4">
        <v>6</v>
      </c>
    </row>
    <row r="211" ht="16.5" spans="1:8">
      <c r="A211" s="19">
        <v>242576</v>
      </c>
      <c r="B211" s="20" t="s">
        <v>711</v>
      </c>
      <c r="C211" s="6" t="str">
        <f>VLOOKUP(A:A,[1]整体目录!$B:$D,3,0)</f>
        <v>多效紧颜修护精华液</v>
      </c>
      <c r="D211" s="20" t="s">
        <v>421</v>
      </c>
      <c r="E211" s="16">
        <v>365</v>
      </c>
      <c r="F211" s="16" t="s">
        <v>709</v>
      </c>
      <c r="G211" s="4" t="s">
        <v>710</v>
      </c>
      <c r="H211" s="4">
        <v>4</v>
      </c>
    </row>
    <row r="212" ht="16.5" spans="1:8">
      <c r="A212" s="17">
        <v>260442</v>
      </c>
      <c r="B212" s="17" t="s">
        <v>557</v>
      </c>
      <c r="C212" s="6" t="str">
        <f>VLOOKUP(A:A,[1]整体目录!$B:$D,3,0)</f>
        <v>薇诺娜安肤保湿修护精华液</v>
      </c>
      <c r="D212" s="17" t="s">
        <v>421</v>
      </c>
      <c r="E212" s="4">
        <v>307</v>
      </c>
      <c r="F212" s="4" t="s">
        <v>712</v>
      </c>
      <c r="G212" s="4" t="s">
        <v>699</v>
      </c>
      <c r="H212" s="4">
        <v>2</v>
      </c>
    </row>
    <row r="213" ht="16.5" spans="1:8">
      <c r="A213" s="17">
        <v>260442</v>
      </c>
      <c r="B213" s="17" t="s">
        <v>557</v>
      </c>
      <c r="C213" s="6" t="str">
        <f>VLOOKUP(A:A,[1]整体目录!$B:$D,3,0)</f>
        <v>薇诺娜安肤保湿修护精华液</v>
      </c>
      <c r="D213" s="17" t="s">
        <v>421</v>
      </c>
      <c r="E213" s="4">
        <v>102567</v>
      </c>
      <c r="F213" s="4" t="s">
        <v>713</v>
      </c>
      <c r="G213" s="4" t="s">
        <v>555</v>
      </c>
      <c r="H213" s="4">
        <v>2</v>
      </c>
    </row>
    <row r="214" ht="16.5" spans="1:8">
      <c r="A214" s="17">
        <v>260442</v>
      </c>
      <c r="B214" s="17" t="s">
        <v>557</v>
      </c>
      <c r="C214" s="6" t="str">
        <f>VLOOKUP(A:A,[1]整体目录!$B:$D,3,0)</f>
        <v>薇诺娜安肤保湿修护精华液</v>
      </c>
      <c r="D214" s="17" t="s">
        <v>421</v>
      </c>
      <c r="E214" s="4">
        <v>104430</v>
      </c>
      <c r="F214" s="4" t="s">
        <v>714</v>
      </c>
      <c r="G214" s="4" t="s">
        <v>659</v>
      </c>
      <c r="H214" s="4">
        <v>2</v>
      </c>
    </row>
    <row r="215" ht="16.5" spans="1:8">
      <c r="A215" s="17">
        <v>260442</v>
      </c>
      <c r="B215" s="17" t="s">
        <v>557</v>
      </c>
      <c r="C215" s="6" t="str">
        <f>VLOOKUP(A:A,[1]整体目录!$B:$D,3,0)</f>
        <v>薇诺娜安肤保湿修护精华液</v>
      </c>
      <c r="D215" s="17" t="s">
        <v>421</v>
      </c>
      <c r="E215" s="4">
        <v>104533</v>
      </c>
      <c r="F215" s="4" t="s">
        <v>575</v>
      </c>
      <c r="G215" s="4" t="s">
        <v>576</v>
      </c>
      <c r="H215" s="4">
        <v>2</v>
      </c>
    </row>
    <row r="216" ht="16.5" spans="1:8">
      <c r="A216" s="17">
        <v>260442</v>
      </c>
      <c r="B216" s="17" t="s">
        <v>557</v>
      </c>
      <c r="C216" s="6" t="str">
        <f>VLOOKUP(A:A,[1]整体目录!$B:$D,3,0)</f>
        <v>薇诺娜安肤保湿修护精华液</v>
      </c>
      <c r="D216" s="17" t="s">
        <v>421</v>
      </c>
      <c r="E216" s="4">
        <v>117637</v>
      </c>
      <c r="F216" s="4" t="s">
        <v>715</v>
      </c>
      <c r="G216" s="4" t="s">
        <v>715</v>
      </c>
      <c r="H216" s="4">
        <v>2</v>
      </c>
    </row>
    <row r="217" ht="16.5" spans="1:8">
      <c r="A217" s="17">
        <v>260442</v>
      </c>
      <c r="B217" s="17" t="s">
        <v>557</v>
      </c>
      <c r="C217" s="6" t="str">
        <f>VLOOKUP(A:A,[1]整体目录!$B:$D,3,0)</f>
        <v>薇诺娜安肤保湿修护精华液</v>
      </c>
      <c r="D217" s="17" t="s">
        <v>421</v>
      </c>
      <c r="E217" s="4">
        <v>103199</v>
      </c>
      <c r="F217" s="4" t="s">
        <v>716</v>
      </c>
      <c r="G217" s="4" t="s">
        <v>717</v>
      </c>
      <c r="H217" s="4">
        <v>2</v>
      </c>
    </row>
    <row r="218" ht="16.5" spans="1:8">
      <c r="A218" s="17">
        <v>260442</v>
      </c>
      <c r="B218" s="17" t="s">
        <v>557</v>
      </c>
      <c r="C218" s="6" t="str">
        <f>VLOOKUP(A:A,[1]整体目录!$B:$D,3,0)</f>
        <v>薇诺娜安肤保湿修护精华液</v>
      </c>
      <c r="D218" s="17" t="s">
        <v>421</v>
      </c>
      <c r="E218" s="4">
        <v>706</v>
      </c>
      <c r="F218" s="4" t="s">
        <v>718</v>
      </c>
      <c r="G218" s="4" t="s">
        <v>560</v>
      </c>
      <c r="H218" s="4">
        <v>2</v>
      </c>
    </row>
    <row r="219" ht="16.5" spans="1:8">
      <c r="A219" s="17">
        <v>260442</v>
      </c>
      <c r="B219" s="17" t="s">
        <v>557</v>
      </c>
      <c r="C219" s="6" t="str">
        <f>VLOOKUP(A:A,[1]整体目录!$B:$D,3,0)</f>
        <v>薇诺娜安肤保湿修护精华液</v>
      </c>
      <c r="D219" s="17" t="s">
        <v>421</v>
      </c>
      <c r="E219" s="4">
        <v>116919</v>
      </c>
      <c r="F219" s="4" t="s">
        <v>719</v>
      </c>
      <c r="G219" s="4" t="s">
        <v>703</v>
      </c>
      <c r="H219" s="4">
        <v>2</v>
      </c>
    </row>
    <row r="220" ht="16.5" spans="1:8">
      <c r="A220" s="17">
        <v>260442</v>
      </c>
      <c r="B220" s="17" t="s">
        <v>557</v>
      </c>
      <c r="C220" s="6" t="str">
        <f>VLOOKUP(A:A,[1]整体目录!$B:$D,3,0)</f>
        <v>薇诺娜安肤保湿修护精华液</v>
      </c>
      <c r="D220" s="17" t="s">
        <v>421</v>
      </c>
      <c r="E220" s="4">
        <v>102935</v>
      </c>
      <c r="F220" s="4" t="s">
        <v>720</v>
      </c>
      <c r="G220" s="4" t="s">
        <v>721</v>
      </c>
      <c r="H220" s="4">
        <v>2</v>
      </c>
    </row>
    <row r="221" ht="16.5" spans="1:8">
      <c r="A221" s="17">
        <v>260442</v>
      </c>
      <c r="B221" s="17" t="s">
        <v>557</v>
      </c>
      <c r="C221" s="6" t="str">
        <f>VLOOKUP(A:A,[1]整体目录!$B:$D,3,0)</f>
        <v>薇诺娜安肤保湿修护精华液</v>
      </c>
      <c r="D221" s="17" t="s">
        <v>421</v>
      </c>
      <c r="E221" s="4">
        <v>743</v>
      </c>
      <c r="F221" s="4" t="s">
        <v>722</v>
      </c>
      <c r="G221" s="4" t="s">
        <v>723</v>
      </c>
      <c r="H221" s="4">
        <v>2</v>
      </c>
    </row>
    <row r="222" ht="16.5" spans="1:8">
      <c r="A222" s="17">
        <v>260442</v>
      </c>
      <c r="B222" s="17" t="s">
        <v>557</v>
      </c>
      <c r="C222" s="6" t="str">
        <f>VLOOKUP(A:A,[1]整体目录!$B:$D,3,0)</f>
        <v>薇诺娜安肤保湿修护精华液</v>
      </c>
      <c r="D222" s="17" t="s">
        <v>421</v>
      </c>
      <c r="E222" s="4">
        <v>113833</v>
      </c>
      <c r="F222" s="4" t="s">
        <v>724</v>
      </c>
      <c r="G222" s="4" t="s">
        <v>725</v>
      </c>
      <c r="H222" s="4">
        <v>2</v>
      </c>
    </row>
    <row r="223" ht="16.5" spans="1:8">
      <c r="A223" s="17">
        <v>260442</v>
      </c>
      <c r="B223" s="17" t="s">
        <v>557</v>
      </c>
      <c r="C223" s="6" t="str">
        <f>VLOOKUP(A:A,[1]整体目录!$B:$D,3,0)</f>
        <v>薇诺娜安肤保湿修护精华液</v>
      </c>
      <c r="D223" s="17" t="s">
        <v>421</v>
      </c>
      <c r="E223" s="4">
        <v>117310</v>
      </c>
      <c r="F223" s="4" t="s">
        <v>726</v>
      </c>
      <c r="G223" s="4" t="s">
        <v>626</v>
      </c>
      <c r="H223" s="4">
        <v>2</v>
      </c>
    </row>
    <row r="224" ht="16.5" spans="1:8">
      <c r="A224" s="17">
        <v>260442</v>
      </c>
      <c r="B224" s="17" t="s">
        <v>557</v>
      </c>
      <c r="C224" s="6" t="str">
        <f>VLOOKUP(A:A,[1]整体目录!$B:$D,3,0)</f>
        <v>薇诺娜安肤保湿修护精华液</v>
      </c>
      <c r="D224" s="17" t="s">
        <v>421</v>
      </c>
      <c r="E224" s="4">
        <v>355</v>
      </c>
      <c r="F224" s="4" t="s">
        <v>727</v>
      </c>
      <c r="G224" s="4" t="s">
        <v>728</v>
      </c>
      <c r="H224" s="4">
        <v>2</v>
      </c>
    </row>
    <row r="225" ht="16.5" spans="1:8">
      <c r="A225" s="17">
        <v>260442</v>
      </c>
      <c r="B225" s="17" t="s">
        <v>557</v>
      </c>
      <c r="C225" s="6" t="str">
        <f>VLOOKUP(A:A,[1]整体目录!$B:$D,3,0)</f>
        <v>薇诺娜安肤保湿修护精华液</v>
      </c>
      <c r="D225" s="17" t="s">
        <v>421</v>
      </c>
      <c r="E225" s="4">
        <v>122198</v>
      </c>
      <c r="F225" s="4" t="s">
        <v>729</v>
      </c>
      <c r="G225" s="4" t="s">
        <v>730</v>
      </c>
      <c r="H225" s="4">
        <v>2</v>
      </c>
    </row>
    <row r="226" ht="16.5" spans="1:8">
      <c r="A226" s="17">
        <v>260442</v>
      </c>
      <c r="B226" s="17" t="s">
        <v>557</v>
      </c>
      <c r="C226" s="6" t="str">
        <f>VLOOKUP(A:A,[1]整体目录!$B:$D,3,0)</f>
        <v>薇诺娜安肤保湿修护精华液</v>
      </c>
      <c r="D226" s="17" t="s">
        <v>421</v>
      </c>
      <c r="E226" s="4">
        <v>713</v>
      </c>
      <c r="F226" s="4" t="s">
        <v>731</v>
      </c>
      <c r="G226" s="4" t="s">
        <v>578</v>
      </c>
      <c r="H226" s="4">
        <v>2</v>
      </c>
    </row>
    <row r="227" ht="16.5" spans="1:8">
      <c r="A227" s="17">
        <v>260442</v>
      </c>
      <c r="B227" s="17" t="s">
        <v>557</v>
      </c>
      <c r="C227" s="6" t="str">
        <f>VLOOKUP(A:A,[1]整体目录!$B:$D,3,0)</f>
        <v>薇诺娜安肤保湿修护精华液</v>
      </c>
      <c r="D227" s="17" t="s">
        <v>421</v>
      </c>
      <c r="E227" s="4">
        <v>515</v>
      </c>
      <c r="F227" s="4" t="s">
        <v>732</v>
      </c>
      <c r="G227" s="4" t="s">
        <v>657</v>
      </c>
      <c r="H227" s="4">
        <v>2</v>
      </c>
    </row>
    <row r="228" ht="16.5" spans="1:8">
      <c r="A228" s="17">
        <v>260442</v>
      </c>
      <c r="B228" s="17" t="s">
        <v>557</v>
      </c>
      <c r="C228" s="6" t="str">
        <f>VLOOKUP(A:A,[1]整体目录!$B:$D,3,0)</f>
        <v>薇诺娜安肤保湿修护精华液</v>
      </c>
      <c r="D228" s="17" t="s">
        <v>421</v>
      </c>
      <c r="E228" s="4">
        <v>102479</v>
      </c>
      <c r="F228" s="4" t="s">
        <v>733</v>
      </c>
      <c r="G228" s="4" t="s">
        <v>664</v>
      </c>
      <c r="H228" s="4">
        <v>2</v>
      </c>
    </row>
    <row r="229" ht="16.5" spans="1:8">
      <c r="A229" s="17">
        <v>260442</v>
      </c>
      <c r="B229" s="17" t="s">
        <v>557</v>
      </c>
      <c r="C229" s="6" t="str">
        <f>VLOOKUP(A:A,[1]整体目录!$B:$D,3,0)</f>
        <v>薇诺娜安肤保湿修护精华液</v>
      </c>
      <c r="D229" s="17" t="s">
        <v>421</v>
      </c>
      <c r="E229" s="4">
        <v>748</v>
      </c>
      <c r="F229" s="4" t="s">
        <v>734</v>
      </c>
      <c r="G229" s="4" t="s">
        <v>594</v>
      </c>
      <c r="H229" s="4">
        <v>2</v>
      </c>
    </row>
    <row r="230" ht="16.5" spans="1:8">
      <c r="A230" s="17">
        <v>260442</v>
      </c>
      <c r="B230" s="17" t="s">
        <v>557</v>
      </c>
      <c r="C230" s="6" t="str">
        <f>VLOOKUP(A:A,[1]整体目录!$B:$D,3,0)</f>
        <v>薇诺娜安肤保湿修护精华液</v>
      </c>
      <c r="D230" s="17" t="s">
        <v>421</v>
      </c>
      <c r="E230" s="4">
        <v>726</v>
      </c>
      <c r="F230" s="4" t="s">
        <v>735</v>
      </c>
      <c r="G230" s="4" t="s">
        <v>631</v>
      </c>
      <c r="H230" s="4">
        <v>2</v>
      </c>
    </row>
    <row r="231" ht="16.5" spans="1:8">
      <c r="A231" s="17">
        <v>260442</v>
      </c>
      <c r="B231" s="17" t="s">
        <v>557</v>
      </c>
      <c r="C231" s="6" t="str">
        <f>VLOOKUP(A:A,[1]整体目录!$B:$D,3,0)</f>
        <v>薇诺娜安肤保湿修护精华液</v>
      </c>
      <c r="D231" s="17" t="s">
        <v>421</v>
      </c>
      <c r="E231" s="4">
        <v>737</v>
      </c>
      <c r="F231" s="4" t="s">
        <v>736</v>
      </c>
      <c r="G231" s="4" t="s">
        <v>677</v>
      </c>
      <c r="H231" s="4">
        <v>2</v>
      </c>
    </row>
    <row r="232" ht="16.5" spans="1:8">
      <c r="A232" s="17">
        <v>260442</v>
      </c>
      <c r="B232" s="17" t="s">
        <v>557</v>
      </c>
      <c r="C232" s="6" t="str">
        <f>VLOOKUP(A:A,[1]整体目录!$B:$D,3,0)</f>
        <v>薇诺娜安肤保湿修护精华液</v>
      </c>
      <c r="D232" s="17" t="s">
        <v>421</v>
      </c>
      <c r="E232" s="4">
        <v>101453</v>
      </c>
      <c r="F232" s="4" t="s">
        <v>737</v>
      </c>
      <c r="G232" s="4" t="s">
        <v>683</v>
      </c>
      <c r="H232" s="4">
        <v>2</v>
      </c>
    </row>
    <row r="233" ht="16.5" spans="1:8">
      <c r="A233" s="17">
        <v>260442</v>
      </c>
      <c r="B233" s="17" t="s">
        <v>557</v>
      </c>
      <c r="C233" s="6" t="str">
        <f>VLOOKUP(A:A,[1]整体目录!$B:$D,3,0)</f>
        <v>薇诺娜安肤保湿修护精华液</v>
      </c>
      <c r="D233" s="17" t="s">
        <v>421</v>
      </c>
      <c r="E233" s="4">
        <v>747</v>
      </c>
      <c r="F233" s="4" t="s">
        <v>738</v>
      </c>
      <c r="G233" s="4" t="s">
        <v>739</v>
      </c>
      <c r="H233" s="4">
        <v>2</v>
      </c>
    </row>
    <row r="234" ht="16.5" spans="1:8">
      <c r="A234" s="17">
        <v>260442</v>
      </c>
      <c r="B234" s="17" t="s">
        <v>557</v>
      </c>
      <c r="C234" s="6" t="str">
        <f>VLOOKUP(A:A,[1]整体目录!$B:$D,3,0)</f>
        <v>薇诺娜安肤保湿修护精华液</v>
      </c>
      <c r="D234" s="17" t="s">
        <v>421</v>
      </c>
      <c r="E234" s="4">
        <v>106569</v>
      </c>
      <c r="F234" s="4" t="s">
        <v>740</v>
      </c>
      <c r="G234" s="4" t="s">
        <v>681</v>
      </c>
      <c r="H234" s="4">
        <v>2</v>
      </c>
    </row>
    <row r="235" ht="16.5" spans="1:8">
      <c r="A235" s="17">
        <v>260442</v>
      </c>
      <c r="B235" s="17" t="s">
        <v>557</v>
      </c>
      <c r="C235" s="6" t="str">
        <f>VLOOKUP(A:A,[1]整体目录!$B:$D,3,0)</f>
        <v>薇诺娜安肤保湿修护精华液</v>
      </c>
      <c r="D235" s="17" t="s">
        <v>421</v>
      </c>
      <c r="E235" s="4">
        <v>103198</v>
      </c>
      <c r="F235" s="4" t="s">
        <v>741</v>
      </c>
      <c r="G235" s="4" t="s">
        <v>742</v>
      </c>
      <c r="H235" s="4">
        <v>2</v>
      </c>
    </row>
    <row r="236" ht="16.5" spans="1:8">
      <c r="A236" s="17">
        <v>260442</v>
      </c>
      <c r="B236" s="17" t="s">
        <v>557</v>
      </c>
      <c r="C236" s="6" t="str">
        <f>VLOOKUP(A:A,[1]整体目录!$B:$D,3,0)</f>
        <v>薇诺娜安肤保湿修护精华液</v>
      </c>
      <c r="D236" s="17" t="s">
        <v>421</v>
      </c>
      <c r="E236" s="4">
        <v>105910</v>
      </c>
      <c r="F236" s="4" t="s">
        <v>743</v>
      </c>
      <c r="G236" s="4" t="s">
        <v>428</v>
      </c>
      <c r="H236" s="4">
        <v>2</v>
      </c>
    </row>
    <row r="237" ht="16.5" spans="1:8">
      <c r="A237" s="17">
        <v>260442</v>
      </c>
      <c r="B237" s="17" t="s">
        <v>557</v>
      </c>
      <c r="C237" s="6" t="str">
        <f>VLOOKUP(A:A,[1]整体目录!$B:$D,3,0)</f>
        <v>薇诺娜安肤保湿修护精华液</v>
      </c>
      <c r="D237" s="17" t="s">
        <v>421</v>
      </c>
      <c r="E237" s="4">
        <v>709</v>
      </c>
      <c r="F237" s="4" t="s">
        <v>744</v>
      </c>
      <c r="G237" s="4" t="s">
        <v>745</v>
      </c>
      <c r="H237" s="4">
        <v>2</v>
      </c>
    </row>
    <row r="238" ht="16.5" spans="1:8">
      <c r="A238" s="17">
        <v>260442</v>
      </c>
      <c r="B238" s="17" t="s">
        <v>557</v>
      </c>
      <c r="C238" s="6" t="str">
        <f>VLOOKUP(A:A,[1]整体目录!$B:$D,3,0)</f>
        <v>薇诺娜安肤保湿修护精华液</v>
      </c>
      <c r="D238" s="17" t="s">
        <v>421</v>
      </c>
      <c r="E238" s="4">
        <v>707</v>
      </c>
      <c r="F238" s="4" t="s">
        <v>746</v>
      </c>
      <c r="G238" s="4" t="s">
        <v>674</v>
      </c>
      <c r="H238" s="4">
        <v>2</v>
      </c>
    </row>
    <row r="239" ht="16.5" spans="1:8">
      <c r="A239" s="17">
        <v>260442</v>
      </c>
      <c r="B239" s="17" t="s">
        <v>557</v>
      </c>
      <c r="C239" s="6" t="str">
        <f>VLOOKUP(A:A,[1]整体目录!$B:$D,3,0)</f>
        <v>薇诺娜安肤保湿修护精华液</v>
      </c>
      <c r="D239" s="17" t="s">
        <v>421</v>
      </c>
      <c r="E239" s="4">
        <v>111219</v>
      </c>
      <c r="F239" s="4" t="s">
        <v>747</v>
      </c>
      <c r="G239" s="4" t="s">
        <v>748</v>
      </c>
      <c r="H239" s="4">
        <v>2</v>
      </c>
    </row>
    <row r="240" ht="16.5" spans="1:8">
      <c r="A240" s="17">
        <v>260442</v>
      </c>
      <c r="B240" s="17" t="s">
        <v>557</v>
      </c>
      <c r="C240" s="6" t="str">
        <f>VLOOKUP(A:A,[1]整体目录!$B:$D,3,0)</f>
        <v>薇诺娜安肤保湿修护精华液</v>
      </c>
      <c r="D240" s="17" t="s">
        <v>421</v>
      </c>
      <c r="E240" s="4">
        <v>357</v>
      </c>
      <c r="F240" s="4" t="s">
        <v>749</v>
      </c>
      <c r="G240" s="4" t="s">
        <v>609</v>
      </c>
      <c r="H240" s="4">
        <v>2</v>
      </c>
    </row>
    <row r="241" ht="16.5" spans="1:8">
      <c r="A241" s="17">
        <v>260442</v>
      </c>
      <c r="B241" s="17" t="s">
        <v>557</v>
      </c>
      <c r="C241" s="6" t="str">
        <f>VLOOKUP(A:A,[1]整体目录!$B:$D,3,0)</f>
        <v>薇诺娜安肤保湿修护精华液</v>
      </c>
      <c r="D241" s="17" t="s">
        <v>421</v>
      </c>
      <c r="E241" s="4">
        <v>585</v>
      </c>
      <c r="F241" s="4" t="s">
        <v>750</v>
      </c>
      <c r="G241" s="4" t="s">
        <v>616</v>
      </c>
      <c r="H241" s="4">
        <v>2</v>
      </c>
    </row>
    <row r="242" ht="16.5" spans="1:8">
      <c r="A242" s="17">
        <v>260442</v>
      </c>
      <c r="B242" s="17" t="s">
        <v>557</v>
      </c>
      <c r="C242" s="6" t="str">
        <f>VLOOKUP(A:A,[1]整体目录!$B:$D,3,0)</f>
        <v>薇诺娜安肤保湿修护精华液</v>
      </c>
      <c r="D242" s="17" t="s">
        <v>421</v>
      </c>
      <c r="E242" s="4">
        <v>54</v>
      </c>
      <c r="F242" s="4" t="s">
        <v>751</v>
      </c>
      <c r="G242" s="4" t="s">
        <v>708</v>
      </c>
      <c r="H242" s="4">
        <v>2</v>
      </c>
    </row>
    <row r="243" ht="16.5" spans="1:8">
      <c r="A243" s="17">
        <v>260442</v>
      </c>
      <c r="B243" s="17" t="s">
        <v>557</v>
      </c>
      <c r="C243" s="6" t="str">
        <f>VLOOKUP(A:A,[1]整体目录!$B:$D,3,0)</f>
        <v>薇诺娜安肤保湿修护精华液</v>
      </c>
      <c r="D243" s="17" t="s">
        <v>421</v>
      </c>
      <c r="E243" s="4">
        <v>104428</v>
      </c>
      <c r="F243" s="4" t="s">
        <v>752</v>
      </c>
      <c r="G243" s="4" t="s">
        <v>753</v>
      </c>
      <c r="H243" s="4">
        <v>2</v>
      </c>
    </row>
    <row r="244" ht="16.5" spans="1:8">
      <c r="A244" s="17">
        <v>260442</v>
      </c>
      <c r="B244" s="17" t="s">
        <v>557</v>
      </c>
      <c r="C244" s="6" t="str">
        <f>VLOOKUP(A:A,[1]整体目录!$B:$D,3,0)</f>
        <v>薇诺娜安肤保湿修护精华液</v>
      </c>
      <c r="D244" s="17" t="s">
        <v>421</v>
      </c>
      <c r="E244" s="4">
        <v>514</v>
      </c>
      <c r="F244" s="4" t="s">
        <v>754</v>
      </c>
      <c r="G244" s="4" t="s">
        <v>552</v>
      </c>
      <c r="H244" s="4">
        <v>2</v>
      </c>
    </row>
    <row r="245" ht="16.5" spans="1:8">
      <c r="A245" s="17">
        <v>260442</v>
      </c>
      <c r="B245" s="17" t="s">
        <v>557</v>
      </c>
      <c r="C245" s="6" t="str">
        <f>VLOOKUP(A:A,[1]整体目录!$B:$D,3,0)</f>
        <v>薇诺娜安肤保湿修护精华液</v>
      </c>
      <c r="D245" s="17" t="s">
        <v>421</v>
      </c>
      <c r="E245" s="4">
        <v>107658</v>
      </c>
      <c r="F245" s="4" t="s">
        <v>695</v>
      </c>
      <c r="G245" s="4" t="s">
        <v>695</v>
      </c>
      <c r="H245" s="4">
        <v>2</v>
      </c>
    </row>
    <row r="246" ht="16.5" spans="1:8">
      <c r="A246" s="17">
        <v>260442</v>
      </c>
      <c r="B246" s="17" t="s">
        <v>557</v>
      </c>
      <c r="C246" s="6" t="str">
        <f>VLOOKUP(A:A,[1]整体目录!$B:$D,3,0)</f>
        <v>薇诺娜安肤保湿修护精华液</v>
      </c>
      <c r="D246" s="17" t="s">
        <v>421</v>
      </c>
      <c r="E246" s="4">
        <v>118074</v>
      </c>
      <c r="F246" s="4" t="s">
        <v>755</v>
      </c>
      <c r="G246" s="4" t="s">
        <v>670</v>
      </c>
      <c r="H246" s="4">
        <v>2</v>
      </c>
    </row>
    <row r="247" ht="16.5" spans="1:8">
      <c r="A247" s="17">
        <v>260442</v>
      </c>
      <c r="B247" s="17" t="s">
        <v>557</v>
      </c>
      <c r="C247" s="6" t="str">
        <f>VLOOKUP(A:A,[1]整体目录!$B:$D,3,0)</f>
        <v>薇诺娜安肤保湿修护精华液</v>
      </c>
      <c r="D247" s="17" t="s">
        <v>421</v>
      </c>
      <c r="E247" s="4">
        <v>744</v>
      </c>
      <c r="F247" s="4" t="s">
        <v>756</v>
      </c>
      <c r="G247" s="4" t="s">
        <v>757</v>
      </c>
      <c r="H247" s="4">
        <v>2</v>
      </c>
    </row>
    <row r="248" ht="16.5" spans="1:8">
      <c r="A248" s="17">
        <v>260442</v>
      </c>
      <c r="B248" s="17" t="s">
        <v>557</v>
      </c>
      <c r="C248" s="6" t="str">
        <f>VLOOKUP(A:A,[1]整体目录!$B:$D,3,0)</f>
        <v>薇诺娜安肤保湿修护精华液</v>
      </c>
      <c r="D248" s="17" t="s">
        <v>421</v>
      </c>
      <c r="E248" s="4">
        <v>578</v>
      </c>
      <c r="F248" s="4" t="s">
        <v>758</v>
      </c>
      <c r="G248" s="4" t="s">
        <v>759</v>
      </c>
      <c r="H248" s="4">
        <v>2</v>
      </c>
    </row>
    <row r="249" ht="16.5" spans="1:8">
      <c r="A249" s="17">
        <v>260442</v>
      </c>
      <c r="B249" s="17" t="s">
        <v>557</v>
      </c>
      <c r="C249" s="6" t="str">
        <f>VLOOKUP(A:A,[1]整体目录!$B:$D,3,0)</f>
        <v>薇诺娜安肤保湿修护精华液</v>
      </c>
      <c r="D249" s="17" t="s">
        <v>421</v>
      </c>
      <c r="E249" s="4">
        <v>513</v>
      </c>
      <c r="F249" s="4" t="s">
        <v>760</v>
      </c>
      <c r="G249" s="4" t="s">
        <v>761</v>
      </c>
      <c r="H249" s="4">
        <v>2</v>
      </c>
    </row>
    <row r="250" ht="16.5" spans="1:8">
      <c r="A250" s="17">
        <v>260442</v>
      </c>
      <c r="B250" s="17" t="s">
        <v>557</v>
      </c>
      <c r="C250" s="6" t="str">
        <f>VLOOKUP(A:A,[1]整体目录!$B:$D,3,0)</f>
        <v>薇诺娜安肤保湿修护精华液</v>
      </c>
      <c r="D250" s="17" t="s">
        <v>421</v>
      </c>
      <c r="E250" s="4">
        <v>108656</v>
      </c>
      <c r="F250" s="4" t="s">
        <v>762</v>
      </c>
      <c r="G250" s="4" t="s">
        <v>544</v>
      </c>
      <c r="H250" s="4">
        <v>2</v>
      </c>
    </row>
    <row r="251" ht="16.5" spans="1:8">
      <c r="A251" s="17">
        <v>260442</v>
      </c>
      <c r="B251" s="17" t="s">
        <v>557</v>
      </c>
      <c r="C251" s="6" t="str">
        <f>VLOOKUP(A:A,[1]整体目录!$B:$D,3,0)</f>
        <v>薇诺娜安肤保湿修护精华液</v>
      </c>
      <c r="D251" s="17" t="s">
        <v>421</v>
      </c>
      <c r="E251" s="4">
        <v>373</v>
      </c>
      <c r="F251" s="4" t="s">
        <v>763</v>
      </c>
      <c r="G251" s="4" t="s">
        <v>764</v>
      </c>
      <c r="H251" s="4">
        <v>2</v>
      </c>
    </row>
    <row r="252" ht="16.5" spans="1:8">
      <c r="A252" s="17">
        <v>260442</v>
      </c>
      <c r="B252" s="17" t="s">
        <v>557</v>
      </c>
      <c r="C252" s="6" t="str">
        <f>VLOOKUP(A:A,[1]整体目录!$B:$D,3,0)</f>
        <v>薇诺娜安肤保湿修护精华液</v>
      </c>
      <c r="D252" s="17" t="s">
        <v>421</v>
      </c>
      <c r="E252" s="4">
        <v>546</v>
      </c>
      <c r="F252" s="4" t="s">
        <v>765</v>
      </c>
      <c r="G252" s="4" t="s">
        <v>766</v>
      </c>
      <c r="H252" s="4">
        <v>2</v>
      </c>
    </row>
    <row r="253" ht="16.5" spans="1:8">
      <c r="A253" s="17">
        <v>260442</v>
      </c>
      <c r="B253" s="17" t="s">
        <v>557</v>
      </c>
      <c r="C253" s="6" t="str">
        <f>VLOOKUP(A:A,[1]整体目录!$B:$D,3,0)</f>
        <v>薇诺娜安肤保湿修护精华液</v>
      </c>
      <c r="D253" s="17" t="s">
        <v>421</v>
      </c>
      <c r="E253" s="4">
        <v>377</v>
      </c>
      <c r="F253" s="4" t="s">
        <v>767</v>
      </c>
      <c r="G253" s="4" t="s">
        <v>649</v>
      </c>
      <c r="H253" s="4">
        <v>2</v>
      </c>
    </row>
    <row r="254" ht="16.5" spans="1:8">
      <c r="A254" s="17">
        <v>260442</v>
      </c>
      <c r="B254" s="17" t="s">
        <v>557</v>
      </c>
      <c r="C254" s="6" t="str">
        <f>VLOOKUP(A:A,[1]整体目录!$B:$D,3,0)</f>
        <v>薇诺娜安肤保湿修护精华液</v>
      </c>
      <c r="D254" s="17" t="s">
        <v>421</v>
      </c>
      <c r="E254" s="4">
        <v>365</v>
      </c>
      <c r="F254" s="4" t="s">
        <v>768</v>
      </c>
      <c r="G254" s="4" t="s">
        <v>710</v>
      </c>
      <c r="H254" s="4">
        <v>2</v>
      </c>
    </row>
    <row r="255" ht="16.5" spans="1:8">
      <c r="A255" s="17">
        <v>260442</v>
      </c>
      <c r="B255" s="17" t="s">
        <v>557</v>
      </c>
      <c r="C255" s="6" t="str">
        <f>VLOOKUP(A:A,[1]整体目录!$B:$D,3,0)</f>
        <v>薇诺娜安肤保湿修护精华液</v>
      </c>
      <c r="D255" s="17" t="s">
        <v>421</v>
      </c>
      <c r="E255" s="4">
        <v>730</v>
      </c>
      <c r="F255" s="4" t="s">
        <v>769</v>
      </c>
      <c r="G255" s="4" t="s">
        <v>698</v>
      </c>
      <c r="H255" s="4">
        <v>2</v>
      </c>
    </row>
    <row r="256" ht="16.5" spans="1:8">
      <c r="A256" s="17">
        <v>260442</v>
      </c>
      <c r="B256" s="17" t="s">
        <v>557</v>
      </c>
      <c r="C256" s="6" t="str">
        <f>VLOOKUP(A:A,[1]整体目录!$B:$D,3,0)</f>
        <v>薇诺娜安肤保湿修护精华液</v>
      </c>
      <c r="D256" s="17" t="s">
        <v>421</v>
      </c>
      <c r="E256" s="4">
        <v>343</v>
      </c>
      <c r="F256" s="4" t="s">
        <v>770</v>
      </c>
      <c r="G256" s="4" t="s">
        <v>607</v>
      </c>
      <c r="H256" s="4">
        <v>2</v>
      </c>
    </row>
    <row r="257" ht="16.5" spans="1:8">
      <c r="A257" s="17">
        <v>260442</v>
      </c>
      <c r="B257" s="17" t="s">
        <v>557</v>
      </c>
      <c r="C257" s="6" t="str">
        <f>VLOOKUP(A:A,[1]整体目录!$B:$D,3,0)</f>
        <v>薇诺娜安肤保湿修护精华液</v>
      </c>
      <c r="D257" s="17" t="s">
        <v>421</v>
      </c>
      <c r="E257" s="4">
        <v>399</v>
      </c>
      <c r="F257" s="4" t="s">
        <v>701</v>
      </c>
      <c r="G257" s="4" t="s">
        <v>701</v>
      </c>
      <c r="H257" s="4">
        <v>2</v>
      </c>
    </row>
    <row r="258" ht="16.5" spans="1:8">
      <c r="A258" s="17">
        <v>260442</v>
      </c>
      <c r="B258" s="17" t="s">
        <v>557</v>
      </c>
      <c r="C258" s="6" t="str">
        <f>VLOOKUP(A:A,[1]整体目录!$B:$D,3,0)</f>
        <v>薇诺娜安肤保湿修护精华液</v>
      </c>
      <c r="D258" s="17" t="s">
        <v>421</v>
      </c>
      <c r="E258" s="4">
        <v>385</v>
      </c>
      <c r="F258" s="4" t="s">
        <v>771</v>
      </c>
      <c r="G258" s="4" t="s">
        <v>535</v>
      </c>
      <c r="H258" s="4">
        <v>2</v>
      </c>
    </row>
    <row r="259" ht="16.5" spans="1:8">
      <c r="A259" s="17">
        <v>260442</v>
      </c>
      <c r="B259" s="17" t="s">
        <v>557</v>
      </c>
      <c r="C259" s="6" t="str">
        <f>VLOOKUP(A:A,[1]整体目录!$B:$D,3,0)</f>
        <v>薇诺娜安肤保湿修护精华液</v>
      </c>
      <c r="D259" s="17" t="s">
        <v>421</v>
      </c>
      <c r="E259" s="4">
        <v>571</v>
      </c>
      <c r="F259" s="4" t="s">
        <v>772</v>
      </c>
      <c r="G259" s="4" t="s">
        <v>638</v>
      </c>
      <c r="H259" s="4">
        <v>2</v>
      </c>
    </row>
    <row r="260" ht="16.5" spans="1:8">
      <c r="A260" s="17">
        <v>260442</v>
      </c>
      <c r="B260" s="17" t="s">
        <v>557</v>
      </c>
      <c r="C260" s="6" t="str">
        <f>VLOOKUP(A:A,[1]整体目录!$B:$D,3,0)</f>
        <v>薇诺娜安肤保湿修护精华液</v>
      </c>
      <c r="D260" s="17" t="s">
        <v>421</v>
      </c>
      <c r="E260" s="4">
        <v>337</v>
      </c>
      <c r="F260" s="4" t="s">
        <v>773</v>
      </c>
      <c r="G260" s="4" t="s">
        <v>773</v>
      </c>
      <c r="H260" s="4">
        <v>2</v>
      </c>
    </row>
    <row r="261" ht="16.5" spans="1:8">
      <c r="A261" s="17">
        <v>260442</v>
      </c>
      <c r="B261" s="17" t="s">
        <v>557</v>
      </c>
      <c r="C261" s="6" t="str">
        <f>VLOOKUP(A:A,[1]整体目录!$B:$D,3,0)</f>
        <v>薇诺娜安肤保湿修护精华液</v>
      </c>
      <c r="D261" s="17" t="s">
        <v>421</v>
      </c>
      <c r="E261" s="4">
        <v>114685</v>
      </c>
      <c r="F261" s="4" t="s">
        <v>774</v>
      </c>
      <c r="G261" s="4" t="s">
        <v>705</v>
      </c>
      <c r="H261" s="4">
        <v>2</v>
      </c>
    </row>
  </sheetData>
  <autoFilter ref="A1:H26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门店明细</vt:lpstr>
      <vt:lpstr>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2023-05-29T07:27:00Z</dcterms:created>
  <dcterms:modified xsi:type="dcterms:W3CDTF">2023-06-01T07:51:57Z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B4E4CDDB125441228712A12ED223BF93_12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