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1" sheetId="1" r:id="rId1"/>
    <sheet name="汇总" sheetId="6" state="hidden" r:id="rId2"/>
    <sheet name="明细表" sheetId="2" r:id="rId3"/>
    <sheet name="要货计划" sheetId="4" state="hidden" r:id="rId4"/>
  </sheets>
  <externalReferences>
    <externalReference r:id="rId5"/>
  </externalReferences>
  <definedNames>
    <definedName name="_xlnm._FilterDatabase" localSheetId="1" hidden="1">汇总!$A$1:$E$44</definedName>
    <definedName name="_xlnm._FilterDatabase" localSheetId="2" hidden="1">明细表!$A$1:$I$277</definedName>
  </definedNames>
  <calcPr calcId="144525"/>
</workbook>
</file>

<file path=xl/sharedStrings.xml><?xml version="1.0" encoding="utf-8"?>
<sst xmlns="http://schemas.openxmlformats.org/spreadsheetml/2006/main" count="1560" uniqueCount="205">
  <si>
    <t>货品ID</t>
  </si>
  <si>
    <t>品名</t>
  </si>
  <si>
    <t>规格</t>
  </si>
  <si>
    <t>生产厂家</t>
  </si>
  <si>
    <t>考核价</t>
  </si>
  <si>
    <t>铺货数量</t>
  </si>
  <si>
    <t>铺货金额</t>
  </si>
  <si>
    <t>铺货原因</t>
  </si>
  <si>
    <t>是否加急</t>
  </si>
  <si>
    <t>营运部对接人</t>
  </si>
  <si>
    <t>提报时间</t>
  </si>
  <si>
    <t>货品名称</t>
  </si>
  <si>
    <t>厂家</t>
  </si>
  <si>
    <t>求和项:求和项:铺货数量</t>
  </si>
  <si>
    <t>厂家备注</t>
  </si>
  <si>
    <t>不再供货OTC渠道</t>
  </si>
  <si>
    <t>不再生产</t>
  </si>
  <si>
    <t>片区</t>
  </si>
  <si>
    <t>门店ID</t>
  </si>
  <si>
    <t>门店名</t>
  </si>
  <si>
    <t>备注</t>
  </si>
  <si>
    <t>薇诺娜柔润保湿霜</t>
  </si>
  <si>
    <t>150g</t>
  </si>
  <si>
    <t xml:space="preserve">云南贝泰妮生物科技集团股份有限公司  </t>
  </si>
  <si>
    <t>西门一片</t>
  </si>
  <si>
    <t>东昌店</t>
  </si>
  <si>
    <t>已铺货</t>
  </si>
  <si>
    <t>酵母重组胶原蛋白修复敷料</t>
  </si>
  <si>
    <t>50g</t>
  </si>
  <si>
    <t>青海创铭医疗器械有限公司</t>
  </si>
  <si>
    <t>西林一街</t>
  </si>
  <si>
    <t>薇诺娜柔润保湿乳</t>
  </si>
  <si>
    <t>佳灵路</t>
  </si>
  <si>
    <t>酵母重组胶原蛋白液体敷料</t>
  </si>
  <si>
    <t>100ml</t>
  </si>
  <si>
    <t>薇诺娜柔润保湿柔肤水</t>
  </si>
  <si>
    <t>120ml</t>
  </si>
  <si>
    <t>云南贝泰妮生物科技集团股份有限公司</t>
  </si>
  <si>
    <t>花照壁</t>
  </si>
  <si>
    <t>贝森北路</t>
  </si>
  <si>
    <t>薇诺娜舒敏保湿特护霜</t>
  </si>
  <si>
    <t>薇诺娜柔润保湿洁颜慕斯</t>
  </si>
  <si>
    <t>150ml</t>
  </si>
  <si>
    <t>薇诺娜柔润保湿精华液</t>
  </si>
  <si>
    <t>30ml</t>
  </si>
  <si>
    <t>厂家不再生产</t>
  </si>
  <si>
    <t>长寿路</t>
  </si>
  <si>
    <t>羊子山</t>
  </si>
  <si>
    <t>沙湾东一路</t>
  </si>
  <si>
    <t>15g</t>
  </si>
  <si>
    <t>已请银河北街做调拨（效期为24年6月）</t>
  </si>
  <si>
    <t>金沙店</t>
  </si>
  <si>
    <t>西林 一街</t>
  </si>
  <si>
    <t>交大三店</t>
  </si>
  <si>
    <t>蜀汉路</t>
  </si>
  <si>
    <t>柔润保湿面膜</t>
  </si>
  <si>
    <t>25ml</t>
  </si>
  <si>
    <t>请门店调拨，库存消化完了就不再进货，可销售ID245065 199元/10贴</t>
  </si>
  <si>
    <t>薇诺娜宝贝舒润霜</t>
  </si>
  <si>
    <t>200g</t>
  </si>
  <si>
    <t>土龙路</t>
  </si>
  <si>
    <t>柔润保湿乳液</t>
  </si>
  <si>
    <t>云南贝泰妮</t>
  </si>
  <si>
    <t>银河北街</t>
  </si>
  <si>
    <t>25ml*6贴</t>
  </si>
  <si>
    <t>青海</t>
  </si>
  <si>
    <t>城郊一片</t>
  </si>
  <si>
    <t>宝莲路店</t>
  </si>
  <si>
    <t>都江堰店</t>
  </si>
  <si>
    <t>青海创铭</t>
  </si>
  <si>
    <t>新津片区</t>
  </si>
  <si>
    <t>邓双店</t>
  </si>
  <si>
    <t>酵母重组胶原蛋白凝胶</t>
  </si>
  <si>
    <t>10g</t>
  </si>
  <si>
    <t>酵母重组胶原蛋白修复</t>
  </si>
  <si>
    <t>已请彭州店做调拨（效期为24年5月）</t>
  </si>
  <si>
    <t>透明质酸修护生物膜</t>
  </si>
  <si>
    <t>80g</t>
  </si>
  <si>
    <t>医用修复敷料</t>
  </si>
  <si>
    <t>25g</t>
  </si>
  <si>
    <t>薇诺娜舒敏保湿喷雾</t>
  </si>
  <si>
    <t>薇诺娜舒缓控油凝露</t>
  </si>
  <si>
    <t>薇诺娜透明质酸复合原液</t>
  </si>
  <si>
    <t>五津西路店</t>
  </si>
  <si>
    <t>柔润洁面慕斯</t>
  </si>
  <si>
    <t>150m l</t>
  </si>
  <si>
    <t>清痘精华液</t>
  </si>
  <si>
    <t>熊果苷美白保湿精华乳</t>
  </si>
  <si>
    <t>兴义店</t>
  </si>
  <si>
    <t>舒缓控油爽肤水</t>
  </si>
  <si>
    <t>150ml薇诺娜柔润保湿洁颜慕斯</t>
  </si>
  <si>
    <t>舒缓控油洁面泡沫</t>
  </si>
  <si>
    <t>光透皙白淡斑精华液</t>
  </si>
  <si>
    <t>五津西路二店</t>
  </si>
  <si>
    <t>25g贴敷型</t>
  </si>
  <si>
    <t>西安汇智</t>
  </si>
  <si>
    <t>薇诺娜柔润保湿乳液</t>
  </si>
  <si>
    <t>薇诺娜多效紧颜修护精华液</t>
  </si>
  <si>
    <t>薇诺娜光透皙白隔离日霜</t>
  </si>
  <si>
    <t>薇诺娜光透皙白修护晚霜</t>
  </si>
  <si>
    <t>（请门店调拨）</t>
  </si>
  <si>
    <t>薇诺娜紧致眼霜</t>
  </si>
  <si>
    <t>20g</t>
  </si>
  <si>
    <t>薇诺娜清痘修复精华液</t>
  </si>
  <si>
    <t>薇诺娜清透水感防晒喷雾</t>
  </si>
  <si>
    <t>薇诺娜舒缓控油爽肤水</t>
  </si>
  <si>
    <t>薇诺娜舒缓控油洁面泡沫</t>
  </si>
  <si>
    <t>崇州片</t>
  </si>
  <si>
    <t>永康东路</t>
  </si>
  <si>
    <t>25g 贴敷型椭圆形(T)T-3</t>
  </si>
  <si>
    <t>薇诺娜清透防晒乳SPF48PA+++</t>
  </si>
  <si>
    <t>请销售礼盒防晒套装</t>
  </si>
  <si>
    <t>薇诺娜柔润保湿面膜</t>
  </si>
  <si>
    <t>25ml×6贴</t>
  </si>
  <si>
    <t>桃源</t>
  </si>
  <si>
    <t>景中店</t>
  </si>
  <si>
    <t>25ml（单帖）</t>
  </si>
  <si>
    <t>薇诺娜医用修复敷料</t>
  </si>
  <si>
    <t>25g贴敷型椭圆形</t>
  </si>
  <si>
    <t>北街店</t>
  </si>
  <si>
    <t>邛崃中心店</t>
  </si>
  <si>
    <t>薇诺娜柔润保湿</t>
  </si>
  <si>
    <t>150mg</t>
  </si>
  <si>
    <t>安仁店</t>
  </si>
  <si>
    <t>沙渠店</t>
  </si>
  <si>
    <t>薇诺娜舒敏保湿特护霜。</t>
  </si>
  <si>
    <t>50G</t>
  </si>
  <si>
    <t>云南</t>
  </si>
  <si>
    <t>沙渠</t>
  </si>
  <si>
    <t>薇诺娜夏日防晒悠享礼盒（清透防晒乳）</t>
  </si>
  <si>
    <t>15gx4支 SPF48 PA+++</t>
  </si>
  <si>
    <t>蒲阳路店</t>
  </si>
  <si>
    <t>薇诺娜柔润保湿BB霜（自然色）</t>
  </si>
  <si>
    <t>薇诺娜清透水感防晒乳</t>
  </si>
  <si>
    <t>50g(SPF50 PA+++)</t>
  </si>
  <si>
    <t>请门店自行调拨</t>
  </si>
  <si>
    <t>10gx5支</t>
  </si>
  <si>
    <t>薇诺娜舒敏保湿洁面乳</t>
  </si>
  <si>
    <t>大邑东街</t>
  </si>
  <si>
    <t>透明质酸修复贴敷料</t>
  </si>
  <si>
    <t>25g*6贴</t>
  </si>
  <si>
    <t>问道西路店</t>
  </si>
  <si>
    <t>10g*5支</t>
  </si>
  <si>
    <t>舒敏保湿润肤水</t>
  </si>
  <si>
    <t>大邑通达店</t>
  </si>
  <si>
    <t>大邑潘家街店</t>
  </si>
  <si>
    <t>大邑元通店</t>
  </si>
  <si>
    <t>翔凤店</t>
  </si>
  <si>
    <t>50ml</t>
  </si>
  <si>
    <t>透明质酸修护贴敷料</t>
  </si>
  <si>
    <t>25gx6贴</t>
  </si>
  <si>
    <t>旗舰片</t>
  </si>
  <si>
    <t>丝竹路店</t>
  </si>
  <si>
    <t>25ml（单片装）</t>
  </si>
  <si>
    <t>科华北路店</t>
  </si>
  <si>
    <t>浆洗街</t>
  </si>
  <si>
    <t>薇诺娜熊果苷美白保湿精华乳</t>
  </si>
  <si>
    <t>薇诺娜熊果苷美白保湿精华</t>
  </si>
  <si>
    <t>薇诺娜光透皙白洁面乳</t>
  </si>
  <si>
    <t>旗舰片区</t>
  </si>
  <si>
    <t>童子街店</t>
  </si>
  <si>
    <t>透明质酸生物修护膜</t>
  </si>
  <si>
    <t>透明质酸酸生物修复膜</t>
  </si>
  <si>
    <t>旗舰店</t>
  </si>
  <si>
    <t>旗舰店片区</t>
  </si>
  <si>
    <t>梨花街</t>
  </si>
  <si>
    <t>薇诺娜多效紧颜修复霜</t>
  </si>
  <si>
    <t>红星店</t>
  </si>
  <si>
    <t>元华二巷</t>
  </si>
  <si>
    <t>薇诺娜清痘修护精华液</t>
  </si>
  <si>
    <t>科华店</t>
  </si>
  <si>
    <t>薇诺娜重组胶原蛋白凝胶</t>
  </si>
  <si>
    <t>透明质酸修复生物膜</t>
  </si>
  <si>
    <t>倪家桥</t>
  </si>
  <si>
    <t>酵母重组胶原蛋白液体辅料</t>
  </si>
  <si>
    <t>透明质酸生物修复膜</t>
  </si>
  <si>
    <t>紫薇东路</t>
  </si>
  <si>
    <t>25ml(单贴）</t>
  </si>
  <si>
    <t>东南</t>
  </si>
  <si>
    <t>剑南</t>
  </si>
  <si>
    <t>宝贝滋养霜</t>
  </si>
  <si>
    <t>华泰二店</t>
  </si>
  <si>
    <t>薇诺娜舒敏保湿润肤水</t>
  </si>
  <si>
    <t>薇诺娜光透皙白淡斑精华液</t>
  </si>
  <si>
    <t>薇诺娜光透皙白BB霜</t>
  </si>
  <si>
    <t>薇诺娜多效紧颜修护眼霜</t>
  </si>
  <si>
    <t>通盈街</t>
  </si>
  <si>
    <t>大源</t>
  </si>
  <si>
    <t>青岛</t>
  </si>
  <si>
    <t>万科</t>
  </si>
  <si>
    <t>薇诺娜光透皙白晶粹水</t>
  </si>
  <si>
    <t>薇诺娜柔润保湿BB霜（亮肌色）</t>
  </si>
  <si>
    <t>泰和二街</t>
  </si>
  <si>
    <t>维诺娜柔润保湿柔肤水</t>
  </si>
  <si>
    <t>中和大道</t>
  </si>
  <si>
    <t>中和</t>
  </si>
  <si>
    <t>水杉街</t>
  </si>
  <si>
    <t>观音桥</t>
  </si>
  <si>
    <t>崔家店</t>
  </si>
  <si>
    <t>三强西路</t>
  </si>
  <si>
    <t>要货数量</t>
  </si>
  <si>
    <t>批次价</t>
  </si>
  <si>
    <t>要货金额</t>
  </si>
  <si>
    <t>西安汇智医疗集团有限公司</t>
  </si>
  <si>
    <t>10g*5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</si>
</sst>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FF0000"/>
      <name val="宋体"/>
      <charset val="134"/>
    </font>
    <font>
      <sz val="10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1" borderId="6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D2">
            <v>214782</v>
          </cell>
          <cell r="E2" t="str">
            <v>薇诺娜修红舒缓安肤乳</v>
          </cell>
          <cell r="F2" t="str">
            <v>50g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6958717873148</v>
          </cell>
          <cell r="K2">
            <v>36</v>
          </cell>
          <cell r="L2">
            <v>268</v>
          </cell>
          <cell r="M2">
            <v>160.8</v>
          </cell>
        </row>
        <row r="3">
          <cell r="D3">
            <v>214783</v>
          </cell>
          <cell r="E3" t="str">
            <v>薇诺娜修红舒缓安肤精华液</v>
          </cell>
          <cell r="F3" t="str">
            <v>30ml</v>
          </cell>
          <cell r="G3" t="str">
            <v>盒</v>
          </cell>
          <cell r="H3" t="str">
            <v>云南贝泰妮</v>
          </cell>
          <cell r="I3" t="str">
            <v>云妆20160004</v>
          </cell>
          <cell r="J3" t="str">
            <v>6958717873544</v>
          </cell>
          <cell r="K3">
            <v>36</v>
          </cell>
          <cell r="L3">
            <v>298</v>
          </cell>
          <cell r="M3">
            <v>178.8</v>
          </cell>
        </row>
        <row r="4">
          <cell r="D4">
            <v>185353</v>
          </cell>
          <cell r="E4" t="str">
            <v>薇诺娜熊果苷透白保湿面膜</v>
          </cell>
          <cell r="F4" t="str">
            <v>20mlx6</v>
          </cell>
          <cell r="G4" t="str">
            <v>盒</v>
          </cell>
          <cell r="H4" t="str">
            <v>云南贝泰妮</v>
          </cell>
          <cell r="I4" t="str">
            <v>国妆特字G20150159</v>
          </cell>
          <cell r="J4" t="str">
            <v>6958717860452</v>
          </cell>
          <cell r="K4">
            <v>36</v>
          </cell>
          <cell r="L4">
            <v>218</v>
          </cell>
          <cell r="M4">
            <v>130.8</v>
          </cell>
        </row>
        <row r="5">
          <cell r="D5">
            <v>150095</v>
          </cell>
          <cell r="E5" t="str">
            <v>薇诺娜熊果苷美白保湿精华液</v>
          </cell>
          <cell r="F5" t="str">
            <v>30ml</v>
          </cell>
          <cell r="G5" t="str">
            <v>瓶</v>
          </cell>
          <cell r="H5" t="str">
            <v>云南贝泰妮</v>
          </cell>
          <cell r="I5" t="str">
            <v>国妆特字G20150193</v>
          </cell>
          <cell r="J5" t="str">
            <v>6958717860117</v>
          </cell>
          <cell r="K5">
            <v>1</v>
          </cell>
          <cell r="L5">
            <v>388</v>
          </cell>
          <cell r="M5">
            <v>232.8</v>
          </cell>
        </row>
        <row r="6">
          <cell r="D6">
            <v>150096</v>
          </cell>
          <cell r="E6" t="str">
            <v>薇诺娜熊果苷美白保湿精华乳</v>
          </cell>
          <cell r="F6" t="str">
            <v>50g</v>
          </cell>
          <cell r="G6" t="str">
            <v>支</v>
          </cell>
          <cell r="H6" t="str">
            <v>云南贝泰妮</v>
          </cell>
          <cell r="I6" t="str">
            <v>国妆特字G20150147</v>
          </cell>
          <cell r="J6" t="str">
            <v>6958717860124</v>
          </cell>
          <cell r="K6">
            <v>1</v>
          </cell>
          <cell r="L6">
            <v>288</v>
          </cell>
          <cell r="M6">
            <v>172.8</v>
          </cell>
        </row>
        <row r="7">
          <cell r="D7">
            <v>150098</v>
          </cell>
          <cell r="E7" t="str">
            <v>薇诺娜维生素CE淡纹亮肤精华液</v>
          </cell>
          <cell r="F7" t="str">
            <v>30ml</v>
          </cell>
          <cell r="G7" t="str">
            <v>瓶</v>
          </cell>
          <cell r="H7" t="str">
            <v>昆明贝泰妮</v>
          </cell>
          <cell r="I7" t="str">
            <v>国妆特字G20150152</v>
          </cell>
          <cell r="J7" t="str">
            <v>6958717860131</v>
          </cell>
          <cell r="K7">
            <v>1</v>
          </cell>
          <cell r="L7">
            <v>328</v>
          </cell>
          <cell r="M7">
            <v>196.8</v>
          </cell>
        </row>
        <row r="8">
          <cell r="D8">
            <v>181291</v>
          </cell>
          <cell r="E8" t="str">
            <v>薇诺娜透明质酸复合原液</v>
          </cell>
          <cell r="F8" t="str">
            <v>30ml</v>
          </cell>
          <cell r="G8" t="str">
            <v>瓶</v>
          </cell>
          <cell r="H8" t="str">
            <v>云南贝泰妮</v>
          </cell>
          <cell r="I8" t="str">
            <v>云G妆网备字2018000209</v>
          </cell>
          <cell r="J8" t="str">
            <v>6958717870246</v>
          </cell>
          <cell r="K8">
            <v>36</v>
          </cell>
          <cell r="L8">
            <v>298</v>
          </cell>
          <cell r="M8">
            <v>178.8</v>
          </cell>
        </row>
        <row r="9">
          <cell r="D9">
            <v>181288</v>
          </cell>
          <cell r="E9" t="str">
            <v>薇诺娜舒妍幻彩卸妆水</v>
          </cell>
          <cell r="F9" t="str">
            <v>150ml</v>
          </cell>
          <cell r="G9" t="str">
            <v>瓶</v>
          </cell>
          <cell r="H9" t="str">
            <v>昆明贝泰妮</v>
          </cell>
          <cell r="I9" t="str">
            <v>云G妆网备字2017001738</v>
          </cell>
          <cell r="J9" t="str">
            <v>6958717869981</v>
          </cell>
          <cell r="K9">
            <v>36</v>
          </cell>
          <cell r="L9">
            <v>208</v>
          </cell>
          <cell r="M9">
            <v>124.8</v>
          </cell>
        </row>
        <row r="10">
          <cell r="D10">
            <v>181289</v>
          </cell>
          <cell r="E10" t="str">
            <v>薇诺娜舒妍幻彩气垫BB霜（自然色）</v>
          </cell>
          <cell r="F10" t="str">
            <v>15g</v>
          </cell>
          <cell r="G10" t="str">
            <v>盒</v>
          </cell>
          <cell r="H10" t="str">
            <v>云南贝泰妮</v>
          </cell>
          <cell r="I10" t="str">
            <v>云G妆网备字2018000610</v>
          </cell>
          <cell r="J10" t="str">
            <v>6958717870475</v>
          </cell>
          <cell r="K10">
            <v>36</v>
          </cell>
          <cell r="L10">
            <v>238</v>
          </cell>
          <cell r="M10">
            <v>142.8</v>
          </cell>
        </row>
        <row r="11">
          <cell r="D11">
            <v>181290</v>
          </cell>
          <cell r="E11" t="str">
            <v>薇诺娜舒妍幻彩气垫BB霜（亮肌色）</v>
          </cell>
          <cell r="F11" t="str">
            <v>15g</v>
          </cell>
          <cell r="G11" t="str">
            <v>盒</v>
          </cell>
          <cell r="H11" t="str">
            <v>云南贝泰妮</v>
          </cell>
          <cell r="I11" t="str">
            <v>云G妆网备字2018000608</v>
          </cell>
          <cell r="J11" t="str">
            <v>6958717870451</v>
          </cell>
          <cell r="K11">
            <v>36</v>
          </cell>
          <cell r="L11">
            <v>238</v>
          </cell>
          <cell r="M11">
            <v>142.8</v>
          </cell>
        </row>
        <row r="12">
          <cell r="D12">
            <v>89062</v>
          </cell>
          <cell r="E12" t="str">
            <v>薇诺娜舒敏保湿修复霜</v>
          </cell>
          <cell r="F12" t="str">
            <v>50g</v>
          </cell>
          <cell r="G12" t="str">
            <v>瓶</v>
          </cell>
          <cell r="H12" t="str">
            <v>云南贝泰妮</v>
          </cell>
          <cell r="I12" t="str">
            <v>云妆20160004</v>
          </cell>
          <cell r="J12" t="str">
            <v>6958717860063</v>
          </cell>
          <cell r="K12">
            <v>36</v>
          </cell>
          <cell r="L12">
            <v>258</v>
          </cell>
          <cell r="M12">
            <v>154.8</v>
          </cell>
        </row>
        <row r="13">
          <cell r="D13">
            <v>150091</v>
          </cell>
          <cell r="E13" t="str">
            <v>薇诺娜舒敏保湿特护霜</v>
          </cell>
          <cell r="F13" t="str">
            <v>15g</v>
          </cell>
          <cell r="G13" t="str">
            <v>支</v>
          </cell>
          <cell r="H13" t="str">
            <v>云南贝泰妮</v>
          </cell>
          <cell r="I13" t="str">
            <v>云妆20160004</v>
          </cell>
          <cell r="J13" t="str">
            <v>6958717860230</v>
          </cell>
          <cell r="K13">
            <v>1</v>
          </cell>
          <cell r="L13">
            <v>88</v>
          </cell>
          <cell r="M13">
            <v>52.8</v>
          </cell>
        </row>
        <row r="14">
          <cell r="D14">
            <v>150090</v>
          </cell>
          <cell r="E14" t="str">
            <v>薇诺娜舒敏保湿特护霜</v>
          </cell>
          <cell r="F14" t="str">
            <v>50g</v>
          </cell>
          <cell r="G14" t="str">
            <v>支</v>
          </cell>
          <cell r="H14" t="str">
            <v>云南贝泰妮</v>
          </cell>
          <cell r="I14" t="str">
            <v>云妆20160004</v>
          </cell>
          <cell r="J14" t="str">
            <v>6958717860216</v>
          </cell>
          <cell r="K14">
            <v>1</v>
          </cell>
          <cell r="L14">
            <v>268</v>
          </cell>
          <cell r="M14">
            <v>160.8</v>
          </cell>
        </row>
        <row r="15">
          <cell r="D15">
            <v>150092</v>
          </cell>
          <cell r="E15" t="str">
            <v>薇诺娜舒敏保湿丝滑面贴膜</v>
          </cell>
          <cell r="F15" t="str">
            <v>20ml*6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6958717860087</v>
          </cell>
          <cell r="K15">
            <v>1</v>
          </cell>
          <cell r="L15">
            <v>168</v>
          </cell>
          <cell r="M15">
            <v>100.8</v>
          </cell>
        </row>
        <row r="16">
          <cell r="D16">
            <v>150089</v>
          </cell>
          <cell r="E16" t="str">
            <v>薇诺娜舒敏保湿润肤水</v>
          </cell>
          <cell r="F16" t="str">
            <v>120ml</v>
          </cell>
          <cell r="G16" t="str">
            <v>瓶</v>
          </cell>
          <cell r="H16" t="str">
            <v>云南贝泰妮</v>
          </cell>
          <cell r="I16" t="str">
            <v>云妆20160004</v>
          </cell>
          <cell r="J16" t="str">
            <v>6958717860056</v>
          </cell>
          <cell r="K16">
            <v>1</v>
          </cell>
          <cell r="L16">
            <v>188</v>
          </cell>
          <cell r="M16">
            <v>112.8</v>
          </cell>
        </row>
        <row r="17">
          <cell r="D17">
            <v>172377</v>
          </cell>
          <cell r="E17" t="str">
            <v>薇诺娜舒敏保湿喷雾</v>
          </cell>
          <cell r="F17" t="str">
            <v>150ml</v>
          </cell>
          <cell r="G17" t="str">
            <v>瓶</v>
          </cell>
          <cell r="H17" t="str">
            <v>云南贝泰妮</v>
          </cell>
          <cell r="I17" t="str">
            <v>云G妆网备字2016000592</v>
          </cell>
          <cell r="J17" t="str">
            <v>6958717860339</v>
          </cell>
          <cell r="K17">
            <v>36</v>
          </cell>
          <cell r="L17">
            <v>198</v>
          </cell>
          <cell r="M17">
            <v>118.8</v>
          </cell>
        </row>
        <row r="18">
          <cell r="D18">
            <v>215791</v>
          </cell>
          <cell r="E18" t="str">
            <v>薇诺娜舒敏保湿喷雾</v>
          </cell>
          <cell r="F18" t="str">
            <v>50ml</v>
          </cell>
          <cell r="G18" t="str">
            <v>盒</v>
          </cell>
          <cell r="H18" t="str">
            <v>云南贝泰妮</v>
          </cell>
          <cell r="I18" t="str">
            <v/>
          </cell>
          <cell r="J18" t="str">
            <v>6958717860612</v>
          </cell>
          <cell r="K18">
            <v>36</v>
          </cell>
          <cell r="L18">
            <v>68</v>
          </cell>
          <cell r="M18">
            <v>40.8</v>
          </cell>
        </row>
        <row r="19">
          <cell r="D19">
            <v>150088</v>
          </cell>
          <cell r="E19" t="str">
            <v>薇诺娜舒敏保湿洁面乳</v>
          </cell>
          <cell r="F19" t="str">
            <v>80g</v>
          </cell>
          <cell r="G19" t="str">
            <v>支</v>
          </cell>
          <cell r="H19" t="str">
            <v>云南贝泰妮</v>
          </cell>
          <cell r="I19" t="str">
            <v>云妆20160004</v>
          </cell>
          <cell r="J19" t="str">
            <v>6958717860049</v>
          </cell>
          <cell r="K19">
            <v>1</v>
          </cell>
          <cell r="L19">
            <v>158</v>
          </cell>
          <cell r="M19">
            <v>94.8</v>
          </cell>
        </row>
        <row r="20">
          <cell r="D20">
            <v>150086</v>
          </cell>
          <cell r="E20" t="str">
            <v>薇诺娜舒缓控油爽肤水</v>
          </cell>
          <cell r="F20" t="str">
            <v>120ml</v>
          </cell>
          <cell r="G20" t="str">
            <v>瓶</v>
          </cell>
          <cell r="H20" t="str">
            <v>云南贝泰妮</v>
          </cell>
          <cell r="I20" t="str">
            <v>云妆20160004</v>
          </cell>
          <cell r="J20" t="str">
            <v>6958717860018</v>
          </cell>
          <cell r="K20">
            <v>1</v>
          </cell>
          <cell r="L20">
            <v>188</v>
          </cell>
          <cell r="M20">
            <v>112.8</v>
          </cell>
        </row>
        <row r="21">
          <cell r="D21">
            <v>150101</v>
          </cell>
          <cell r="E21" t="str">
            <v>薇诺娜舒缓控油凝露</v>
          </cell>
          <cell r="F21" t="str">
            <v>50g</v>
          </cell>
          <cell r="G21" t="str">
            <v>支</v>
          </cell>
          <cell r="H21" t="str">
            <v>云南贝泰妮</v>
          </cell>
          <cell r="I21" t="str">
            <v>云妆20160004</v>
          </cell>
          <cell r="J21" t="str">
            <v>6958717860025</v>
          </cell>
          <cell r="K21">
            <v>1</v>
          </cell>
          <cell r="L21">
            <v>198</v>
          </cell>
          <cell r="M21">
            <v>118.8</v>
          </cell>
        </row>
        <row r="22">
          <cell r="D22">
            <v>150077</v>
          </cell>
          <cell r="E22" t="str">
            <v>薇诺娜舒缓控油洁面泡沫</v>
          </cell>
          <cell r="F22" t="str">
            <v>150ml</v>
          </cell>
          <cell r="G22" t="str">
            <v>瓶</v>
          </cell>
          <cell r="H22" t="str">
            <v>云南贝泰妮</v>
          </cell>
          <cell r="I22" t="str">
            <v>云妆20160004</v>
          </cell>
          <cell r="J22" t="str">
            <v>6958717860001</v>
          </cell>
          <cell r="K22">
            <v>1</v>
          </cell>
          <cell r="L22">
            <v>158</v>
          </cell>
          <cell r="M22">
            <v>94.8</v>
          </cell>
        </row>
        <row r="23">
          <cell r="D23">
            <v>185352</v>
          </cell>
          <cell r="E23" t="str">
            <v>薇诺娜舒缓净透清颜面膜</v>
          </cell>
          <cell r="F23" t="str">
            <v>20mlx6</v>
          </cell>
          <cell r="G23" t="str">
            <v>盒</v>
          </cell>
          <cell r="H23" t="str">
            <v>昆明贝泰妮</v>
          </cell>
          <cell r="I23" t="str">
            <v>云G妆网备字2017001732</v>
          </cell>
          <cell r="J23" t="str">
            <v>6958717869967</v>
          </cell>
          <cell r="K23">
            <v>36</v>
          </cell>
          <cell r="L23">
            <v>188</v>
          </cell>
          <cell r="M23">
            <v>112.8</v>
          </cell>
        </row>
        <row r="24"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D25">
            <v>150094</v>
          </cell>
          <cell r="E25" t="str">
            <v>薇诺娜柔润保湿霜</v>
          </cell>
          <cell r="F25" t="str">
            <v>80g</v>
          </cell>
          <cell r="G25" t="str">
            <v>支</v>
          </cell>
          <cell r="H25" t="str">
            <v>云南贝泰妮</v>
          </cell>
          <cell r="I25" t="str">
            <v>云G妆网备字2020000236</v>
          </cell>
          <cell r="J25" t="str">
            <v>6958717860100</v>
          </cell>
          <cell r="K25">
            <v>1</v>
          </cell>
          <cell r="L25">
            <v>88</v>
          </cell>
          <cell r="M25">
            <v>52.8</v>
          </cell>
        </row>
        <row r="26">
          <cell r="D26">
            <v>150093</v>
          </cell>
          <cell r="E26" t="str">
            <v>薇诺娜柔润保湿霜</v>
          </cell>
          <cell r="F26" t="str">
            <v>150g</v>
          </cell>
          <cell r="G26" t="str">
            <v>支</v>
          </cell>
          <cell r="H26" t="str">
            <v>云南贝泰妮</v>
          </cell>
          <cell r="I26" t="str">
            <v>云妆20160004</v>
          </cell>
          <cell r="J26" t="str">
            <v>6958717860094</v>
          </cell>
          <cell r="K26">
            <v>1</v>
          </cell>
          <cell r="L26">
            <v>168</v>
          </cell>
          <cell r="M26">
            <v>100.8</v>
          </cell>
        </row>
        <row r="27">
          <cell r="D27">
            <v>181299</v>
          </cell>
          <cell r="E27" t="str">
            <v>薇诺娜柔润保湿乳液</v>
          </cell>
          <cell r="F27" t="str">
            <v>50g</v>
          </cell>
          <cell r="G27" t="str">
            <v>支</v>
          </cell>
          <cell r="H27" t="str">
            <v>云南贝泰妮</v>
          </cell>
          <cell r="I27" t="str">
            <v>云G妆网备字2018000340</v>
          </cell>
          <cell r="J27" t="str">
            <v>6958717870147</v>
          </cell>
          <cell r="K27">
            <v>36</v>
          </cell>
          <cell r="L27">
            <v>198</v>
          </cell>
          <cell r="M27">
            <v>118.8</v>
          </cell>
        </row>
        <row r="28">
          <cell r="D28">
            <v>181297</v>
          </cell>
          <cell r="E28" t="str">
            <v>薇诺娜柔润保湿柔肤水</v>
          </cell>
          <cell r="F28" t="str">
            <v>120ml</v>
          </cell>
          <cell r="G28" t="str">
            <v>瓶</v>
          </cell>
          <cell r="H28" t="str">
            <v>云南贝泰妮</v>
          </cell>
          <cell r="I28" t="str">
            <v>云G妆网备字2018000210</v>
          </cell>
          <cell r="J28" t="str">
            <v>6958717870116</v>
          </cell>
          <cell r="K28">
            <v>36</v>
          </cell>
          <cell r="L28">
            <v>188</v>
          </cell>
          <cell r="M28">
            <v>112.8</v>
          </cell>
        </row>
        <row r="29">
          <cell r="D29">
            <v>181301</v>
          </cell>
          <cell r="E29" t="str">
            <v>薇诺娜柔润保湿面膜</v>
          </cell>
          <cell r="F29" t="str">
            <v>25ml×6贴</v>
          </cell>
          <cell r="G29" t="str">
            <v>盒</v>
          </cell>
          <cell r="H29" t="str">
            <v>云南贝泰妮</v>
          </cell>
          <cell r="I29" t="str">
            <v>云G妆网备字2018000212</v>
          </cell>
          <cell r="J29" t="str">
            <v>6958717870123</v>
          </cell>
          <cell r="K29">
            <v>36</v>
          </cell>
          <cell r="L29">
            <v>168</v>
          </cell>
          <cell r="M29">
            <v>100.8</v>
          </cell>
        </row>
        <row r="30">
          <cell r="D30">
            <v>214778</v>
          </cell>
          <cell r="E30" t="str">
            <v>薇诺娜柔润保湿精华液</v>
          </cell>
          <cell r="F30" t="str">
            <v>30ml</v>
          </cell>
          <cell r="G30" t="str">
            <v>盒</v>
          </cell>
          <cell r="H30" t="str">
            <v>云南贝泰妮</v>
          </cell>
          <cell r="I30" t="str">
            <v>云妆20160004</v>
          </cell>
          <cell r="J30" t="str">
            <v>6958717873124</v>
          </cell>
          <cell r="K30">
            <v>36</v>
          </cell>
          <cell r="L30">
            <v>298</v>
          </cell>
          <cell r="M30">
            <v>178.8</v>
          </cell>
        </row>
        <row r="31">
          <cell r="D31">
            <v>187952</v>
          </cell>
          <cell r="E31" t="str">
            <v>薇诺娜柔润保湿洁颜慕斯</v>
          </cell>
          <cell r="F31" t="str">
            <v>50ml</v>
          </cell>
          <cell r="G31" t="str">
            <v>盒</v>
          </cell>
          <cell r="H31" t="str">
            <v>昆明贝泰妮</v>
          </cell>
          <cell r="I31" t="str">
            <v>云G妆网备字2018000505</v>
          </cell>
          <cell r="J31" t="str">
            <v>6958717870420</v>
          </cell>
          <cell r="K31">
            <v>36</v>
          </cell>
          <cell r="L31">
            <v>68</v>
          </cell>
          <cell r="M31">
            <v>40.8</v>
          </cell>
        </row>
        <row r="32">
          <cell r="D32">
            <v>215787</v>
          </cell>
          <cell r="E32" t="str">
            <v>薇诺娜柔润保湿洁颜慕斯</v>
          </cell>
          <cell r="F32" t="str">
            <v>150ml</v>
          </cell>
          <cell r="G32" t="str">
            <v>盒</v>
          </cell>
          <cell r="H32" t="str">
            <v>云南贝泰妮</v>
          </cell>
          <cell r="I32" t="str">
            <v/>
          </cell>
          <cell r="J32" t="str">
            <v>6958717870437</v>
          </cell>
          <cell r="K32">
            <v>36</v>
          </cell>
          <cell r="L32">
            <v>168</v>
          </cell>
          <cell r="M32">
            <v>100.8</v>
          </cell>
        </row>
        <row r="33">
          <cell r="D33">
            <v>191176</v>
          </cell>
          <cell r="E33" t="str">
            <v>薇诺娜柔润保湿BB霜（自然色）</v>
          </cell>
          <cell r="F33" t="str">
            <v>50g</v>
          </cell>
          <cell r="G33" t="str">
            <v>盒</v>
          </cell>
          <cell r="H33" t="str">
            <v>云南贝泰妮</v>
          </cell>
          <cell r="I33" t="str">
            <v>云G妆网备字2019000787</v>
          </cell>
          <cell r="J33" t="str">
            <v>6958717871144</v>
          </cell>
          <cell r="K33">
            <v>36</v>
          </cell>
          <cell r="L33">
            <v>168</v>
          </cell>
          <cell r="M33">
            <v>100.8</v>
          </cell>
        </row>
        <row r="34">
          <cell r="D34">
            <v>191175</v>
          </cell>
          <cell r="E34" t="str">
            <v>薇诺娜柔润保湿BB霜（亮肌色）</v>
          </cell>
          <cell r="F34" t="str">
            <v>50g</v>
          </cell>
          <cell r="G34" t="str">
            <v>盒</v>
          </cell>
          <cell r="H34" t="str">
            <v>云南贝泰妮</v>
          </cell>
          <cell r="I34" t="str">
            <v>云G妆网备字2019000788</v>
          </cell>
          <cell r="J34" t="str">
            <v>6958717871151</v>
          </cell>
          <cell r="K34">
            <v>36</v>
          </cell>
          <cell r="L34">
            <v>168</v>
          </cell>
          <cell r="M34">
            <v>100.8</v>
          </cell>
        </row>
        <row r="35">
          <cell r="D35">
            <v>218919</v>
          </cell>
          <cell r="E35" t="str">
            <v>薇诺娜清透水感防晒喷雾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国妆特字G20201441</v>
          </cell>
          <cell r="J35" t="str">
            <v>6958717872547</v>
          </cell>
          <cell r="K35">
            <v>36</v>
          </cell>
          <cell r="L35">
            <v>168</v>
          </cell>
          <cell r="M35">
            <v>100.8</v>
          </cell>
        </row>
        <row r="36">
          <cell r="D36">
            <v>218908</v>
          </cell>
          <cell r="E36" t="str">
            <v>薇诺娜清透水感防晒喷雾</v>
          </cell>
          <cell r="F36" t="str">
            <v>75ml</v>
          </cell>
          <cell r="G36" t="str">
            <v>盒</v>
          </cell>
          <cell r="H36" t="str">
            <v>云南贝泰妮</v>
          </cell>
          <cell r="I36" t="str">
            <v>国妆特字G20201441</v>
          </cell>
          <cell r="J36" t="str">
            <v>6958717872325</v>
          </cell>
          <cell r="K36">
            <v>36</v>
          </cell>
          <cell r="L36">
            <v>118</v>
          </cell>
          <cell r="M36">
            <v>70.8</v>
          </cell>
        </row>
        <row r="37">
          <cell r="D37">
            <v>185350</v>
          </cell>
          <cell r="E37" t="str">
            <v>薇诺娜清透防晒乳SPF48PA+++</v>
          </cell>
          <cell r="F37" t="str">
            <v>50g</v>
          </cell>
          <cell r="G37" t="str">
            <v>盒</v>
          </cell>
          <cell r="H37" t="str">
            <v>云南贝泰妮</v>
          </cell>
          <cell r="I37" t="str">
            <v>国妆特字G20151938</v>
          </cell>
          <cell r="J37" t="str">
            <v>6958717869752</v>
          </cell>
          <cell r="K37">
            <v>36</v>
          </cell>
          <cell r="L37">
            <v>188</v>
          </cell>
          <cell r="M37">
            <v>112.8</v>
          </cell>
        </row>
        <row r="38">
          <cell r="D38">
            <v>215271</v>
          </cell>
          <cell r="E38" t="str">
            <v>薇诺娜清透防晒乳SPF48PA+++</v>
          </cell>
          <cell r="F38" t="str">
            <v>15g</v>
          </cell>
          <cell r="G38" t="str">
            <v>盒</v>
          </cell>
          <cell r="H38" t="str">
            <v>云南贝泰妮</v>
          </cell>
          <cell r="I38" t="str">
            <v>国妆特字G20151938</v>
          </cell>
          <cell r="J38" t="str">
            <v>6958717869776</v>
          </cell>
          <cell r="K38">
            <v>36</v>
          </cell>
          <cell r="L38">
            <v>56</v>
          </cell>
          <cell r="M38">
            <v>33.6</v>
          </cell>
        </row>
        <row r="39">
          <cell r="D39">
            <v>172379</v>
          </cell>
          <cell r="E39" t="str">
            <v>薇诺娜清透防晒乳SPF30PA+++</v>
          </cell>
          <cell r="F39" t="str">
            <v>50g</v>
          </cell>
          <cell r="G39" t="str">
            <v>瓶</v>
          </cell>
          <cell r="H39" t="str">
            <v>云南贝泰妮</v>
          </cell>
          <cell r="I39" t="str">
            <v>国妆特字G20151938</v>
          </cell>
          <cell r="J39" t="str">
            <v>6958717866409</v>
          </cell>
          <cell r="K39">
            <v>36</v>
          </cell>
          <cell r="L39">
            <v>188</v>
          </cell>
          <cell r="M39">
            <v>112.8</v>
          </cell>
        </row>
        <row r="40">
          <cell r="D40">
            <v>150087</v>
          </cell>
          <cell r="E40" t="str">
            <v>薇诺娜清痘修复精华液</v>
          </cell>
          <cell r="F40" t="str">
            <v>25g</v>
          </cell>
          <cell r="G40" t="str">
            <v>支</v>
          </cell>
          <cell r="H40" t="str">
            <v>云南贝泰妮</v>
          </cell>
          <cell r="I40" t="str">
            <v>云妆20160004</v>
          </cell>
          <cell r="J40" t="str">
            <v>6958717860032</v>
          </cell>
          <cell r="K40">
            <v>1</v>
          </cell>
          <cell r="L40">
            <v>188</v>
          </cell>
          <cell r="M40">
            <v>112.8</v>
          </cell>
        </row>
        <row r="41">
          <cell r="D41">
            <v>214776</v>
          </cell>
          <cell r="E41" t="str">
            <v>薇诺娜屛障特护霜</v>
          </cell>
          <cell r="F41" t="str">
            <v>50g</v>
          </cell>
          <cell r="G41" t="str">
            <v>盒</v>
          </cell>
          <cell r="H41" t="str">
            <v>云南贝泰妮</v>
          </cell>
          <cell r="I41" t="str">
            <v>云妆20160004</v>
          </cell>
          <cell r="J41" t="str">
            <v>6958717874350</v>
          </cell>
          <cell r="K41">
            <v>36</v>
          </cell>
          <cell r="L41">
            <v>298</v>
          </cell>
          <cell r="M41">
            <v>178.8</v>
          </cell>
        </row>
        <row r="42">
          <cell r="D42">
            <v>191110</v>
          </cell>
          <cell r="E42" t="str">
            <v>薇诺娜屏障修护精华液</v>
          </cell>
          <cell r="F42" t="str">
            <v>30ml</v>
          </cell>
          <cell r="G42" t="str">
            <v>盒</v>
          </cell>
          <cell r="H42" t="str">
            <v>云南贝泰妮</v>
          </cell>
          <cell r="I42" t="str">
            <v>云G妆网备字2019000791</v>
          </cell>
          <cell r="J42" t="str">
            <v>6958717871137</v>
          </cell>
          <cell r="K42">
            <v>36</v>
          </cell>
          <cell r="L42">
            <v>298</v>
          </cell>
          <cell r="M42">
            <v>178.8</v>
          </cell>
        </row>
        <row r="43">
          <cell r="D43">
            <v>150102</v>
          </cell>
          <cell r="E43" t="str">
            <v>薇诺娜紧致眼霜</v>
          </cell>
          <cell r="F43" t="str">
            <v>20g</v>
          </cell>
          <cell r="G43" t="str">
            <v>支</v>
          </cell>
          <cell r="H43" t="str">
            <v>云南贝泰妮</v>
          </cell>
          <cell r="I43" t="str">
            <v>云妆20160004</v>
          </cell>
          <cell r="J43" t="str">
            <v>6958717860490</v>
          </cell>
          <cell r="K43">
            <v>1</v>
          </cell>
          <cell r="L43">
            <v>328</v>
          </cell>
          <cell r="M43">
            <v>196.8</v>
          </cell>
        </row>
        <row r="44">
          <cell r="D44">
            <v>185348</v>
          </cell>
          <cell r="E44" t="str">
            <v>薇诺娜紧致抗皱精华霜</v>
          </cell>
          <cell r="F44" t="str">
            <v>30g</v>
          </cell>
          <cell r="G44" t="str">
            <v>盒</v>
          </cell>
          <cell r="H44" t="str">
            <v>云南贝泰妮</v>
          </cell>
          <cell r="I44" t="str">
            <v>云G妆网备字2017001734</v>
          </cell>
          <cell r="J44" t="str">
            <v>6958717869943</v>
          </cell>
          <cell r="K44">
            <v>36</v>
          </cell>
          <cell r="L44">
            <v>388</v>
          </cell>
          <cell r="M44">
            <v>232.8</v>
          </cell>
        </row>
        <row r="45">
          <cell r="D45">
            <v>150105</v>
          </cell>
          <cell r="E45" t="str">
            <v>薇诺娜极润保湿睡眠面膜</v>
          </cell>
          <cell r="F45" t="str">
            <v>100g</v>
          </cell>
          <cell r="G45" t="str">
            <v>盒</v>
          </cell>
          <cell r="H45" t="str">
            <v>昆明贝泰妮</v>
          </cell>
          <cell r="I45" t="str">
            <v>滇妆生卫字(2013)0037号</v>
          </cell>
          <cell r="J45" t="str">
            <v>6958717860421</v>
          </cell>
          <cell r="K45">
            <v>1</v>
          </cell>
          <cell r="L45">
            <v>198</v>
          </cell>
          <cell r="M45">
            <v>118.8</v>
          </cell>
        </row>
        <row r="46">
          <cell r="D46">
            <v>150108</v>
          </cell>
          <cell r="E46" t="str">
            <v>薇诺娜极润保湿水盈霜</v>
          </cell>
          <cell r="F46" t="str">
            <v>50g</v>
          </cell>
          <cell r="G46" t="str">
            <v>支</v>
          </cell>
          <cell r="H46" t="str">
            <v>昆明贝泰妮</v>
          </cell>
          <cell r="I46" t="str">
            <v>滇妆生卫字(2013)0037号</v>
          </cell>
          <cell r="J46" t="str">
            <v>6958717860711</v>
          </cell>
          <cell r="K46">
            <v>1</v>
          </cell>
          <cell r="L46">
            <v>198</v>
          </cell>
          <cell r="M46">
            <v>118.8</v>
          </cell>
        </row>
        <row r="47">
          <cell r="D47">
            <v>150104</v>
          </cell>
          <cell r="E47" t="str">
            <v>薇诺娜极润保湿柔肤水</v>
          </cell>
          <cell r="F47" t="str">
            <v>120ml</v>
          </cell>
          <cell r="G47" t="str">
            <v>盒</v>
          </cell>
          <cell r="H47" t="str">
            <v>昆明贝泰妮</v>
          </cell>
          <cell r="I47" t="str">
            <v>滇妆生卫字(2013)0037号</v>
          </cell>
          <cell r="J47" t="str">
            <v>6958717860407</v>
          </cell>
          <cell r="K47">
            <v>1</v>
          </cell>
          <cell r="L47">
            <v>178</v>
          </cell>
          <cell r="M47">
            <v>106.8</v>
          </cell>
        </row>
        <row r="48">
          <cell r="D48">
            <v>150106</v>
          </cell>
          <cell r="E48" t="str">
            <v>薇诺娜极润保湿面膜</v>
          </cell>
          <cell r="F48" t="str">
            <v>20ml*6</v>
          </cell>
          <cell r="G48" t="str">
            <v>盒</v>
          </cell>
          <cell r="H48" t="str">
            <v>昆明贝泰妮</v>
          </cell>
          <cell r="I48" t="str">
            <v>滇妆生卫字(2013)0037号</v>
          </cell>
          <cell r="J48" t="str">
            <v>6958717860438</v>
          </cell>
          <cell r="K48">
            <v>1</v>
          </cell>
          <cell r="L48">
            <v>168</v>
          </cell>
          <cell r="M48">
            <v>100.8</v>
          </cell>
        </row>
        <row r="49">
          <cell r="D49">
            <v>150103</v>
          </cell>
          <cell r="E49" t="str">
            <v>薇诺娜极润保湿洁面乳</v>
          </cell>
          <cell r="F49" t="str">
            <v>80g</v>
          </cell>
          <cell r="G49" t="str">
            <v>盒</v>
          </cell>
          <cell r="H49" t="str">
            <v>云南贝泰妮</v>
          </cell>
          <cell r="I49" t="str">
            <v>滇妆生卫字(2013)0037号</v>
          </cell>
          <cell r="J49" t="str">
            <v>6958717860391</v>
          </cell>
          <cell r="K49">
            <v>1</v>
          </cell>
          <cell r="L49">
            <v>128</v>
          </cell>
          <cell r="M49">
            <v>76.8</v>
          </cell>
        </row>
        <row r="50">
          <cell r="D50">
            <v>150107</v>
          </cell>
          <cell r="E50" t="str">
            <v>薇诺娜极润保湿BB霜</v>
          </cell>
          <cell r="F50" t="str">
            <v>50g</v>
          </cell>
          <cell r="G50" t="str">
            <v>支</v>
          </cell>
          <cell r="H50" t="str">
            <v>昆明贝泰妮</v>
          </cell>
          <cell r="I50" t="str">
            <v>滇妆生卫字(2013)0037号</v>
          </cell>
          <cell r="J50" t="str">
            <v>6958717860445</v>
          </cell>
          <cell r="K50">
            <v>1</v>
          </cell>
          <cell r="L50">
            <v>158</v>
          </cell>
          <cell r="M50">
            <v>94.8</v>
          </cell>
        </row>
        <row r="51">
          <cell r="D51">
            <v>181300</v>
          </cell>
          <cell r="E51" t="str">
            <v>薇诺娜焕采水光素颜霜</v>
          </cell>
          <cell r="F51" t="str">
            <v>30g</v>
          </cell>
          <cell r="G51" t="str">
            <v>支</v>
          </cell>
          <cell r="H51" t="str">
            <v>云南贝泰妮</v>
          </cell>
          <cell r="I51" t="str">
            <v>云G妆网备字2018000213</v>
          </cell>
          <cell r="J51" t="str">
            <v>6958717870260</v>
          </cell>
          <cell r="K51">
            <v>36</v>
          </cell>
          <cell r="L51">
            <v>128</v>
          </cell>
          <cell r="M51">
            <v>76.8</v>
          </cell>
        </row>
        <row r="52">
          <cell r="D52">
            <v>204079</v>
          </cell>
          <cell r="E52" t="str">
            <v>薇诺娜光透皙白修护晚霜</v>
          </cell>
          <cell r="F52" t="str">
            <v>50g</v>
          </cell>
          <cell r="G52" t="str">
            <v>盒</v>
          </cell>
          <cell r="H52" t="str">
            <v>云南贝泰妮</v>
          </cell>
          <cell r="I52" t="str">
            <v>国妆特字G20170790</v>
          </cell>
          <cell r="J52" t="str">
            <v>6958717871243</v>
          </cell>
          <cell r="K52">
            <v>36</v>
          </cell>
          <cell r="L52">
            <v>338</v>
          </cell>
          <cell r="M52">
            <v>202.8</v>
          </cell>
        </row>
        <row r="53">
          <cell r="D53">
            <v>204080</v>
          </cell>
          <cell r="E53" t="str">
            <v>薇诺娜光透皙白晶粹水</v>
          </cell>
          <cell r="F53" t="str">
            <v>120ml</v>
          </cell>
          <cell r="G53" t="str">
            <v>盒</v>
          </cell>
          <cell r="H53" t="str">
            <v>云南贝泰妮</v>
          </cell>
          <cell r="I53" t="str">
            <v>国妆特字G20170776</v>
          </cell>
          <cell r="J53" t="str">
            <v>6958717871250</v>
          </cell>
          <cell r="K53">
            <v>36</v>
          </cell>
          <cell r="L53">
            <v>228</v>
          </cell>
          <cell r="M53">
            <v>136.8</v>
          </cell>
        </row>
        <row r="54">
          <cell r="D54">
            <v>204077</v>
          </cell>
          <cell r="E54" t="str">
            <v>薇诺娜光透皙白隔离日霜</v>
          </cell>
          <cell r="F54" t="str">
            <v>50g</v>
          </cell>
          <cell r="G54" t="str">
            <v>盒</v>
          </cell>
          <cell r="H54" t="str">
            <v>云南贝泰妮</v>
          </cell>
          <cell r="I54" t="str">
            <v>国妆特字G20180002</v>
          </cell>
          <cell r="J54" t="str">
            <v>6958717871236</v>
          </cell>
          <cell r="K54">
            <v>36</v>
          </cell>
          <cell r="L54">
            <v>298</v>
          </cell>
          <cell r="M54">
            <v>178.8</v>
          </cell>
        </row>
        <row r="55">
          <cell r="D55">
            <v>204078</v>
          </cell>
          <cell r="E55" t="str">
            <v>薇诺娜光透皙白淡斑面膜</v>
          </cell>
          <cell r="F55" t="str">
            <v>25mlx6</v>
          </cell>
          <cell r="G55" t="str">
            <v>盒</v>
          </cell>
          <cell r="H55" t="str">
            <v>云南贝泰妮</v>
          </cell>
          <cell r="I55" t="str">
            <v>国妆特字G20170786</v>
          </cell>
          <cell r="J55" t="str">
            <v>6958717871588</v>
          </cell>
          <cell r="K55">
            <v>36</v>
          </cell>
          <cell r="L55">
            <v>218</v>
          </cell>
          <cell r="M55">
            <v>130.8</v>
          </cell>
        </row>
        <row r="56">
          <cell r="D56">
            <v>191033</v>
          </cell>
          <cell r="E56" t="str">
            <v>薇诺娜光透皙白淡斑精华液</v>
          </cell>
          <cell r="F56" t="str">
            <v>30ml</v>
          </cell>
          <cell r="G56" t="str">
            <v>盒</v>
          </cell>
          <cell r="H56" t="str">
            <v>云南贝泰妮</v>
          </cell>
          <cell r="I56" t="str">
            <v>国妆特字G20170787</v>
          </cell>
          <cell r="J56" t="str">
            <v>6958717871113</v>
          </cell>
          <cell r="K56">
            <v>36</v>
          </cell>
          <cell r="L56">
            <v>398</v>
          </cell>
          <cell r="M56">
            <v>238.8</v>
          </cell>
        </row>
        <row r="57">
          <cell r="D57">
            <v>150099</v>
          </cell>
          <cell r="E57" t="str">
            <v>薇诺娜寡肽修复喷雾</v>
          </cell>
          <cell r="F57" t="str">
            <v>10ml</v>
          </cell>
          <cell r="G57" t="str">
            <v>瓶</v>
          </cell>
          <cell r="H57" t="str">
            <v>云南贝泰妮</v>
          </cell>
          <cell r="I57" t="str">
            <v>滇妆生卫字(2013)0037号</v>
          </cell>
          <cell r="J57" t="str">
            <v>6958717860186</v>
          </cell>
          <cell r="K57">
            <v>1</v>
          </cell>
          <cell r="L57">
            <v>198</v>
          </cell>
          <cell r="M57">
            <v>118.8</v>
          </cell>
        </row>
        <row r="58">
          <cell r="D58">
            <v>192488</v>
          </cell>
          <cell r="E58" t="str">
            <v>薇诺娜多效修护复合肽冻干粉喷雾</v>
          </cell>
          <cell r="F58" t="str">
            <v>100mg+10ml</v>
          </cell>
          <cell r="G58" t="str">
            <v>盒</v>
          </cell>
          <cell r="H58" t="str">
            <v>云南贝泰妮</v>
          </cell>
          <cell r="I58" t="str">
            <v>云G妆网备字2019001194</v>
          </cell>
          <cell r="J58" t="str">
            <v>6958717871557</v>
          </cell>
          <cell r="K58">
            <v>36</v>
          </cell>
          <cell r="L58">
            <v>198</v>
          </cell>
          <cell r="M58">
            <v>118.8</v>
          </cell>
        </row>
        <row r="59">
          <cell r="D59">
            <v>214772</v>
          </cell>
          <cell r="E59" t="str">
            <v>薇诺娜多效修护复合肽保湿霜</v>
          </cell>
          <cell r="F59" t="str">
            <v>50g</v>
          </cell>
          <cell r="G59" t="str">
            <v>盒</v>
          </cell>
          <cell r="H59" t="str">
            <v>云南贝泰妮</v>
          </cell>
          <cell r="I59" t="str">
            <v>云妆20160004</v>
          </cell>
          <cell r="J59" t="str">
            <v>6958717873452</v>
          </cell>
          <cell r="K59">
            <v>36</v>
          </cell>
          <cell r="L59">
            <v>288</v>
          </cell>
          <cell r="M59">
            <v>172.8</v>
          </cell>
        </row>
        <row r="60">
          <cell r="D60">
            <v>214779</v>
          </cell>
          <cell r="E60" t="str">
            <v>薇诺娜多效修护复合肽安瓶精华液</v>
          </cell>
          <cell r="F60" t="str">
            <v>1.5mlx30支</v>
          </cell>
          <cell r="G60" t="str">
            <v>盒</v>
          </cell>
          <cell r="H60" t="str">
            <v>云南贝泰妮</v>
          </cell>
          <cell r="I60" t="str">
            <v>云妆20160004</v>
          </cell>
          <cell r="J60" t="str">
            <v>6958717873438</v>
          </cell>
          <cell r="K60">
            <v>36</v>
          </cell>
          <cell r="L60">
            <v>498</v>
          </cell>
          <cell r="M60">
            <v>298.8</v>
          </cell>
        </row>
        <row r="61">
          <cell r="D61">
            <v>214797</v>
          </cell>
          <cell r="E61" t="str">
            <v>薇诺娜多效修护复合肽安瓶精华液</v>
          </cell>
          <cell r="F61" t="str">
            <v>1.5mlx7支</v>
          </cell>
          <cell r="G61" t="str">
            <v>盒</v>
          </cell>
          <cell r="H61" t="str">
            <v>云南贝泰妮</v>
          </cell>
          <cell r="I61" t="str">
            <v>云妆20160004</v>
          </cell>
          <cell r="J61" t="str">
            <v>6958717873421</v>
          </cell>
          <cell r="K61">
            <v>36</v>
          </cell>
          <cell r="L61">
            <v>128</v>
          </cell>
          <cell r="M61">
            <v>76.8</v>
          </cell>
        </row>
        <row r="62">
          <cell r="D62">
            <v>194146</v>
          </cell>
          <cell r="E62" t="str">
            <v>薇诺娜玻尿酸修护面膜</v>
          </cell>
          <cell r="F62" t="str">
            <v>25gx6</v>
          </cell>
          <cell r="G62" t="str">
            <v>盒</v>
          </cell>
          <cell r="H62" t="str">
            <v>云南贝泰妮</v>
          </cell>
          <cell r="I62" t="str">
            <v>云G妆网备字2018000943</v>
          </cell>
          <cell r="J62" t="str">
            <v>6958717870611</v>
          </cell>
          <cell r="K62">
            <v>6</v>
          </cell>
          <cell r="L62">
            <v>248</v>
          </cell>
          <cell r="M62">
            <v>148.8</v>
          </cell>
        </row>
        <row r="63">
          <cell r="D63">
            <v>184997</v>
          </cell>
          <cell r="E63" t="str">
            <v>薇诺娜宝贝舒润滋养霜</v>
          </cell>
          <cell r="F63" t="str">
            <v>200g</v>
          </cell>
          <cell r="G63" t="str">
            <v>支</v>
          </cell>
          <cell r="H63" t="str">
            <v>云南贝泰妮</v>
          </cell>
          <cell r="I63" t="str">
            <v>云G妆网备字2018001378</v>
          </cell>
          <cell r="J63" t="str">
            <v>6958717870741</v>
          </cell>
          <cell r="K63">
            <v>36</v>
          </cell>
          <cell r="L63">
            <v>258</v>
          </cell>
          <cell r="M63">
            <v>154.8</v>
          </cell>
        </row>
        <row r="64">
          <cell r="D64">
            <v>184993</v>
          </cell>
          <cell r="E64" t="str">
            <v>薇诺娜宝贝舒润滋养霜</v>
          </cell>
          <cell r="F64" t="str">
            <v>100g</v>
          </cell>
          <cell r="G64" t="str">
            <v>支</v>
          </cell>
          <cell r="H64" t="str">
            <v>云南贝泰妮</v>
          </cell>
          <cell r="I64" t="str">
            <v>云G妆网备字2019000764</v>
          </cell>
          <cell r="J64" t="str">
            <v>6958717870734</v>
          </cell>
          <cell r="K64">
            <v>36</v>
          </cell>
          <cell r="L64">
            <v>138</v>
          </cell>
          <cell r="M64">
            <v>82.8</v>
          </cell>
        </row>
        <row r="65">
          <cell r="D65">
            <v>166670</v>
          </cell>
          <cell r="E65" t="str">
            <v>透明质酸修护贴敷料</v>
          </cell>
          <cell r="F65" t="str">
            <v>25gx6贴</v>
          </cell>
          <cell r="G65" t="str">
            <v>支</v>
          </cell>
          <cell r="H65" t="str">
            <v>云南贝泰妮</v>
          </cell>
          <cell r="I65" t="str">
            <v>滇械注准20192140006</v>
          </cell>
          <cell r="J65" t="str">
            <v>6958717864627</v>
          </cell>
          <cell r="K65">
            <v>36</v>
          </cell>
          <cell r="L65">
            <v>248</v>
          </cell>
          <cell r="M65">
            <v>148.8</v>
          </cell>
        </row>
        <row r="66">
          <cell r="D66">
            <v>172340</v>
          </cell>
          <cell r="E66" t="str">
            <v>透明质酸修护生物膜</v>
          </cell>
          <cell r="F66" t="str">
            <v>50g</v>
          </cell>
          <cell r="G66" t="str">
            <v>盒</v>
          </cell>
          <cell r="H66" t="str">
            <v>云南贝泰妮</v>
          </cell>
          <cell r="I66" t="str">
            <v>滇械注准20192140006</v>
          </cell>
          <cell r="J66" t="str">
            <v>6958717864597</v>
          </cell>
          <cell r="K66">
            <v>36</v>
          </cell>
          <cell r="L66">
            <v>128</v>
          </cell>
          <cell r="M66">
            <v>76.8</v>
          </cell>
        </row>
        <row r="67">
          <cell r="D67">
            <v>166671</v>
          </cell>
          <cell r="E67" t="str">
            <v>透明质酸修护生物膜</v>
          </cell>
          <cell r="F67" t="str">
            <v>80g</v>
          </cell>
          <cell r="G67" t="str">
            <v>支</v>
          </cell>
          <cell r="H67" t="str">
            <v>云南贝泰妮</v>
          </cell>
          <cell r="I67" t="str">
            <v>滇械注准20192140007</v>
          </cell>
          <cell r="J67" t="str">
            <v>6958717864603</v>
          </cell>
          <cell r="K67">
            <v>36</v>
          </cell>
          <cell r="L67">
            <v>198</v>
          </cell>
          <cell r="M67">
            <v>118.8</v>
          </cell>
        </row>
        <row r="68">
          <cell r="D68">
            <v>176368</v>
          </cell>
          <cell r="E68" t="str">
            <v>毛孔收缩水</v>
          </cell>
          <cell r="F68" t="str">
            <v>120ml</v>
          </cell>
          <cell r="G68" t="str">
            <v>瓶</v>
          </cell>
          <cell r="H68" t="str">
            <v>昆明贝泰妮</v>
          </cell>
          <cell r="I68" t="str">
            <v>云G妆网备字2017000149</v>
          </cell>
          <cell r="J68" t="str">
            <v>6958717860469</v>
          </cell>
          <cell r="K68">
            <v>36</v>
          </cell>
          <cell r="L68">
            <v>178</v>
          </cell>
          <cell r="M68">
            <v>106.8</v>
          </cell>
        </row>
        <row r="69">
          <cell r="D69">
            <v>218904</v>
          </cell>
          <cell r="E69" t="str">
            <v>酵母重组胶原蛋白液体敷料</v>
          </cell>
          <cell r="F69" t="str">
            <v>100ml</v>
          </cell>
          <cell r="G69" t="str">
            <v>盒</v>
          </cell>
          <cell r="H69" t="str">
            <v>青海创铭</v>
          </cell>
          <cell r="I69" t="str">
            <v>青械注准20182640003</v>
          </cell>
          <cell r="J69" t="str">
            <v>6971600801677</v>
          </cell>
          <cell r="K69">
            <v>36</v>
          </cell>
          <cell r="L69">
            <v>308</v>
          </cell>
          <cell r="M69">
            <v>184.8</v>
          </cell>
        </row>
        <row r="70">
          <cell r="D70">
            <v>232093</v>
          </cell>
          <cell r="E70" t="str">
            <v>薇诺娜光透皙白BB霜</v>
          </cell>
          <cell r="F70" t="str">
            <v>50g</v>
          </cell>
          <cell r="G70" t="str">
            <v>盒</v>
          </cell>
          <cell r="H70" t="str">
            <v>云南贝泰妮生物科技集团股份有限公司  </v>
          </cell>
          <cell r="I70" t="str">
            <v>国妆特字G20180004</v>
          </cell>
          <cell r="J70" t="str">
            <v>6958717871205</v>
          </cell>
          <cell r="K70">
            <v>6</v>
          </cell>
          <cell r="L70">
            <v>188</v>
          </cell>
          <cell r="M70">
            <v>112.8</v>
          </cell>
        </row>
        <row r="71">
          <cell r="D71">
            <v>232483</v>
          </cell>
          <cell r="E71" t="str">
            <v>薇诺娜光透皙白洁面乳</v>
          </cell>
          <cell r="F71" t="str">
            <v>80g</v>
          </cell>
          <cell r="G71" t="str">
            <v>盒</v>
          </cell>
          <cell r="H71" t="str">
            <v>云南贝泰妮生物科技集团股份有限公司  </v>
          </cell>
          <cell r="I71" t="str">
            <v>国妆特字G20170789</v>
          </cell>
          <cell r="J71" t="str">
            <v>6958717871199</v>
          </cell>
          <cell r="K71">
            <v>6</v>
          </cell>
          <cell r="L71">
            <v>198</v>
          </cell>
          <cell r="M71">
            <v>118.8</v>
          </cell>
        </row>
        <row r="72">
          <cell r="D72">
            <v>236580</v>
          </cell>
          <cell r="E72" t="str">
            <v>酵母重组胶原蛋白修复敷料</v>
          </cell>
          <cell r="F72" t="str">
            <v>15g</v>
          </cell>
          <cell r="G72" t="str">
            <v>支</v>
          </cell>
          <cell r="H72" t="str">
            <v>青海创铭</v>
          </cell>
          <cell r="I72" t="str">
            <v>青械注准20192640007</v>
          </cell>
          <cell r="J72" t="str">
            <v>6971600801844</v>
          </cell>
          <cell r="K72">
            <v>36</v>
          </cell>
          <cell r="L72">
            <v>88</v>
          </cell>
          <cell r="M72" t="str">
            <v>特价：27</v>
          </cell>
        </row>
        <row r="73">
          <cell r="D73">
            <v>236550</v>
          </cell>
          <cell r="E73" t="str">
            <v>酵母重组胶原蛋白修复敷料</v>
          </cell>
          <cell r="F73" t="str">
            <v>50g</v>
          </cell>
          <cell r="G73" t="str">
            <v>支</v>
          </cell>
          <cell r="H73" t="str">
            <v>青海创铭</v>
          </cell>
          <cell r="I73" t="str">
            <v>青械注准20192640007</v>
          </cell>
          <cell r="J73" t="str">
            <v>6971600801851</v>
          </cell>
          <cell r="K73">
            <v>36</v>
          </cell>
          <cell r="L73">
            <v>288</v>
          </cell>
          <cell r="M73">
            <v>172.8</v>
          </cell>
        </row>
        <row r="74">
          <cell r="D74">
            <v>236549</v>
          </cell>
          <cell r="E74" t="str">
            <v>酵母重组胶原蛋白凝胶</v>
          </cell>
          <cell r="F74" t="str">
            <v>10g</v>
          </cell>
          <cell r="G74" t="str">
            <v>支</v>
          </cell>
          <cell r="H74" t="str">
            <v>青海创铭</v>
          </cell>
          <cell r="I74" t="str">
            <v>青械注准20172640006</v>
          </cell>
          <cell r="J74" t="str">
            <v>6971600801820</v>
          </cell>
          <cell r="K74">
            <v>36</v>
          </cell>
          <cell r="L74">
            <v>68</v>
          </cell>
          <cell r="M74">
            <v>40.8</v>
          </cell>
        </row>
        <row r="75">
          <cell r="D75">
            <v>236548</v>
          </cell>
          <cell r="E75" t="str">
            <v>酵母重组胶原蛋白凝胶</v>
          </cell>
          <cell r="F75" t="str">
            <v>10g*5</v>
          </cell>
          <cell r="G75" t="str">
            <v>盒</v>
          </cell>
          <cell r="H75" t="str">
            <v>青海创铭</v>
          </cell>
          <cell r="I75" t="str">
            <v>青械注准20172640006</v>
          </cell>
          <cell r="J75" t="str">
            <v>6971600801837</v>
          </cell>
          <cell r="K75">
            <v>36</v>
          </cell>
          <cell r="L75">
            <v>318</v>
          </cell>
          <cell r="M75">
            <v>190.8</v>
          </cell>
        </row>
        <row r="76">
          <cell r="D76">
            <v>237009</v>
          </cell>
          <cell r="E76" t="str">
            <v>柔润保湿颜慕斯</v>
          </cell>
          <cell r="F76" t="str">
            <v>50ml</v>
          </cell>
          <cell r="G76" t="str">
            <v>盒</v>
          </cell>
          <cell r="H76" t="str">
            <v>云南贝泰妮</v>
          </cell>
          <cell r="I76" t="str">
            <v>云G妆网备字2018000505</v>
          </cell>
          <cell r="J76" t="str">
            <v>6958717870420</v>
          </cell>
          <cell r="K76">
            <v>36</v>
          </cell>
          <cell r="L76">
            <v>68</v>
          </cell>
          <cell r="M76">
            <v>40.8</v>
          </cell>
        </row>
        <row r="77">
          <cell r="D77">
            <v>237011</v>
          </cell>
          <cell r="E77" t="str">
            <v>柔润保湿面膜</v>
          </cell>
          <cell r="F77" t="str">
            <v>25ml(单贴）</v>
          </cell>
          <cell r="G77" t="str">
            <v>盒</v>
          </cell>
          <cell r="H77" t="str">
            <v>云南贝泰妮</v>
          </cell>
          <cell r="I77" t="str">
            <v>云G妆网备字2021000506</v>
          </cell>
          <cell r="J77" t="str">
            <v>6958717870352</v>
          </cell>
        </row>
        <row r="77">
          <cell r="L77">
            <v>28</v>
          </cell>
          <cell r="M77">
            <v>16.8</v>
          </cell>
        </row>
        <row r="78">
          <cell r="D78">
            <v>240715</v>
          </cell>
          <cell r="E78" t="str">
            <v>薇诺娜屏障特护面膜</v>
          </cell>
          <cell r="F78" t="str">
            <v>25ml*6</v>
          </cell>
          <cell r="G78" t="str">
            <v>盒</v>
          </cell>
          <cell r="H78" t="str">
            <v>云南贝泰妮</v>
          </cell>
          <cell r="I78" t="str">
            <v>云G妆网备字2021500179</v>
          </cell>
          <cell r="J78" t="str">
            <v>6958717875524</v>
          </cell>
          <cell r="K78">
            <v>36</v>
          </cell>
          <cell r="L78">
            <v>188</v>
          </cell>
          <cell r="M78">
            <v>112.8</v>
          </cell>
        </row>
        <row r="79">
          <cell r="D79">
            <v>240722</v>
          </cell>
          <cell r="E79" t="str">
            <v>薇诺娜屏障修护冻干面膜组合-屏障修护冻干面膜+纯净水</v>
          </cell>
          <cell r="F79" t="str">
            <v>*6</v>
          </cell>
          <cell r="G79" t="str">
            <v>盒</v>
          </cell>
          <cell r="H79" t="str">
            <v>云南贝泰妮</v>
          </cell>
          <cell r="I79" t="str">
            <v>云G妆网备字2021000416</v>
          </cell>
          <cell r="J79" t="str">
            <v>6958717874893</v>
          </cell>
          <cell r="K79">
            <v>36</v>
          </cell>
          <cell r="L79">
            <v>218</v>
          </cell>
          <cell r="M79">
            <v>130.8</v>
          </cell>
        </row>
        <row r="80">
          <cell r="D80">
            <v>240716</v>
          </cell>
          <cell r="E80" t="str">
            <v>薇诺娜屏障修护保湿水</v>
          </cell>
          <cell r="F80" t="str">
            <v>120ml</v>
          </cell>
          <cell r="G80" t="str">
            <v>瓶</v>
          </cell>
          <cell r="H80" t="str">
            <v>云南贝泰妮</v>
          </cell>
          <cell r="I80" t="str">
            <v>云G妆网备字2021500181</v>
          </cell>
          <cell r="J80" t="str">
            <v>6958717875449</v>
          </cell>
          <cell r="K80">
            <v>36</v>
          </cell>
          <cell r="L80">
            <v>198</v>
          </cell>
          <cell r="M80">
            <v>118.8</v>
          </cell>
        </row>
        <row r="81">
          <cell r="D81">
            <v>240717</v>
          </cell>
          <cell r="E81" t="str">
            <v>薇诺娜屏障舒缓洁面乳</v>
          </cell>
          <cell r="F81" t="str">
            <v>80g</v>
          </cell>
          <cell r="G81" t="str">
            <v>瓶</v>
          </cell>
          <cell r="H81" t="str">
            <v>云南贝泰妮</v>
          </cell>
          <cell r="I81" t="str">
            <v>云G妆网备字2021500180</v>
          </cell>
          <cell r="J81" t="str">
            <v>6958717875470</v>
          </cell>
          <cell r="K81">
            <v>36</v>
          </cell>
          <cell r="L81">
            <v>168</v>
          </cell>
          <cell r="M81">
            <v>100.8</v>
          </cell>
        </row>
        <row r="82">
          <cell r="D82">
            <v>240718</v>
          </cell>
          <cell r="E82" t="str">
            <v>薇诺娜屏障修护喷雾</v>
          </cell>
          <cell r="F82" t="str">
            <v>150ml</v>
          </cell>
          <cell r="G82" t="str">
            <v>瓶</v>
          </cell>
          <cell r="H82" t="str">
            <v>云南贝泰妮</v>
          </cell>
          <cell r="I82" t="str">
            <v>云G妆网备字2021500248号</v>
          </cell>
          <cell r="J82" t="str">
            <v>6958717875593</v>
          </cell>
          <cell r="K82">
            <v>36</v>
          </cell>
          <cell r="L82">
            <v>198</v>
          </cell>
          <cell r="M82">
            <v>118.8</v>
          </cell>
        </row>
        <row r="83">
          <cell r="D83">
            <v>240720</v>
          </cell>
          <cell r="E83" t="str">
            <v>薇诺娜紧致塑颜淡纹霜</v>
          </cell>
          <cell r="F83" t="str">
            <v>50g</v>
          </cell>
          <cell r="G83" t="str">
            <v>盒</v>
          </cell>
          <cell r="H83" t="str">
            <v>云南贝泰妮生物科技集团股份有限公司</v>
          </cell>
          <cell r="I83" t="str">
            <v>云G妆网备字2020001677</v>
          </cell>
          <cell r="J83" t="str">
            <v>6958717874305</v>
          </cell>
          <cell r="K83">
            <v>36</v>
          </cell>
          <cell r="L83">
            <v>388</v>
          </cell>
          <cell r="M83">
            <v>232.8</v>
          </cell>
        </row>
        <row r="84">
          <cell r="D84">
            <v>240719</v>
          </cell>
          <cell r="E84" t="str">
            <v>薇诺娜屏障修护高保湿霜</v>
          </cell>
          <cell r="F84" t="str">
            <v>50g</v>
          </cell>
          <cell r="G84" t="str">
            <v>盒</v>
          </cell>
          <cell r="H84" t="str">
            <v>云南贝泰妮生物科技集团股份有限公司</v>
          </cell>
          <cell r="I84" t="str">
            <v>云G妆网备字2021000557</v>
          </cell>
          <cell r="J84" t="str">
            <v>6958717874916</v>
          </cell>
          <cell r="K84">
            <v>36</v>
          </cell>
          <cell r="L84">
            <v>298</v>
          </cell>
          <cell r="M84">
            <v>178.8</v>
          </cell>
        </row>
        <row r="85">
          <cell r="D85">
            <v>240077</v>
          </cell>
          <cell r="E85" t="str">
            <v>薇诺娜清透水感防晒乳</v>
          </cell>
          <cell r="F85" t="str">
            <v>50g(SPF50 PA+++)</v>
          </cell>
          <cell r="G85" t="str">
            <v>支</v>
          </cell>
          <cell r="H85" t="str">
            <v>云南贝泰妮生物科技集团股份有限公司  </v>
          </cell>
          <cell r="I85" t="str">
            <v>国妆特字G20200671</v>
          </cell>
          <cell r="J85" t="str">
            <v>6958717872318</v>
          </cell>
        </row>
        <row r="85">
          <cell r="L85">
            <v>198</v>
          </cell>
          <cell r="M85">
            <v>118.8</v>
          </cell>
        </row>
        <row r="86">
          <cell r="D86">
            <v>241566</v>
          </cell>
          <cell r="E86" t="str">
            <v>薇诺娜夏日防晒悠享礼盒（清透防晒乳）</v>
          </cell>
          <cell r="F86" t="str">
            <v>15gx4支 SPF48 PA+++</v>
          </cell>
          <cell r="G86" t="str">
            <v>盒</v>
          </cell>
          <cell r="H86" t="str">
            <v>云南贝泰妮生物科技集团股份有限公司  </v>
          </cell>
          <cell r="I86" t="str">
            <v>国妆特字G20151938</v>
          </cell>
          <cell r="J86" t="str">
            <v>6958717894570</v>
          </cell>
        </row>
        <row r="86">
          <cell r="L86">
            <v>99</v>
          </cell>
          <cell r="M86">
            <v>59.4</v>
          </cell>
        </row>
        <row r="87">
          <cell r="D87">
            <v>241447</v>
          </cell>
          <cell r="E87" t="str">
            <v>薇诺娜柔润保湿基础护肤礼盒</v>
          </cell>
          <cell r="F87" t="str">
            <v>120ml+150ml+50g+25ml</v>
          </cell>
          <cell r="G87" t="str">
            <v>套</v>
          </cell>
          <cell r="H87" t="str">
            <v>云南贝泰妮生物科技集团股份有限公司</v>
          </cell>
          <cell r="I87" t="str">
            <v/>
          </cell>
          <cell r="J87" t="str">
            <v>6958717894556</v>
          </cell>
        </row>
        <row r="87">
          <cell r="L87">
            <v>289</v>
          </cell>
          <cell r="M87">
            <v>173.4</v>
          </cell>
        </row>
        <row r="88">
          <cell r="D88">
            <v>242574</v>
          </cell>
          <cell r="E88" t="str">
            <v>薇诺娜多效紧颜修护眼霜</v>
          </cell>
          <cell r="F88" t="str">
            <v>20g</v>
          </cell>
          <cell r="G88" t="str">
            <v>盒</v>
          </cell>
          <cell r="H88" t="str">
            <v>云南贝泰妮生物科技集团股份有限公司</v>
          </cell>
          <cell r="I88" t="str">
            <v>云G妆网备字2021500814</v>
          </cell>
          <cell r="J88" t="str">
            <v>6958717876293</v>
          </cell>
        </row>
        <row r="88">
          <cell r="L88">
            <v>338</v>
          </cell>
          <cell r="M88">
            <v>202.8</v>
          </cell>
        </row>
        <row r="89">
          <cell r="D89">
            <v>242575</v>
          </cell>
          <cell r="E89" t="str">
            <v>薇诺娜多效紧颜修护霜</v>
          </cell>
          <cell r="F89" t="str">
            <v>50g</v>
          </cell>
          <cell r="G89" t="str">
            <v>盒</v>
          </cell>
          <cell r="H89" t="str">
            <v>云南贝泰妮生物科技集团股份有限公司</v>
          </cell>
          <cell r="I89" t="str">
            <v>云G妆网备字2021500813</v>
          </cell>
          <cell r="J89" t="str">
            <v>6958717876316</v>
          </cell>
        </row>
        <row r="89">
          <cell r="L89">
            <v>398</v>
          </cell>
          <cell r="M89">
            <v>238.8</v>
          </cell>
        </row>
        <row r="90">
          <cell r="D90">
            <v>242576</v>
          </cell>
          <cell r="E90" t="str">
            <v>薇诺娜多效紧颜修护精华液</v>
          </cell>
          <cell r="F90" t="str">
            <v>30ml</v>
          </cell>
          <cell r="G90" t="str">
            <v>支</v>
          </cell>
          <cell r="H90" t="str">
            <v>云南贝泰妮</v>
          </cell>
          <cell r="I90" t="str">
            <v>云G妆网备字2021500812</v>
          </cell>
          <cell r="J90" t="str">
            <v>6958717876309</v>
          </cell>
        </row>
        <row r="90">
          <cell r="L90">
            <v>428</v>
          </cell>
          <cell r="M90">
            <v>256.8</v>
          </cell>
        </row>
        <row r="91">
          <cell r="D91">
            <v>245065</v>
          </cell>
          <cell r="E91" t="str">
            <v>医用修复敷料</v>
          </cell>
          <cell r="F91" t="str">
            <v>25g 贴敷型椭圆形(T)T-3</v>
          </cell>
          <cell r="G91" t="str">
            <v>袋</v>
          </cell>
          <cell r="H91" t="str">
            <v>西安汇智医疗集团有限公司</v>
          </cell>
          <cell r="I91" t="str">
            <v>陕械注准20182640059</v>
          </cell>
          <cell r="J91" t="str">
            <v>6933958216329</v>
          </cell>
        </row>
        <row r="91">
          <cell r="L91">
            <v>48</v>
          </cell>
          <cell r="M91" t="str">
            <v>特价：11.94</v>
          </cell>
        </row>
        <row r="92">
          <cell r="D92">
            <v>181291</v>
          </cell>
          <cell r="E92" t="str">
            <v>30ml透明质酸复合原液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"/>
  <sheetViews>
    <sheetView workbookViewId="0">
      <selection activeCell="C38" sqref="C38"/>
    </sheetView>
  </sheetViews>
  <sheetFormatPr defaultColWidth="9" defaultRowHeight="13.5" customHeight="1"/>
  <sheetData>
    <row r="1" s="37" customFormat="1" customHeight="1" spans="1:11">
      <c r="A1" s="37" t="s">
        <v>0</v>
      </c>
      <c r="B1" s="37" t="s">
        <v>1</v>
      </c>
      <c r="C1" s="37" t="s">
        <v>2</v>
      </c>
      <c r="D1" s="37" t="s">
        <v>3</v>
      </c>
      <c r="E1" s="38" t="s">
        <v>4</v>
      </c>
      <c r="F1" s="37" t="s">
        <v>5</v>
      </c>
      <c r="G1" s="37" t="s">
        <v>6</v>
      </c>
      <c r="H1" s="37" t="s">
        <v>7</v>
      </c>
      <c r="I1" s="39" t="s">
        <v>8</v>
      </c>
      <c r="J1" s="39" t="s">
        <v>9</v>
      </c>
      <c r="K1" s="40" t="s">
        <v>10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44"/>
  <sheetViews>
    <sheetView workbookViewId="0">
      <selection activeCell="B57" sqref="B57"/>
    </sheetView>
  </sheetViews>
  <sheetFormatPr defaultColWidth="9" defaultRowHeight="14.25" outlineLevelCol="5"/>
  <cols>
    <col min="1" max="1" width="9.84166666666667" style="3"/>
    <col min="2" max="2" width="40.3833333333333" style="3" customWidth="1"/>
    <col min="3" max="3" width="23" style="3" customWidth="1"/>
    <col min="4" max="4" width="40.3833333333333" style="3" customWidth="1"/>
    <col min="5" max="5" width="24.8416666666667" style="3" customWidth="1"/>
    <col min="6" max="6" width="18" style="3" customWidth="1"/>
    <col min="7" max="16384" width="9" style="3"/>
  </cols>
  <sheetData>
    <row r="1" spans="1:6">
      <c r="A1" s="3" t="s">
        <v>0</v>
      </c>
      <c r="B1" s="3" t="s">
        <v>11</v>
      </c>
      <c r="C1" s="3" t="s">
        <v>2</v>
      </c>
      <c r="D1" s="3" t="s">
        <v>12</v>
      </c>
      <c r="E1" s="3" t="s">
        <v>13</v>
      </c>
      <c r="F1" s="3" t="s">
        <v>14</v>
      </c>
    </row>
    <row r="2" spans="1:5">
      <c r="A2" s="3">
        <v>245065</v>
      </c>
      <c r="B2" s="3" t="str">
        <f>VLOOKUP(A:A,[1]Sheet1!$D$1:$E$65536,2,0)</f>
        <v>医用修复敷料</v>
      </c>
      <c r="C2" s="3" t="str">
        <f>VLOOKUP(A:A,[1]Sheet1!$D$1:$F$65536,3,0)</f>
        <v>25g 贴敷型椭圆形(T)T-3</v>
      </c>
      <c r="D2" s="3" t="str">
        <f>VLOOKUP(A:A,[1]Sheet1!$D$1:$H$65536,5,0)</f>
        <v>西安汇智医疗集团有限公司</v>
      </c>
      <c r="E2" s="3">
        <v>788</v>
      </c>
    </row>
    <row r="3" spans="1:5">
      <c r="A3" s="3">
        <v>237011</v>
      </c>
      <c r="B3" s="3" t="str">
        <f>VLOOKUP(A:A,[1]Sheet1!$D$1:$E$65536,2,0)</f>
        <v>柔润保湿面膜</v>
      </c>
      <c r="C3" s="3" t="str">
        <f>VLOOKUP(A:A,[1]Sheet1!$D$1:$F$65536,3,0)</f>
        <v>25ml(单贴）</v>
      </c>
      <c r="D3" s="3" t="str">
        <f>VLOOKUP(A:A,[1]Sheet1!$D$1:$H$65536,5,0)</f>
        <v>云南贝泰妮</v>
      </c>
      <c r="E3" s="3">
        <v>760</v>
      </c>
    </row>
    <row r="4" spans="1:5">
      <c r="A4" s="3">
        <v>218904</v>
      </c>
      <c r="B4" s="3" t="str">
        <f>VLOOKUP(A:A,[1]Sheet1!$D$1:$E$65536,2,0)</f>
        <v>酵母重组胶原蛋白液体敷料</v>
      </c>
      <c r="C4" s="3" t="str">
        <f>VLOOKUP(A:A,[1]Sheet1!$D$1:$F$65536,3,0)</f>
        <v>100ml</v>
      </c>
      <c r="D4" s="3" t="str">
        <f>VLOOKUP(A:A,[1]Sheet1!$D$1:$H$65536,5,0)</f>
        <v>青海创铭</v>
      </c>
      <c r="E4" s="3">
        <v>286</v>
      </c>
    </row>
    <row r="5" spans="1:5">
      <c r="A5" s="3">
        <v>236550</v>
      </c>
      <c r="B5" s="3" t="str">
        <f>VLOOKUP(A:A,[1]Sheet1!$D$1:$E$65536,2,0)</f>
        <v>酵母重组胶原蛋白修复敷料</v>
      </c>
      <c r="C5" s="3" t="str">
        <f>VLOOKUP(A:A,[1]Sheet1!$D$1:$F$65536,3,0)</f>
        <v>50g</v>
      </c>
      <c r="D5" s="3" t="str">
        <f>VLOOKUP(A:A,[1]Sheet1!$D$1:$H$65536,5,0)</f>
        <v>青海创铭</v>
      </c>
      <c r="E5" s="3">
        <v>193</v>
      </c>
    </row>
    <row r="6" hidden="1" spans="1:5">
      <c r="A6" s="22">
        <v>150094</v>
      </c>
      <c r="B6" s="22" t="str">
        <f>VLOOKUP(A:A,[1]Sheet1!$D$1:$E$65536,2,0)</f>
        <v>薇诺娜柔润保湿霜</v>
      </c>
      <c r="C6" s="22" t="str">
        <f>VLOOKUP(A:A,[1]Sheet1!$D$1:$F$65536,3,0)</f>
        <v>80g</v>
      </c>
      <c r="D6" s="22" t="str">
        <f>VLOOKUP(A:A,[1]Sheet1!$D$1:$H$65536,5,0)</f>
        <v>云南贝泰妮</v>
      </c>
      <c r="E6" s="22">
        <v>131</v>
      </c>
    </row>
    <row r="7" spans="1:5">
      <c r="A7" s="3">
        <v>150090</v>
      </c>
      <c r="B7" s="3" t="str">
        <f>VLOOKUP(A:A,[1]Sheet1!$D$1:$E$65536,2,0)</f>
        <v>薇诺娜舒敏保湿特护霜</v>
      </c>
      <c r="C7" s="3" t="str">
        <f>VLOOKUP(A:A,[1]Sheet1!$D$1:$F$65536,3,0)</f>
        <v>50g</v>
      </c>
      <c r="D7" s="3" t="str">
        <f>VLOOKUP(A:A,[1]Sheet1!$D$1:$H$65536,5,0)</f>
        <v>云南贝泰妮</v>
      </c>
      <c r="E7" s="3">
        <v>92</v>
      </c>
    </row>
    <row r="8" spans="1:5">
      <c r="A8" s="3">
        <v>181297</v>
      </c>
      <c r="B8" s="3" t="str">
        <f>VLOOKUP(A:A,[1]Sheet1!$D$1:$E$65536,2,0)</f>
        <v>薇诺娜柔润保湿柔肤水</v>
      </c>
      <c r="C8" s="3" t="str">
        <f>VLOOKUP(A:A,[1]Sheet1!$D$1:$F$65536,3,0)</f>
        <v>120ml</v>
      </c>
      <c r="D8" s="3" t="str">
        <f>VLOOKUP(A:A,[1]Sheet1!$D$1:$H$65536,5,0)</f>
        <v>云南贝泰妮</v>
      </c>
      <c r="E8" s="3">
        <v>90</v>
      </c>
    </row>
    <row r="9" spans="1:5">
      <c r="A9" s="3">
        <v>215787</v>
      </c>
      <c r="B9" s="3" t="str">
        <f>VLOOKUP(A:A,[1]Sheet1!$D$1:$E$65536,2,0)</f>
        <v>薇诺娜柔润保湿洁颜慕斯</v>
      </c>
      <c r="C9" s="3" t="str">
        <f>VLOOKUP(A:A,[1]Sheet1!$D$1:$F$65536,3,0)</f>
        <v>150ml</v>
      </c>
      <c r="D9" s="3" t="str">
        <f>VLOOKUP(A:A,[1]Sheet1!$D$1:$H$65536,5,0)</f>
        <v>云南贝泰妮</v>
      </c>
      <c r="E9" s="3">
        <v>83</v>
      </c>
    </row>
    <row r="10" spans="1:5">
      <c r="A10" s="3">
        <v>166670</v>
      </c>
      <c r="B10" s="3" t="str">
        <f>VLOOKUP(A:A,[1]Sheet1!$D$1:$E$65536,2,0)</f>
        <v>透明质酸修护贴敷料</v>
      </c>
      <c r="C10" s="3" t="str">
        <f>VLOOKUP(A:A,[1]Sheet1!$D$1:$F$65536,3,0)</f>
        <v>25gx6贴</v>
      </c>
      <c r="D10" s="3" t="str">
        <f>VLOOKUP(A:A,[1]Sheet1!$D$1:$H$65536,5,0)</f>
        <v>云南贝泰妮</v>
      </c>
      <c r="E10" s="3">
        <v>67</v>
      </c>
    </row>
    <row r="11" spans="1:5">
      <c r="A11" s="3">
        <v>214778</v>
      </c>
      <c r="B11" s="3" t="str">
        <f>VLOOKUP(A:A,[1]Sheet1!$D$1:$E$65536,2,0)</f>
        <v>薇诺娜柔润保湿精华液</v>
      </c>
      <c r="C11" s="3" t="str">
        <f>VLOOKUP(A:A,[1]Sheet1!$D$1:$F$65536,3,0)</f>
        <v>30ml</v>
      </c>
      <c r="D11" s="3" t="str">
        <f>VLOOKUP(A:A,[1]Sheet1!$D$1:$H$65536,5,0)</f>
        <v>云南贝泰妮</v>
      </c>
      <c r="E11" s="3">
        <v>60</v>
      </c>
    </row>
    <row r="12" spans="1:5">
      <c r="A12" s="3">
        <v>181299</v>
      </c>
      <c r="B12" s="3" t="str">
        <f>VLOOKUP(A:A,[1]Sheet1!$D$1:$E$65536,2,0)</f>
        <v>薇诺娜柔润保湿乳液</v>
      </c>
      <c r="C12" s="3" t="str">
        <f>VLOOKUP(A:A,[1]Sheet1!$D$1:$F$65536,3,0)</f>
        <v>50g</v>
      </c>
      <c r="D12" s="3" t="str">
        <f>VLOOKUP(A:A,[1]Sheet1!$D$1:$H$65536,5,0)</f>
        <v>云南贝泰妮</v>
      </c>
      <c r="E12" s="3">
        <v>57</v>
      </c>
    </row>
    <row r="13" spans="1:5">
      <c r="A13" s="3">
        <v>236548</v>
      </c>
      <c r="B13" s="3" t="str">
        <f>VLOOKUP(A:A,[1]Sheet1!$D$1:$E$65536,2,0)</f>
        <v>酵母重组胶原蛋白凝胶</v>
      </c>
      <c r="C13" s="3" t="str">
        <f>VLOOKUP(A:A,[1]Sheet1!$D$1:$F$65536,3,0)</f>
        <v>10g*5</v>
      </c>
      <c r="D13" s="3" t="str">
        <f>VLOOKUP(A:A,[1]Sheet1!$D$1:$H$65536,5,0)</f>
        <v>青海创铭</v>
      </c>
      <c r="E13" s="3">
        <v>51</v>
      </c>
    </row>
    <row r="14" hidden="1" spans="1:5">
      <c r="A14" s="22">
        <v>150089</v>
      </c>
      <c r="B14" s="22" t="str">
        <f>VLOOKUP(A:A,[1]Sheet1!$D$1:$E$65536,2,0)</f>
        <v>薇诺娜舒敏保湿润肤水</v>
      </c>
      <c r="C14" s="22" t="str">
        <f>VLOOKUP(A:A,[1]Sheet1!$D$1:$F$65536,3,0)</f>
        <v>120ml</v>
      </c>
      <c r="D14" s="22" t="str">
        <f>VLOOKUP(A:A,[1]Sheet1!$D$1:$H$65536,5,0)</f>
        <v>云南贝泰妮</v>
      </c>
      <c r="E14" s="22">
        <v>40</v>
      </c>
    </row>
    <row r="15" spans="1:5">
      <c r="A15" s="3">
        <v>181291</v>
      </c>
      <c r="B15" s="3" t="str">
        <f>VLOOKUP(A:A,[1]Sheet1!$D$1:$E$65536,2,0)</f>
        <v>薇诺娜透明质酸复合原液</v>
      </c>
      <c r="C15" s="3" t="str">
        <f>VLOOKUP(A:A,[1]Sheet1!$D$1:$F$65536,3,0)</f>
        <v>30ml</v>
      </c>
      <c r="D15" s="3" t="str">
        <f>VLOOKUP(A:A,[1]Sheet1!$D$1:$H$65536,5,0)</f>
        <v>云南贝泰妮</v>
      </c>
      <c r="E15" s="3">
        <v>32</v>
      </c>
    </row>
    <row r="16" spans="1:5">
      <c r="A16" s="3">
        <v>236580</v>
      </c>
      <c r="B16" s="3" t="str">
        <f>VLOOKUP(A:A,[1]Sheet1!$D$1:$E$65536,2,0)</f>
        <v>酵母重组胶原蛋白修复敷料</v>
      </c>
      <c r="C16" s="3" t="str">
        <f>VLOOKUP(A:A,[1]Sheet1!$D$1:$F$65536,3,0)</f>
        <v>15g</v>
      </c>
      <c r="D16" s="3" t="str">
        <f>VLOOKUP(A:A,[1]Sheet1!$D$1:$H$65536,5,0)</f>
        <v>青海创铭</v>
      </c>
      <c r="E16" s="3">
        <v>29</v>
      </c>
    </row>
    <row r="17" spans="1:5">
      <c r="A17" s="3">
        <v>215271</v>
      </c>
      <c r="B17" s="3" t="str">
        <f>VLOOKUP(A:A,[1]Sheet1!$D$1:$E$65536,2,0)</f>
        <v>薇诺娜清透防晒乳SPF48PA+++</v>
      </c>
      <c r="C17" s="3" t="str">
        <f>VLOOKUP(A:A,[1]Sheet1!$D$1:$F$65536,3,0)</f>
        <v>15g</v>
      </c>
      <c r="D17" s="3" t="str">
        <f>VLOOKUP(A:A,[1]Sheet1!$D$1:$H$65536,5,0)</f>
        <v>云南贝泰妮</v>
      </c>
      <c r="E17" s="3">
        <v>28</v>
      </c>
    </row>
    <row r="18" spans="1:5">
      <c r="A18" s="3">
        <v>191033</v>
      </c>
      <c r="B18" s="3" t="str">
        <f>VLOOKUP(A:A,[1]Sheet1!$D$1:$E$65536,2,0)</f>
        <v>薇诺娜光透皙白淡斑精华液</v>
      </c>
      <c r="C18" s="3" t="str">
        <f>VLOOKUP(A:A,[1]Sheet1!$D$1:$F$65536,3,0)</f>
        <v>30ml</v>
      </c>
      <c r="D18" s="3" t="str">
        <f>VLOOKUP(A:A,[1]Sheet1!$D$1:$H$65536,5,0)</f>
        <v>云南贝泰妮</v>
      </c>
      <c r="E18" s="3">
        <v>28</v>
      </c>
    </row>
    <row r="19" spans="1:5">
      <c r="A19" s="3">
        <v>150102</v>
      </c>
      <c r="B19" s="3" t="str">
        <f>VLOOKUP(A:A,[1]Sheet1!$D$1:$E$65536,2,0)</f>
        <v>薇诺娜紧致眼霜</v>
      </c>
      <c r="C19" s="3" t="str">
        <f>VLOOKUP(A:A,[1]Sheet1!$D$1:$F$65536,3,0)</f>
        <v>20g</v>
      </c>
      <c r="D19" s="3" t="str">
        <f>VLOOKUP(A:A,[1]Sheet1!$D$1:$H$65536,5,0)</f>
        <v>云南贝泰妮</v>
      </c>
      <c r="E19" s="3">
        <v>24</v>
      </c>
    </row>
    <row r="20" spans="1:5">
      <c r="A20" s="3">
        <v>150087</v>
      </c>
      <c r="B20" s="3" t="str">
        <f>VLOOKUP(A:A,[1]Sheet1!$D$1:$E$65536,2,0)</f>
        <v>薇诺娜清痘修复精华液</v>
      </c>
      <c r="C20" s="3" t="str">
        <f>VLOOKUP(A:A,[1]Sheet1!$D$1:$F$65536,3,0)</f>
        <v>25g</v>
      </c>
      <c r="D20" s="3" t="str">
        <f>VLOOKUP(A:A,[1]Sheet1!$D$1:$H$65536,5,0)</f>
        <v>云南贝泰妮</v>
      </c>
      <c r="E20" s="3">
        <v>24</v>
      </c>
    </row>
    <row r="21" hidden="1" spans="1:5">
      <c r="A21" s="7">
        <v>150077</v>
      </c>
      <c r="B21" s="7" t="str">
        <f>VLOOKUP(A:A,[1]Sheet1!$D$1:$E$65536,2,0)</f>
        <v>薇诺娜舒缓控油洁面泡沫</v>
      </c>
      <c r="C21" s="7" t="str">
        <f>VLOOKUP(A:A,[1]Sheet1!$D$1:$F$65536,3,0)</f>
        <v>150ml</v>
      </c>
      <c r="D21" s="7" t="str">
        <f>VLOOKUP(A:A,[1]Sheet1!$D$1:$H$65536,5,0)</f>
        <v>云南贝泰妮</v>
      </c>
      <c r="E21" s="7">
        <v>24</v>
      </c>
    </row>
    <row r="22" hidden="1" spans="1:5">
      <c r="A22" s="22">
        <v>181301</v>
      </c>
      <c r="B22" s="22" t="str">
        <f>VLOOKUP(A:A,[1]Sheet1!$D$1:$E$65536,2,0)</f>
        <v>薇诺娜柔润保湿面膜</v>
      </c>
      <c r="C22" s="22" t="str">
        <f>VLOOKUP(A:A,[1]Sheet1!$D$1:$F$65536,3,0)</f>
        <v>25ml×6贴</v>
      </c>
      <c r="D22" s="22" t="str">
        <f>VLOOKUP(A:A,[1]Sheet1!$D$1:$H$65536,5,0)</f>
        <v>云南贝泰妮</v>
      </c>
      <c r="E22" s="22">
        <v>22</v>
      </c>
    </row>
    <row r="23" hidden="1" spans="1:5">
      <c r="A23" s="22">
        <v>150093</v>
      </c>
      <c r="B23" s="22" t="str">
        <f>VLOOKUP(A:A,[1]Sheet1!$D$1:$E$65536,2,0)</f>
        <v>薇诺娜柔润保湿霜</v>
      </c>
      <c r="C23" s="22" t="str">
        <f>VLOOKUP(A:A,[1]Sheet1!$D$1:$F$65536,3,0)</f>
        <v>150g</v>
      </c>
      <c r="D23" s="22" t="str">
        <f>VLOOKUP(A:A,[1]Sheet1!$D$1:$H$65536,5,0)</f>
        <v>云南贝泰妮</v>
      </c>
      <c r="E23" s="22">
        <v>20</v>
      </c>
    </row>
    <row r="24" ht="13" hidden="1" customHeight="1" spans="1:5">
      <c r="A24" s="22">
        <v>150086</v>
      </c>
      <c r="B24" s="22" t="str">
        <f>VLOOKUP(A:A,[1]Sheet1!$D$1:$E$65536,2,0)</f>
        <v>薇诺娜舒缓控油爽肤水</v>
      </c>
      <c r="C24" s="22" t="str">
        <f>VLOOKUP(A:A,[1]Sheet1!$D$1:$F$65536,3,0)</f>
        <v>120ml</v>
      </c>
      <c r="D24" s="22" t="str">
        <f>VLOOKUP(A:A,[1]Sheet1!$D$1:$H$65536,5,0)</f>
        <v>云南贝泰妮</v>
      </c>
      <c r="E24" s="22">
        <v>20</v>
      </c>
    </row>
    <row r="25" s="8" customFormat="1" hidden="1" spans="1:6">
      <c r="A25" s="22">
        <v>172340</v>
      </c>
      <c r="B25" s="22" t="str">
        <f>VLOOKUP(A:A,[1]Sheet1!$D$1:$E$65536,2,0)</f>
        <v>透明质酸修护生物膜</v>
      </c>
      <c r="C25" s="22" t="str">
        <f>VLOOKUP(A:A,[1]Sheet1!$D$1:$F$65536,3,0)</f>
        <v>50g</v>
      </c>
      <c r="D25" s="22" t="str">
        <f>VLOOKUP(A:A,[1]Sheet1!$D$1:$H$65536,5,0)</f>
        <v>云南贝泰妮</v>
      </c>
      <c r="E25" s="22">
        <v>16</v>
      </c>
      <c r="F25" s="8" t="s">
        <v>15</v>
      </c>
    </row>
    <row r="26" s="8" customFormat="1" hidden="1" spans="1:5">
      <c r="A26" s="8">
        <v>166671</v>
      </c>
      <c r="B26" s="8" t="str">
        <f>VLOOKUP(A:A,[1]Sheet1!$D$1:$E$65536,2,0)</f>
        <v>透明质酸修护生物膜</v>
      </c>
      <c r="C26" s="8" t="str">
        <f>VLOOKUP(A:A,[1]Sheet1!$D$1:$F$65536,3,0)</f>
        <v>80g</v>
      </c>
      <c r="D26" s="8" t="str">
        <f>VLOOKUP(A:A,[1]Sheet1!$D$1:$H$65536,5,0)</f>
        <v>云南贝泰妮</v>
      </c>
      <c r="E26" s="8">
        <v>16</v>
      </c>
    </row>
    <row r="27" hidden="1" spans="1:5">
      <c r="A27" s="22">
        <v>242574</v>
      </c>
      <c r="B27" s="22" t="str">
        <f>VLOOKUP(A:A,[1]Sheet1!$D$1:$E$65536,2,0)</f>
        <v>薇诺娜多效紧颜修护眼霜</v>
      </c>
      <c r="C27" s="22" t="str">
        <f>VLOOKUP(A:A,[1]Sheet1!$D$1:$F$65536,3,0)</f>
        <v>20g</v>
      </c>
      <c r="D27" s="22" t="str">
        <f>VLOOKUP(A:A,[1]Sheet1!$D$1:$H$65536,5,0)</f>
        <v>云南贝泰妮生物科技集团股份有限公司</v>
      </c>
      <c r="E27" s="22">
        <v>7</v>
      </c>
    </row>
    <row r="28" s="8" customFormat="1" hidden="1" spans="1:6">
      <c r="A28" s="22">
        <v>150096</v>
      </c>
      <c r="B28" s="22" t="str">
        <f>VLOOKUP(A:A,[1]Sheet1!$D$1:$E$65536,2,0)</f>
        <v>薇诺娜熊果苷美白保湿精华乳</v>
      </c>
      <c r="C28" s="22" t="str">
        <f>VLOOKUP(A:A,[1]Sheet1!$D$1:$F$65536,3,0)</f>
        <v>50g</v>
      </c>
      <c r="D28" s="22" t="str">
        <f>VLOOKUP(A:A,[1]Sheet1!$D$1:$H$65536,5,0)</f>
        <v>云南贝泰妮</v>
      </c>
      <c r="E28" s="22">
        <v>10</v>
      </c>
      <c r="F28" s="8" t="s">
        <v>15</v>
      </c>
    </row>
    <row r="29" hidden="1" spans="1:5">
      <c r="A29" s="22">
        <v>242576</v>
      </c>
      <c r="B29" s="22" t="str">
        <f>VLOOKUP(A:A,[1]Sheet1!$D$1:$E$65536,2,0)</f>
        <v>薇诺娜多效紧颜修护精华液</v>
      </c>
      <c r="C29" s="22" t="str">
        <f>VLOOKUP(A:A,[1]Sheet1!$D$1:$F$65536,3,0)</f>
        <v>30ml</v>
      </c>
      <c r="D29" s="22" t="str">
        <f>VLOOKUP(A:A,[1]Sheet1!$D$1:$H$65536,5,0)</f>
        <v>云南贝泰妮</v>
      </c>
      <c r="E29" s="22">
        <v>9</v>
      </c>
    </row>
    <row r="30" spans="1:5">
      <c r="A30" s="3">
        <v>232483</v>
      </c>
      <c r="B30" s="3" t="str">
        <f>VLOOKUP(A:A,[1]Sheet1!$D$1:$E$65536,2,0)</f>
        <v>薇诺娜光透皙白洁面乳</v>
      </c>
      <c r="C30" s="3" t="str">
        <f>VLOOKUP(A:A,[1]Sheet1!$D$1:$F$65536,3,0)</f>
        <v>80g</v>
      </c>
      <c r="D30" s="3" t="str">
        <f>VLOOKUP(A:A,[1]Sheet1!$D$1:$H$65536,5,0)</f>
        <v>云南贝泰妮生物科技集团股份有限公司  </v>
      </c>
      <c r="E30" s="3">
        <v>9</v>
      </c>
    </row>
    <row r="31" hidden="1" spans="1:5">
      <c r="A31" s="22">
        <v>184997</v>
      </c>
      <c r="B31" s="22" t="str">
        <f>VLOOKUP(A:A,[1]Sheet1!$D$1:$E$65536,2,0)</f>
        <v>薇诺娜宝贝舒润滋养霜</v>
      </c>
      <c r="C31" s="22" t="str">
        <f>VLOOKUP(A:A,[1]Sheet1!$D$1:$F$65536,3,0)</f>
        <v>200g</v>
      </c>
      <c r="D31" s="22" t="str">
        <f>VLOOKUP(A:A,[1]Sheet1!$D$1:$H$65536,5,0)</f>
        <v>云南贝泰妮</v>
      </c>
      <c r="E31" s="22">
        <v>9</v>
      </c>
    </row>
    <row r="32" hidden="1" spans="1:5">
      <c r="A32" s="22">
        <v>215791</v>
      </c>
      <c r="B32" s="22" t="str">
        <f>VLOOKUP(A:A,[1]Sheet1!$D$1:$E$65536,2,0)</f>
        <v>薇诺娜舒敏保湿喷雾</v>
      </c>
      <c r="C32" s="22" t="str">
        <f>VLOOKUP(A:A,[1]Sheet1!$D$1:$F$65536,3,0)</f>
        <v>50ml</v>
      </c>
      <c r="D32" s="22" t="str">
        <f>VLOOKUP(A:A,[1]Sheet1!$D$1:$H$65536,5,0)</f>
        <v>云南贝泰妮</v>
      </c>
      <c r="E32" s="22">
        <v>8</v>
      </c>
    </row>
    <row r="33" hidden="1" spans="1:5">
      <c r="A33" s="22">
        <v>150088</v>
      </c>
      <c r="B33" s="22" t="str">
        <f>VLOOKUP(A:A,[1]Sheet1!$D$1:$E$65536,2,0)</f>
        <v>薇诺娜舒敏保湿洁面乳</v>
      </c>
      <c r="C33" s="22" t="str">
        <f>VLOOKUP(A:A,[1]Sheet1!$D$1:$F$65536,3,0)</f>
        <v>80g</v>
      </c>
      <c r="D33" s="22" t="str">
        <f>VLOOKUP(A:A,[1]Sheet1!$D$1:$H$65536,5,0)</f>
        <v>云南贝泰妮</v>
      </c>
      <c r="E33" s="22">
        <v>8</v>
      </c>
    </row>
    <row r="34" hidden="1" spans="1:5">
      <c r="A34" s="22">
        <v>242575</v>
      </c>
      <c r="B34" s="22" t="str">
        <f>VLOOKUP(A:A,[1]Sheet1!$D$1:$E$65536,2,0)</f>
        <v>薇诺娜多效紧颜修护霜</v>
      </c>
      <c r="C34" s="22" t="str">
        <f>VLOOKUP(A:A,[1]Sheet1!$D$1:$F$65536,3,0)</f>
        <v>50g</v>
      </c>
      <c r="D34" s="22" t="str">
        <f>VLOOKUP(A:A,[1]Sheet1!$D$1:$H$65536,5,0)</f>
        <v>云南贝泰妮生物科技集团股份有限公司</v>
      </c>
      <c r="E34" s="22">
        <v>7</v>
      </c>
    </row>
    <row r="35" s="8" customFormat="1" hidden="1" spans="1:6">
      <c r="A35" s="22">
        <v>191176</v>
      </c>
      <c r="B35" s="22" t="str">
        <f>VLOOKUP(A:A,[1]Sheet1!$D$1:$E$65536,2,0)</f>
        <v>薇诺娜柔润保湿BB霜（自然色）</v>
      </c>
      <c r="C35" s="22" t="str">
        <f>VLOOKUP(A:A,[1]Sheet1!$D$1:$F$65536,3,0)</f>
        <v>50g</v>
      </c>
      <c r="D35" s="22" t="str">
        <f>VLOOKUP(A:A,[1]Sheet1!$D$1:$H$65536,5,0)</f>
        <v>云南贝泰妮</v>
      </c>
      <c r="E35" s="22">
        <v>7</v>
      </c>
      <c r="F35" s="8" t="s">
        <v>16</v>
      </c>
    </row>
    <row r="36" spans="1:5">
      <c r="A36" s="3">
        <v>232093</v>
      </c>
      <c r="B36" s="3" t="str">
        <f>VLOOKUP(A:A,[1]Sheet1!$D$1:$E$65536,2,0)</f>
        <v>薇诺娜光透皙白BB霜</v>
      </c>
      <c r="C36" s="3" t="str">
        <f>VLOOKUP(A:A,[1]Sheet1!$D$1:$F$65536,3,0)</f>
        <v>50g</v>
      </c>
      <c r="D36" s="3" t="str">
        <f>VLOOKUP(A:A,[1]Sheet1!$D$1:$H$65536,5,0)</f>
        <v>云南贝泰妮生物科技集团股份有限公司  </v>
      </c>
      <c r="E36" s="3">
        <v>6</v>
      </c>
    </row>
    <row r="37" spans="1:5">
      <c r="A37" s="3">
        <v>204077</v>
      </c>
      <c r="B37" s="3" t="str">
        <f>VLOOKUP(A:A,[1]Sheet1!$D$1:$E$65536,2,0)</f>
        <v>薇诺娜光透皙白隔离日霜</v>
      </c>
      <c r="C37" s="3" t="str">
        <f>VLOOKUP(A:A,[1]Sheet1!$D$1:$F$65536,3,0)</f>
        <v>50g</v>
      </c>
      <c r="D37" s="3" t="str">
        <f>VLOOKUP(A:A,[1]Sheet1!$D$1:$H$65536,5,0)</f>
        <v>云南贝泰妮</v>
      </c>
      <c r="E37" s="3">
        <v>5</v>
      </c>
    </row>
    <row r="38" spans="1:5">
      <c r="A38" s="3">
        <v>240077</v>
      </c>
      <c r="B38" s="3" t="str">
        <f>VLOOKUP(A:A,[1]Sheet1!$D$1:$E$65536,2,0)</f>
        <v>薇诺娜清透水感防晒乳</v>
      </c>
      <c r="C38" s="3" t="str">
        <f>VLOOKUP(A:A,[1]Sheet1!$D$1:$F$65536,3,0)</f>
        <v>50g(SPF50 PA+++)</v>
      </c>
      <c r="D38" s="3" t="str">
        <f>VLOOKUP(A:A,[1]Sheet1!$D$1:$H$65536,5,0)</f>
        <v>云南贝泰妮生物科技集团股份有限公司  </v>
      </c>
      <c r="E38" s="3">
        <v>4</v>
      </c>
    </row>
    <row r="39" spans="1:5">
      <c r="A39" s="3">
        <v>204080</v>
      </c>
      <c r="B39" s="3" t="str">
        <f>VLOOKUP(A:A,[1]Sheet1!$D$1:$E$65536,2,0)</f>
        <v>薇诺娜光透皙白晶粹水</v>
      </c>
      <c r="C39" s="3" t="str">
        <f>VLOOKUP(A:A,[1]Sheet1!$D$1:$F$65536,3,0)</f>
        <v>120ml</v>
      </c>
      <c r="D39" s="3" t="str">
        <f>VLOOKUP(A:A,[1]Sheet1!$D$1:$H$65536,5,0)</f>
        <v>云南贝泰妮</v>
      </c>
      <c r="E39" s="3">
        <v>4</v>
      </c>
    </row>
    <row r="40" s="8" customFormat="1" hidden="1" spans="1:6">
      <c r="A40" s="22">
        <v>191175</v>
      </c>
      <c r="B40" s="22" t="str">
        <f>VLOOKUP(A:A,[1]Sheet1!$D$1:$E$65536,2,0)</f>
        <v>薇诺娜柔润保湿BB霜（亮肌色）</v>
      </c>
      <c r="C40" s="22" t="str">
        <f>VLOOKUP(A:A,[1]Sheet1!$D$1:$F$65536,3,0)</f>
        <v>50g</v>
      </c>
      <c r="D40" s="22" t="str">
        <f>VLOOKUP(A:A,[1]Sheet1!$D$1:$H$65536,5,0)</f>
        <v>云南贝泰妮</v>
      </c>
      <c r="E40" s="22">
        <v>4</v>
      </c>
      <c r="F40" s="8" t="s">
        <v>16</v>
      </c>
    </row>
    <row r="41" hidden="1" spans="1:5">
      <c r="A41" s="22">
        <v>150101</v>
      </c>
      <c r="B41" s="22" t="str">
        <f>VLOOKUP(A:A,[1]Sheet1!$D$1:$E$65536,2,0)</f>
        <v>薇诺娜舒缓控油凝露</v>
      </c>
      <c r="C41" s="22" t="str">
        <f>VLOOKUP(A:A,[1]Sheet1!$D$1:$F$65536,3,0)</f>
        <v>50g</v>
      </c>
      <c r="D41" s="22" t="str">
        <f>VLOOKUP(A:A,[1]Sheet1!$D$1:$H$65536,5,0)</f>
        <v>云南贝泰妮</v>
      </c>
      <c r="E41" s="22">
        <v>4</v>
      </c>
    </row>
    <row r="42" s="8" customFormat="1" hidden="1" spans="1:6">
      <c r="A42" s="22">
        <v>150095</v>
      </c>
      <c r="B42" s="22" t="str">
        <f>VLOOKUP(A:A,[1]Sheet1!$D$1:$E$65536,2,0)</f>
        <v>薇诺娜熊果苷美白保湿精华液</v>
      </c>
      <c r="C42" s="22" t="str">
        <f>VLOOKUP(A:A,[1]Sheet1!$D$1:$F$65536,3,0)</f>
        <v>30ml</v>
      </c>
      <c r="D42" s="22" t="str">
        <f>VLOOKUP(A:A,[1]Sheet1!$D$1:$H$65536,5,0)</f>
        <v>云南贝泰妮</v>
      </c>
      <c r="E42" s="22">
        <v>4</v>
      </c>
      <c r="F42" s="8" t="s">
        <v>15</v>
      </c>
    </row>
    <row r="43" spans="1:5">
      <c r="A43" s="3">
        <v>218919</v>
      </c>
      <c r="B43" s="3" t="str">
        <f>VLOOKUP(A:A,[1]Sheet1!$D$1:$E$65536,2,0)</f>
        <v>薇诺娜清透水感防晒喷雾</v>
      </c>
      <c r="C43" s="3" t="str">
        <f>VLOOKUP(A:A,[1]Sheet1!$D$1:$F$65536,3,0)</f>
        <v>120ml</v>
      </c>
      <c r="D43" s="3" t="str">
        <f>VLOOKUP(A:A,[1]Sheet1!$D$1:$H$65536,5,0)</f>
        <v>云南贝泰妮</v>
      </c>
      <c r="E43" s="3">
        <v>2</v>
      </c>
    </row>
    <row r="44" spans="1:5">
      <c r="A44" s="3">
        <v>204079</v>
      </c>
      <c r="B44" s="3" t="str">
        <f>VLOOKUP(A:A,[1]Sheet1!$D$1:$E$65536,2,0)</f>
        <v>薇诺娜光透皙白修护晚霜</v>
      </c>
      <c r="C44" s="3" t="str">
        <f>VLOOKUP(A:A,[1]Sheet1!$D$1:$F$65536,3,0)</f>
        <v>50g</v>
      </c>
      <c r="D44" s="3" t="str">
        <f>VLOOKUP(A:A,[1]Sheet1!$D$1:$H$65536,5,0)</f>
        <v>云南贝泰妮</v>
      </c>
      <c r="E44" s="3">
        <v>1</v>
      </c>
    </row>
  </sheetData>
  <autoFilter ref="A1:E44">
    <filterColumn colId="1">
      <colorFilter dxfId="0"/>
    </filterColumn>
    <extLst/>
  </autoFilter>
  <conditionalFormatting sqref="A$1:A$1048576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278"/>
  <sheetViews>
    <sheetView tabSelected="1" workbookViewId="0">
      <pane ySplit="1" topLeftCell="A239" activePane="bottomLeft" state="frozen"/>
      <selection/>
      <selection pane="bottomLeft" activeCell="D275" sqref="D275"/>
    </sheetView>
  </sheetViews>
  <sheetFormatPr defaultColWidth="9" defaultRowHeight="13.5" customHeight="1"/>
  <cols>
    <col min="1" max="1" width="9" style="3"/>
    <col min="2" max="2" width="31.8416666666667" style="3" customWidth="1"/>
    <col min="3" max="3" width="20.7666666666667" style="3" customWidth="1"/>
    <col min="4" max="4" width="38.15" style="1" customWidth="1"/>
    <col min="5" max="6" width="9" style="3"/>
    <col min="7" max="7" width="13.7666666666667" style="3" customWidth="1"/>
    <col min="8" max="8" width="12.8416666666667" style="1" customWidth="1"/>
    <col min="9" max="9" width="58.75" style="3" customWidth="1"/>
    <col min="10" max="24" width="9" style="8"/>
    <col min="25" max="16384" width="9" style="3"/>
  </cols>
  <sheetData>
    <row r="1" s="1" customFormat="1" customHeight="1" spans="1:24">
      <c r="A1" s="9" t="s">
        <v>0</v>
      </c>
      <c r="B1" s="9" t="s">
        <v>1</v>
      </c>
      <c r="C1" s="9" t="s">
        <v>2</v>
      </c>
      <c r="D1" s="9" t="s">
        <v>3</v>
      </c>
      <c r="E1" s="10" t="s">
        <v>17</v>
      </c>
      <c r="F1" s="9" t="s">
        <v>18</v>
      </c>
      <c r="G1" s="9" t="s">
        <v>19</v>
      </c>
      <c r="H1" s="11" t="s">
        <v>5</v>
      </c>
      <c r="I1" s="1" t="s">
        <v>20</v>
      </c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ht="14.25" customHeight="1" spans="1:9">
      <c r="A2" s="12">
        <v>150093</v>
      </c>
      <c r="B2" s="12" t="s">
        <v>21</v>
      </c>
      <c r="C2" s="12" t="s">
        <v>22</v>
      </c>
      <c r="D2" s="13" t="s">
        <v>23</v>
      </c>
      <c r="E2" s="12" t="s">
        <v>24</v>
      </c>
      <c r="F2" s="12">
        <v>114622</v>
      </c>
      <c r="G2" s="12" t="s">
        <v>25</v>
      </c>
      <c r="H2" s="13">
        <v>4</v>
      </c>
      <c r="I2" s="3" t="s">
        <v>26</v>
      </c>
    </row>
    <row r="3" ht="14.25" customHeight="1" spans="1:8">
      <c r="A3" s="14">
        <v>236550</v>
      </c>
      <c r="B3" s="14" t="s">
        <v>27</v>
      </c>
      <c r="C3" s="14" t="s">
        <v>28</v>
      </c>
      <c r="D3" s="1" t="s">
        <v>29</v>
      </c>
      <c r="E3" s="14" t="s">
        <v>24</v>
      </c>
      <c r="F3" s="14">
        <v>103199</v>
      </c>
      <c r="G3" s="14" t="s">
        <v>30</v>
      </c>
      <c r="H3" s="1">
        <v>6</v>
      </c>
    </row>
    <row r="4" ht="14.25" customHeight="1" spans="1:8">
      <c r="A4" s="14">
        <v>181299</v>
      </c>
      <c r="B4" s="14" t="s">
        <v>31</v>
      </c>
      <c r="C4" s="14" t="s">
        <v>28</v>
      </c>
      <c r="D4" s="1" t="s">
        <v>29</v>
      </c>
      <c r="E4" s="14" t="s">
        <v>24</v>
      </c>
      <c r="F4" s="14">
        <v>102565</v>
      </c>
      <c r="G4" s="14" t="s">
        <v>32</v>
      </c>
      <c r="H4" s="1">
        <v>4</v>
      </c>
    </row>
    <row r="5" ht="14.25" customHeight="1" spans="1:8">
      <c r="A5" s="14">
        <v>218904</v>
      </c>
      <c r="B5" s="14" t="s">
        <v>33</v>
      </c>
      <c r="C5" s="14" t="s">
        <v>34</v>
      </c>
      <c r="D5" s="1" t="s">
        <v>29</v>
      </c>
      <c r="E5" s="14" t="s">
        <v>24</v>
      </c>
      <c r="F5" s="14">
        <v>102565</v>
      </c>
      <c r="G5" s="14" t="s">
        <v>32</v>
      </c>
      <c r="H5" s="1">
        <v>4</v>
      </c>
    </row>
    <row r="6" ht="14.25" customHeight="1" spans="1:8">
      <c r="A6" s="14">
        <v>181297</v>
      </c>
      <c r="B6" s="14" t="s">
        <v>35</v>
      </c>
      <c r="C6" s="14" t="s">
        <v>36</v>
      </c>
      <c r="D6" s="1" t="s">
        <v>37</v>
      </c>
      <c r="E6" s="14" t="s">
        <v>24</v>
      </c>
      <c r="F6" s="14">
        <v>102565</v>
      </c>
      <c r="G6" s="14" t="s">
        <v>32</v>
      </c>
      <c r="H6" s="1">
        <v>6</v>
      </c>
    </row>
    <row r="7" ht="14.25" customHeight="1" spans="1:8">
      <c r="A7" s="14">
        <v>236550</v>
      </c>
      <c r="B7" s="14" t="s">
        <v>27</v>
      </c>
      <c r="C7" s="14" t="s">
        <v>28</v>
      </c>
      <c r="D7" s="1" t="s">
        <v>29</v>
      </c>
      <c r="E7" s="14" t="s">
        <v>24</v>
      </c>
      <c r="F7" s="14">
        <v>102565</v>
      </c>
      <c r="G7" s="14" t="s">
        <v>32</v>
      </c>
      <c r="H7" s="1">
        <v>4</v>
      </c>
    </row>
    <row r="8" ht="15" customHeight="1" spans="1:8">
      <c r="A8" s="14">
        <v>218904</v>
      </c>
      <c r="B8" s="14" t="s">
        <v>33</v>
      </c>
      <c r="C8" s="14" t="s">
        <v>34</v>
      </c>
      <c r="D8" s="1" t="s">
        <v>29</v>
      </c>
      <c r="E8" s="14" t="s">
        <v>24</v>
      </c>
      <c r="F8" s="14">
        <v>111219</v>
      </c>
      <c r="G8" s="14" t="s">
        <v>38</v>
      </c>
      <c r="H8" s="1">
        <v>10</v>
      </c>
    </row>
    <row r="9" ht="15" customHeight="1" spans="1:8">
      <c r="A9" s="14">
        <v>236550</v>
      </c>
      <c r="B9" s="14" t="s">
        <v>27</v>
      </c>
      <c r="C9" s="14" t="s">
        <v>28</v>
      </c>
      <c r="D9" s="1" t="s">
        <v>29</v>
      </c>
      <c r="E9" s="14" t="s">
        <v>24</v>
      </c>
      <c r="F9" s="14">
        <v>111219</v>
      </c>
      <c r="G9" s="14" t="s">
        <v>38</v>
      </c>
      <c r="H9" s="1">
        <v>10</v>
      </c>
    </row>
    <row r="10" ht="14.25" customHeight="1" spans="1:8">
      <c r="A10" s="14">
        <v>181297</v>
      </c>
      <c r="B10" s="14" t="s">
        <v>35</v>
      </c>
      <c r="C10" s="14" t="s">
        <v>36</v>
      </c>
      <c r="D10" s="1" t="s">
        <v>37</v>
      </c>
      <c r="E10" s="14" t="s">
        <v>24</v>
      </c>
      <c r="F10" s="14">
        <v>103198</v>
      </c>
      <c r="G10" s="14" t="s">
        <v>39</v>
      </c>
      <c r="H10" s="1">
        <v>5</v>
      </c>
    </row>
    <row r="11" ht="14.25" customHeight="1" spans="1:8">
      <c r="A11" s="14">
        <v>150090</v>
      </c>
      <c r="B11" s="14" t="s">
        <v>40</v>
      </c>
      <c r="C11" s="14" t="s">
        <v>28</v>
      </c>
      <c r="D11" s="1" t="s">
        <v>23</v>
      </c>
      <c r="E11" s="14" t="s">
        <v>24</v>
      </c>
      <c r="F11" s="14">
        <v>103198</v>
      </c>
      <c r="G11" s="14" t="s">
        <v>39</v>
      </c>
      <c r="H11" s="1">
        <v>4</v>
      </c>
    </row>
    <row r="12" ht="14.25" customHeight="1" spans="1:8">
      <c r="A12" s="14">
        <v>215787</v>
      </c>
      <c r="B12" s="14" t="s">
        <v>41</v>
      </c>
      <c r="C12" s="14" t="s">
        <v>42</v>
      </c>
      <c r="D12" s="1" t="s">
        <v>23</v>
      </c>
      <c r="E12" s="14" t="s">
        <v>24</v>
      </c>
      <c r="F12" s="14">
        <v>103198</v>
      </c>
      <c r="G12" s="14" t="s">
        <v>39</v>
      </c>
      <c r="H12" s="1">
        <v>4</v>
      </c>
    </row>
    <row r="13" ht="14.25" customHeight="1" spans="1:8">
      <c r="A13" s="14">
        <v>218904</v>
      </c>
      <c r="B13" s="14" t="s">
        <v>33</v>
      </c>
      <c r="C13" s="14" t="s">
        <v>34</v>
      </c>
      <c r="D13" s="1" t="s">
        <v>29</v>
      </c>
      <c r="E13" s="14" t="s">
        <v>24</v>
      </c>
      <c r="F13" s="14">
        <v>103198</v>
      </c>
      <c r="G13" s="14" t="s">
        <v>39</v>
      </c>
      <c r="H13" s="1">
        <v>4</v>
      </c>
    </row>
    <row r="14" ht="14.25" customHeight="1" spans="1:9">
      <c r="A14" s="14">
        <v>214778</v>
      </c>
      <c r="B14" s="14" t="s">
        <v>43</v>
      </c>
      <c r="C14" s="14" t="s">
        <v>44</v>
      </c>
      <c r="D14" s="1" t="s">
        <v>23</v>
      </c>
      <c r="E14" s="14" t="s">
        <v>24</v>
      </c>
      <c r="F14" s="14">
        <v>103198</v>
      </c>
      <c r="G14" s="14" t="s">
        <v>39</v>
      </c>
      <c r="H14" s="1">
        <v>3</v>
      </c>
      <c r="I14" s="3" t="s">
        <v>45</v>
      </c>
    </row>
    <row r="15" ht="14.25" customHeight="1" spans="1:8">
      <c r="A15" s="14">
        <v>218904</v>
      </c>
      <c r="B15" s="14" t="s">
        <v>33</v>
      </c>
      <c r="C15" s="14" t="s">
        <v>34</v>
      </c>
      <c r="D15" s="1" t="s">
        <v>29</v>
      </c>
      <c r="E15" s="14" t="s">
        <v>24</v>
      </c>
      <c r="F15" s="14">
        <v>117310</v>
      </c>
      <c r="G15" s="14" t="s">
        <v>46</v>
      </c>
      <c r="H15" s="1">
        <v>4</v>
      </c>
    </row>
    <row r="16" ht="14.25" customHeight="1" spans="1:8">
      <c r="A16" s="14">
        <v>236550</v>
      </c>
      <c r="B16" s="14" t="s">
        <v>27</v>
      </c>
      <c r="C16" s="14" t="s">
        <v>28</v>
      </c>
      <c r="D16" s="1" t="s">
        <v>29</v>
      </c>
      <c r="E16" s="14" t="s">
        <v>24</v>
      </c>
      <c r="F16" s="14">
        <v>117310</v>
      </c>
      <c r="G16" s="14" t="s">
        <v>46</v>
      </c>
      <c r="H16" s="1">
        <v>6</v>
      </c>
    </row>
    <row r="17" ht="14.25" customHeight="1" spans="1:8">
      <c r="A17" s="14">
        <v>150090</v>
      </c>
      <c r="B17" s="14" t="s">
        <v>40</v>
      </c>
      <c r="C17" s="14" t="s">
        <v>28</v>
      </c>
      <c r="D17" s="1" t="s">
        <v>29</v>
      </c>
      <c r="E17" s="14" t="s">
        <v>24</v>
      </c>
      <c r="F17" s="14">
        <v>117310</v>
      </c>
      <c r="G17" s="14" t="s">
        <v>46</v>
      </c>
      <c r="H17" s="1">
        <v>2</v>
      </c>
    </row>
    <row r="18" ht="14.25" customHeight="1" spans="1:8">
      <c r="A18" s="14">
        <v>181297</v>
      </c>
      <c r="B18" s="14" t="s">
        <v>35</v>
      </c>
      <c r="C18" s="14" t="s">
        <v>36</v>
      </c>
      <c r="D18" s="1" t="s">
        <v>37</v>
      </c>
      <c r="E18" s="14" t="s">
        <v>24</v>
      </c>
      <c r="F18" s="14">
        <v>103199</v>
      </c>
      <c r="G18" s="14" t="s">
        <v>30</v>
      </c>
      <c r="H18" s="1">
        <v>6</v>
      </c>
    </row>
    <row r="19" ht="14.25" customHeight="1" spans="1:8">
      <c r="A19" s="14">
        <v>218904</v>
      </c>
      <c r="B19" s="14" t="s">
        <v>33</v>
      </c>
      <c r="C19" s="14" t="s">
        <v>34</v>
      </c>
      <c r="D19" s="1" t="s">
        <v>29</v>
      </c>
      <c r="E19" s="14" t="s">
        <v>24</v>
      </c>
      <c r="F19" s="14">
        <v>585</v>
      </c>
      <c r="G19" s="14" t="s">
        <v>47</v>
      </c>
      <c r="H19" s="1">
        <v>8</v>
      </c>
    </row>
    <row r="20" customHeight="1" spans="1:8">
      <c r="A20" s="14">
        <v>218904</v>
      </c>
      <c r="B20" s="14" t="s">
        <v>33</v>
      </c>
      <c r="C20" s="14" t="s">
        <v>34</v>
      </c>
      <c r="D20" s="1" t="s">
        <v>29</v>
      </c>
      <c r="E20" s="14" t="s">
        <v>24</v>
      </c>
      <c r="F20" s="14">
        <v>118151</v>
      </c>
      <c r="G20" s="14" t="s">
        <v>48</v>
      </c>
      <c r="H20" s="1">
        <v>4</v>
      </c>
    </row>
    <row r="21" customHeight="1" spans="1:9">
      <c r="A21" s="14">
        <v>236580</v>
      </c>
      <c r="B21" s="14" t="s">
        <v>27</v>
      </c>
      <c r="C21" s="14" t="s">
        <v>49</v>
      </c>
      <c r="D21" s="1" t="s">
        <v>29</v>
      </c>
      <c r="E21" s="14" t="s">
        <v>24</v>
      </c>
      <c r="F21" s="14">
        <v>118151</v>
      </c>
      <c r="G21" s="14" t="s">
        <v>48</v>
      </c>
      <c r="H21" s="1">
        <v>4</v>
      </c>
      <c r="I21" s="3" t="s">
        <v>50</v>
      </c>
    </row>
    <row r="22" ht="14.25" customHeight="1" spans="1:8">
      <c r="A22" s="14">
        <v>218904</v>
      </c>
      <c r="B22" s="14" t="s">
        <v>33</v>
      </c>
      <c r="C22" s="14" t="s">
        <v>34</v>
      </c>
      <c r="D22" s="1" t="s">
        <v>29</v>
      </c>
      <c r="E22" s="14" t="s">
        <v>24</v>
      </c>
      <c r="F22" s="14">
        <v>745</v>
      </c>
      <c r="G22" s="14" t="s">
        <v>51</v>
      </c>
      <c r="H22" s="1">
        <v>4</v>
      </c>
    </row>
    <row r="23" ht="14.25" customHeight="1" spans="1:8">
      <c r="A23" s="14">
        <v>236550</v>
      </c>
      <c r="B23" s="14" t="s">
        <v>27</v>
      </c>
      <c r="C23" s="14" t="s">
        <v>28</v>
      </c>
      <c r="D23" s="1" t="s">
        <v>29</v>
      </c>
      <c r="E23" s="14" t="s">
        <v>24</v>
      </c>
      <c r="F23" s="14">
        <v>745</v>
      </c>
      <c r="G23" s="14" t="s">
        <v>51</v>
      </c>
      <c r="H23" s="1">
        <v>4</v>
      </c>
    </row>
    <row r="24" ht="14.25" customHeight="1" spans="1:8">
      <c r="A24" s="14">
        <v>215787</v>
      </c>
      <c r="B24" s="14" t="s">
        <v>41</v>
      </c>
      <c r="C24" s="14" t="s">
        <v>42</v>
      </c>
      <c r="D24" s="1" t="s">
        <v>29</v>
      </c>
      <c r="E24" s="15" t="s">
        <v>24</v>
      </c>
      <c r="F24" s="14">
        <v>745</v>
      </c>
      <c r="G24" s="14" t="s">
        <v>51</v>
      </c>
      <c r="H24" s="1">
        <v>3</v>
      </c>
    </row>
    <row r="25" ht="14.25" customHeight="1" spans="1:8">
      <c r="A25" s="14">
        <v>218904</v>
      </c>
      <c r="B25" s="14" t="s">
        <v>33</v>
      </c>
      <c r="C25" s="14" t="s">
        <v>34</v>
      </c>
      <c r="D25" s="1" t="s">
        <v>29</v>
      </c>
      <c r="E25" s="14" t="s">
        <v>24</v>
      </c>
      <c r="F25" s="14">
        <v>103199</v>
      </c>
      <c r="G25" s="14" t="s">
        <v>52</v>
      </c>
      <c r="H25" s="1">
        <v>4</v>
      </c>
    </row>
    <row r="26" ht="14.25" customHeight="1" spans="1:8">
      <c r="A26" s="14">
        <v>150090</v>
      </c>
      <c r="B26" s="14" t="s">
        <v>40</v>
      </c>
      <c r="C26" s="14" t="s">
        <v>28</v>
      </c>
      <c r="D26" s="1" t="s">
        <v>23</v>
      </c>
      <c r="E26" s="15" t="s">
        <v>24</v>
      </c>
      <c r="F26" s="14">
        <v>103199</v>
      </c>
      <c r="G26" s="14" t="s">
        <v>52</v>
      </c>
      <c r="H26" s="1">
        <v>2</v>
      </c>
    </row>
    <row r="27" ht="14.25" customHeight="1" spans="1:9">
      <c r="A27" s="14">
        <v>214778</v>
      </c>
      <c r="B27" s="14" t="s">
        <v>43</v>
      </c>
      <c r="C27" s="14" t="s">
        <v>44</v>
      </c>
      <c r="D27" s="1" t="s">
        <v>23</v>
      </c>
      <c r="E27" s="15" t="s">
        <v>24</v>
      </c>
      <c r="F27" s="14">
        <v>103199</v>
      </c>
      <c r="G27" s="14" t="s">
        <v>52</v>
      </c>
      <c r="H27" s="1">
        <v>2</v>
      </c>
      <c r="I27" s="3" t="s">
        <v>45</v>
      </c>
    </row>
    <row r="28" ht="15.75" customHeight="1" spans="1:8">
      <c r="A28" s="14">
        <v>218904</v>
      </c>
      <c r="B28" s="14" t="s">
        <v>33</v>
      </c>
      <c r="C28" s="14" t="s">
        <v>34</v>
      </c>
      <c r="D28" s="1" t="s">
        <v>29</v>
      </c>
      <c r="E28" s="14" t="s">
        <v>24</v>
      </c>
      <c r="F28" s="14">
        <v>726</v>
      </c>
      <c r="G28" s="14" t="s">
        <v>53</v>
      </c>
      <c r="H28" s="1">
        <v>6</v>
      </c>
    </row>
    <row r="29" ht="15.75" customHeight="1" spans="1:8">
      <c r="A29" s="14">
        <v>236550</v>
      </c>
      <c r="B29" s="14" t="s">
        <v>27</v>
      </c>
      <c r="C29" s="14" t="s">
        <v>28</v>
      </c>
      <c r="D29" s="1" t="s">
        <v>29</v>
      </c>
      <c r="E29" s="14" t="s">
        <v>24</v>
      </c>
      <c r="F29" s="14">
        <v>726</v>
      </c>
      <c r="G29" s="14" t="s">
        <v>53</v>
      </c>
      <c r="H29" s="1">
        <v>6</v>
      </c>
    </row>
    <row r="30" ht="15.75" customHeight="1" spans="1:8">
      <c r="A30" s="14">
        <v>181299</v>
      </c>
      <c r="B30" s="14" t="s">
        <v>31</v>
      </c>
      <c r="C30" s="14" t="s">
        <v>28</v>
      </c>
      <c r="D30" s="1" t="s">
        <v>29</v>
      </c>
      <c r="E30" s="14" t="s">
        <v>24</v>
      </c>
      <c r="F30" s="14">
        <v>726</v>
      </c>
      <c r="G30" s="14" t="s">
        <v>53</v>
      </c>
      <c r="H30" s="1">
        <v>6</v>
      </c>
    </row>
    <row r="31" ht="15.75" customHeight="1" spans="1:9">
      <c r="A31" s="14">
        <v>214778</v>
      </c>
      <c r="B31" s="14" t="s">
        <v>43</v>
      </c>
      <c r="C31" s="14" t="s">
        <v>44</v>
      </c>
      <c r="D31" s="1" t="s">
        <v>23</v>
      </c>
      <c r="E31" s="16" t="s">
        <v>24</v>
      </c>
      <c r="F31" s="14">
        <v>726</v>
      </c>
      <c r="G31" s="14" t="s">
        <v>53</v>
      </c>
      <c r="H31" s="1">
        <v>6</v>
      </c>
      <c r="I31" s="3" t="s">
        <v>45</v>
      </c>
    </row>
    <row r="32" ht="14.25" customHeight="1" spans="1:8">
      <c r="A32" s="14">
        <v>218904</v>
      </c>
      <c r="B32" s="14" t="s">
        <v>33</v>
      </c>
      <c r="C32" s="14" t="s">
        <v>34</v>
      </c>
      <c r="D32" s="1" t="s">
        <v>29</v>
      </c>
      <c r="E32" s="14" t="s">
        <v>24</v>
      </c>
      <c r="F32" s="14">
        <v>105267</v>
      </c>
      <c r="G32" s="14" t="s">
        <v>54</v>
      </c>
      <c r="H32" s="1">
        <v>8</v>
      </c>
    </row>
    <row r="33" ht="14.25" customHeight="1" spans="1:8">
      <c r="A33" s="14">
        <v>150090</v>
      </c>
      <c r="B33" s="14" t="s">
        <v>40</v>
      </c>
      <c r="C33" s="14" t="s">
        <v>28</v>
      </c>
      <c r="D33" s="1" t="s">
        <v>23</v>
      </c>
      <c r="E33" s="14" t="s">
        <v>24</v>
      </c>
      <c r="F33" s="14">
        <v>105267</v>
      </c>
      <c r="G33" s="14" t="s">
        <v>54</v>
      </c>
      <c r="H33" s="1">
        <v>6</v>
      </c>
    </row>
    <row r="34" ht="14.25" customHeight="1" spans="1:8">
      <c r="A34" s="14">
        <v>236550</v>
      </c>
      <c r="B34" s="14" t="s">
        <v>27</v>
      </c>
      <c r="C34" s="14" t="s">
        <v>28</v>
      </c>
      <c r="D34" s="1" t="s">
        <v>29</v>
      </c>
      <c r="E34" s="14" t="s">
        <v>24</v>
      </c>
      <c r="F34" s="14">
        <v>105267</v>
      </c>
      <c r="G34" s="14" t="s">
        <v>54</v>
      </c>
      <c r="H34" s="1">
        <v>2</v>
      </c>
    </row>
    <row r="35" ht="14.25" customHeight="1" spans="1:9">
      <c r="A35" s="14">
        <v>237011</v>
      </c>
      <c r="B35" s="14" t="s">
        <v>55</v>
      </c>
      <c r="C35" s="14" t="s">
        <v>56</v>
      </c>
      <c r="D35" s="1" t="s">
        <v>23</v>
      </c>
      <c r="E35" s="14" t="s">
        <v>24</v>
      </c>
      <c r="F35" s="14">
        <v>105267</v>
      </c>
      <c r="G35" s="14" t="s">
        <v>54</v>
      </c>
      <c r="H35" s="1">
        <v>20</v>
      </c>
      <c r="I35" s="24" t="s">
        <v>57</v>
      </c>
    </row>
    <row r="36" ht="14.25" customHeight="1" spans="1:9">
      <c r="A36" s="12">
        <v>184997</v>
      </c>
      <c r="B36" s="12" t="s">
        <v>58</v>
      </c>
      <c r="C36" s="12" t="s">
        <v>59</v>
      </c>
      <c r="D36" s="13" t="s">
        <v>23</v>
      </c>
      <c r="E36" s="12" t="s">
        <v>24</v>
      </c>
      <c r="F36" s="12">
        <v>105267</v>
      </c>
      <c r="G36" s="12" t="s">
        <v>54</v>
      </c>
      <c r="H36" s="13">
        <v>1</v>
      </c>
      <c r="I36" s="3" t="s">
        <v>26</v>
      </c>
    </row>
    <row r="37" ht="14.25" customHeight="1" spans="1:8">
      <c r="A37" s="14">
        <v>218904</v>
      </c>
      <c r="B37" s="14" t="s">
        <v>33</v>
      </c>
      <c r="C37" s="14" t="s">
        <v>34</v>
      </c>
      <c r="D37" s="1" t="s">
        <v>29</v>
      </c>
      <c r="E37" s="14" t="s">
        <v>24</v>
      </c>
      <c r="F37" s="14">
        <v>379</v>
      </c>
      <c r="G37" s="14" t="s">
        <v>60</v>
      </c>
      <c r="H37" s="1">
        <v>10</v>
      </c>
    </row>
    <row r="38" ht="14.25" customHeight="1" spans="1:9">
      <c r="A38" s="14">
        <v>237011</v>
      </c>
      <c r="B38" s="14" t="s">
        <v>55</v>
      </c>
      <c r="C38" s="14" t="s">
        <v>56</v>
      </c>
      <c r="D38" s="1" t="s">
        <v>29</v>
      </c>
      <c r="E38" s="14" t="s">
        <v>24</v>
      </c>
      <c r="F38" s="14">
        <v>379</v>
      </c>
      <c r="G38" s="14" t="s">
        <v>60</v>
      </c>
      <c r="H38" s="1">
        <v>30</v>
      </c>
      <c r="I38" s="24" t="s">
        <v>57</v>
      </c>
    </row>
    <row r="39" ht="15" customHeight="1" spans="1:8">
      <c r="A39" s="14">
        <v>181299</v>
      </c>
      <c r="B39" s="14" t="s">
        <v>61</v>
      </c>
      <c r="C39" s="14" t="s">
        <v>28</v>
      </c>
      <c r="D39" s="1" t="s">
        <v>62</v>
      </c>
      <c r="E39" s="14" t="s">
        <v>24</v>
      </c>
      <c r="F39" s="14">
        <v>102934</v>
      </c>
      <c r="G39" s="14" t="s">
        <v>63</v>
      </c>
      <c r="H39" s="1">
        <v>4</v>
      </c>
    </row>
    <row r="40" ht="15" customHeight="1" spans="1:9">
      <c r="A40" s="12">
        <v>181301</v>
      </c>
      <c r="B40" s="12" t="s">
        <v>55</v>
      </c>
      <c r="C40" s="12" t="s">
        <v>64</v>
      </c>
      <c r="D40" s="13" t="s">
        <v>62</v>
      </c>
      <c r="E40" s="12" t="s">
        <v>24</v>
      </c>
      <c r="F40" s="12">
        <v>102934</v>
      </c>
      <c r="G40" s="12" t="s">
        <v>63</v>
      </c>
      <c r="H40" s="13">
        <v>4</v>
      </c>
      <c r="I40" s="3" t="s">
        <v>26</v>
      </c>
    </row>
    <row r="41" s="6" customFormat="1" ht="14.25" spans="1:24">
      <c r="A41" s="17">
        <v>236550</v>
      </c>
      <c r="B41" s="17" t="s">
        <v>27</v>
      </c>
      <c r="C41" s="17" t="s">
        <v>28</v>
      </c>
      <c r="D41" s="1" t="s">
        <v>65</v>
      </c>
      <c r="E41" s="17" t="s">
        <v>66</v>
      </c>
      <c r="F41" s="17">
        <v>110378</v>
      </c>
      <c r="G41" s="17" t="s">
        <v>67</v>
      </c>
      <c r="H41" s="1">
        <v>4</v>
      </c>
      <c r="I41" s="3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="6" customFormat="1" ht="14.25" spans="1:24">
      <c r="A42" s="17">
        <v>236550</v>
      </c>
      <c r="B42" s="17" t="s">
        <v>27</v>
      </c>
      <c r="C42" s="17" t="s">
        <v>28</v>
      </c>
      <c r="D42" s="1" t="s">
        <v>65</v>
      </c>
      <c r="E42" s="17" t="s">
        <v>66</v>
      </c>
      <c r="F42" s="17">
        <v>110378</v>
      </c>
      <c r="G42" s="17" t="s">
        <v>68</v>
      </c>
      <c r="H42" s="1">
        <v>2</v>
      </c>
      <c r="I42" s="3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="6" customFormat="1" ht="14.25" spans="1:24">
      <c r="A43" s="17">
        <v>218904</v>
      </c>
      <c r="B43" s="18" t="s">
        <v>33</v>
      </c>
      <c r="C43" s="18" t="s">
        <v>34</v>
      </c>
      <c r="D43" s="1" t="s">
        <v>69</v>
      </c>
      <c r="E43" s="18" t="s">
        <v>70</v>
      </c>
      <c r="F43" s="18">
        <v>514</v>
      </c>
      <c r="G43" s="18" t="s">
        <v>71</v>
      </c>
      <c r="H43" s="1">
        <v>10</v>
      </c>
      <c r="I43" s="3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="6" customFormat="1" ht="14.25" spans="1:24">
      <c r="A44" s="19">
        <v>236549</v>
      </c>
      <c r="B44" s="19" t="s">
        <v>72</v>
      </c>
      <c r="C44" s="19" t="s">
        <v>73</v>
      </c>
      <c r="D44" s="20" t="s">
        <v>69</v>
      </c>
      <c r="E44" s="19" t="s">
        <v>70</v>
      </c>
      <c r="F44" s="19">
        <v>514</v>
      </c>
      <c r="G44" s="19" t="s">
        <v>71</v>
      </c>
      <c r="H44" s="20">
        <v>5</v>
      </c>
      <c r="I44" s="3" t="s">
        <v>26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="6" customFormat="1" ht="14.25" spans="1:24">
      <c r="A45" s="18">
        <v>236580</v>
      </c>
      <c r="B45" s="18" t="s">
        <v>74</v>
      </c>
      <c r="C45" s="18" t="s">
        <v>49</v>
      </c>
      <c r="D45" s="1" t="s">
        <v>69</v>
      </c>
      <c r="E45" s="18" t="s">
        <v>70</v>
      </c>
      <c r="F45" s="18">
        <v>514</v>
      </c>
      <c r="G45" s="18" t="s">
        <v>71</v>
      </c>
      <c r="H45" s="1">
        <v>5</v>
      </c>
      <c r="I45" s="3" t="s">
        <v>75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="6" customFormat="1" ht="14.25" spans="1:24">
      <c r="A46" s="18">
        <v>166671</v>
      </c>
      <c r="B46" s="18" t="s">
        <v>76</v>
      </c>
      <c r="C46" s="18" t="s">
        <v>77</v>
      </c>
      <c r="D46" s="1" t="s">
        <v>69</v>
      </c>
      <c r="E46" s="18" t="s">
        <v>70</v>
      </c>
      <c r="F46" s="18">
        <v>514</v>
      </c>
      <c r="G46" s="18" t="s">
        <v>71</v>
      </c>
      <c r="H46" s="1">
        <v>5</v>
      </c>
      <c r="I46" s="3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="6" customFormat="1" ht="14.25" spans="1:24">
      <c r="A47" s="18">
        <v>245065</v>
      </c>
      <c r="B47" s="18" t="s">
        <v>78</v>
      </c>
      <c r="C47" s="18" t="s">
        <v>79</v>
      </c>
      <c r="D47" s="1" t="s">
        <v>69</v>
      </c>
      <c r="E47" s="18" t="s">
        <v>70</v>
      </c>
      <c r="F47" s="18">
        <v>514</v>
      </c>
      <c r="G47" s="18" t="s">
        <v>71</v>
      </c>
      <c r="H47" s="1">
        <v>30</v>
      </c>
      <c r="I47" s="3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="6" customFormat="1" ht="14.25" spans="1:24">
      <c r="A48" s="18">
        <v>172377</v>
      </c>
      <c r="B48" s="18" t="s">
        <v>80</v>
      </c>
      <c r="C48" s="18" t="s">
        <v>42</v>
      </c>
      <c r="D48" s="1" t="s">
        <v>62</v>
      </c>
      <c r="E48" s="18" t="s">
        <v>70</v>
      </c>
      <c r="F48" s="18">
        <v>514</v>
      </c>
      <c r="G48" s="18" t="s">
        <v>71</v>
      </c>
      <c r="H48" s="1">
        <v>6</v>
      </c>
      <c r="I48" s="3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="6" customFormat="1" ht="14.25" spans="1:24">
      <c r="A49" s="18">
        <v>215787</v>
      </c>
      <c r="B49" s="18" t="s">
        <v>41</v>
      </c>
      <c r="C49" s="18" t="s">
        <v>42</v>
      </c>
      <c r="D49" s="1" t="s">
        <v>62</v>
      </c>
      <c r="E49" s="18" t="s">
        <v>70</v>
      </c>
      <c r="F49" s="18">
        <v>514</v>
      </c>
      <c r="G49" s="18" t="s">
        <v>71</v>
      </c>
      <c r="H49" s="1">
        <v>6</v>
      </c>
      <c r="I49" s="3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="6" customFormat="1" ht="14.25" spans="1:24">
      <c r="A50" s="18">
        <v>214778</v>
      </c>
      <c r="B50" s="18" t="s">
        <v>43</v>
      </c>
      <c r="C50" s="18" t="s">
        <v>44</v>
      </c>
      <c r="D50" s="1" t="s">
        <v>62</v>
      </c>
      <c r="E50" s="18" t="s">
        <v>70</v>
      </c>
      <c r="F50" s="18">
        <v>514</v>
      </c>
      <c r="G50" s="18" t="s">
        <v>71</v>
      </c>
      <c r="H50" s="1">
        <v>6</v>
      </c>
      <c r="I50" s="3" t="s">
        <v>45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="6" customFormat="1" ht="14.25" spans="1:24">
      <c r="A51" s="21">
        <v>150101</v>
      </c>
      <c r="B51" s="21" t="s">
        <v>81</v>
      </c>
      <c r="C51" s="21" t="s">
        <v>28</v>
      </c>
      <c r="D51" s="13" t="s">
        <v>62</v>
      </c>
      <c r="E51" s="21" t="s">
        <v>70</v>
      </c>
      <c r="F51" s="21">
        <v>514</v>
      </c>
      <c r="G51" s="21" t="s">
        <v>71</v>
      </c>
      <c r="H51" s="13">
        <v>4</v>
      </c>
      <c r="I51" s="3" t="s">
        <v>26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="6" customFormat="1" ht="14.25" spans="1:24">
      <c r="A52" s="18">
        <v>181291</v>
      </c>
      <c r="B52" s="18" t="s">
        <v>82</v>
      </c>
      <c r="C52" s="18" t="s">
        <v>44</v>
      </c>
      <c r="D52" s="1" t="s">
        <v>62</v>
      </c>
      <c r="E52" s="18" t="s">
        <v>70</v>
      </c>
      <c r="F52" s="18">
        <v>514</v>
      </c>
      <c r="G52" s="18" t="s">
        <v>71</v>
      </c>
      <c r="H52" s="1">
        <v>4</v>
      </c>
      <c r="I52" s="3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="6" customFormat="1" ht="14.25" spans="1:24">
      <c r="A53" s="3">
        <v>218904</v>
      </c>
      <c r="B53" s="18" t="s">
        <v>33</v>
      </c>
      <c r="C53" s="3" t="s">
        <v>34</v>
      </c>
      <c r="D53" s="1" t="s">
        <v>69</v>
      </c>
      <c r="E53" s="3" t="s">
        <v>70</v>
      </c>
      <c r="F53" s="3">
        <v>385</v>
      </c>
      <c r="G53" s="3" t="s">
        <v>83</v>
      </c>
      <c r="H53" s="1">
        <v>10</v>
      </c>
      <c r="I53" s="3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="6" customFormat="1" ht="14.25" spans="1:24">
      <c r="A54" s="3">
        <v>215787</v>
      </c>
      <c r="B54" s="18" t="s">
        <v>84</v>
      </c>
      <c r="C54" s="3" t="s">
        <v>85</v>
      </c>
      <c r="D54" s="1" t="s">
        <v>69</v>
      </c>
      <c r="E54" s="3" t="s">
        <v>70</v>
      </c>
      <c r="F54" s="3">
        <v>385</v>
      </c>
      <c r="G54" s="3" t="s">
        <v>83</v>
      </c>
      <c r="H54" s="1">
        <v>10</v>
      </c>
      <c r="I54" s="3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="6" customFormat="1" ht="14.25" spans="1:24">
      <c r="A55" s="3">
        <v>150087</v>
      </c>
      <c r="B55" s="18" t="s">
        <v>86</v>
      </c>
      <c r="C55" s="3" t="s">
        <v>79</v>
      </c>
      <c r="D55" s="1" t="s">
        <v>69</v>
      </c>
      <c r="E55" s="3" t="s">
        <v>70</v>
      </c>
      <c r="F55" s="3">
        <v>385</v>
      </c>
      <c r="G55" s="3" t="s">
        <v>83</v>
      </c>
      <c r="H55" s="1">
        <v>4</v>
      </c>
      <c r="I55" s="3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="6" customFormat="1" ht="14.25" spans="1:24">
      <c r="A56" s="3">
        <v>150090</v>
      </c>
      <c r="B56" s="18" t="s">
        <v>87</v>
      </c>
      <c r="C56" s="3" t="s">
        <v>28</v>
      </c>
      <c r="D56" s="1" t="s">
        <v>62</v>
      </c>
      <c r="E56" s="3" t="s">
        <v>70</v>
      </c>
      <c r="F56" s="3">
        <v>371</v>
      </c>
      <c r="G56" s="3" t="s">
        <v>88</v>
      </c>
      <c r="H56" s="1">
        <v>4</v>
      </c>
      <c r="I56" s="3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="6" customFormat="1" ht="14.25" spans="1:24">
      <c r="A57" s="22">
        <v>150086</v>
      </c>
      <c r="B57" s="21" t="s">
        <v>89</v>
      </c>
      <c r="C57" s="22" t="s">
        <v>36</v>
      </c>
      <c r="D57" s="13" t="s">
        <v>62</v>
      </c>
      <c r="E57" s="22" t="s">
        <v>70</v>
      </c>
      <c r="F57" s="22">
        <v>371</v>
      </c>
      <c r="G57" s="22" t="s">
        <v>88</v>
      </c>
      <c r="H57" s="13">
        <v>4</v>
      </c>
      <c r="I57" s="3" t="s">
        <v>26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="6" customFormat="1" ht="14.25" spans="1:24">
      <c r="A58" s="3">
        <v>215787</v>
      </c>
      <c r="B58" s="18" t="s">
        <v>90</v>
      </c>
      <c r="C58" s="3" t="s">
        <v>42</v>
      </c>
      <c r="D58" s="1" t="s">
        <v>62</v>
      </c>
      <c r="E58" s="3" t="s">
        <v>70</v>
      </c>
      <c r="F58" s="3">
        <v>371</v>
      </c>
      <c r="G58" s="3" t="s">
        <v>88</v>
      </c>
      <c r="H58" s="1">
        <v>4</v>
      </c>
      <c r="I58" s="3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="6" customFormat="1" ht="14.25" spans="1:24">
      <c r="A59" s="7">
        <v>150077</v>
      </c>
      <c r="B59" s="19" t="s">
        <v>91</v>
      </c>
      <c r="C59" s="7" t="s">
        <v>42</v>
      </c>
      <c r="D59" s="20" t="s">
        <v>62</v>
      </c>
      <c r="E59" s="7" t="s">
        <v>70</v>
      </c>
      <c r="F59" s="7">
        <v>371</v>
      </c>
      <c r="G59" s="7" t="s">
        <v>88</v>
      </c>
      <c r="H59" s="20">
        <v>3</v>
      </c>
      <c r="I59" s="3" t="s">
        <v>26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="6" customFormat="1" ht="14.25" spans="1:24">
      <c r="A60" s="3">
        <v>191033</v>
      </c>
      <c r="B60" s="18" t="s">
        <v>92</v>
      </c>
      <c r="C60" s="3" t="s">
        <v>44</v>
      </c>
      <c r="D60" s="1" t="s">
        <v>62</v>
      </c>
      <c r="E60" s="3" t="s">
        <v>70</v>
      </c>
      <c r="F60" s="3">
        <v>371</v>
      </c>
      <c r="G60" s="3" t="s">
        <v>88</v>
      </c>
      <c r="H60" s="1">
        <v>4</v>
      </c>
      <c r="I60" s="3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="6" customFormat="1" ht="14.25" spans="1:24">
      <c r="A61" s="3">
        <v>236550</v>
      </c>
      <c r="B61" s="18" t="s">
        <v>27</v>
      </c>
      <c r="C61" s="3" t="s">
        <v>28</v>
      </c>
      <c r="D61" s="1" t="s">
        <v>69</v>
      </c>
      <c r="E61" s="3" t="s">
        <v>70</v>
      </c>
      <c r="F61" s="3">
        <v>108656</v>
      </c>
      <c r="G61" s="3" t="s">
        <v>93</v>
      </c>
      <c r="H61" s="1">
        <v>4</v>
      </c>
      <c r="I61" s="3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="6" customFormat="1" ht="14.25" spans="1:24">
      <c r="A62" s="3">
        <v>245065</v>
      </c>
      <c r="B62" s="18" t="s">
        <v>78</v>
      </c>
      <c r="C62" s="3" t="s">
        <v>94</v>
      </c>
      <c r="D62" s="1" t="s">
        <v>95</v>
      </c>
      <c r="E62" s="3" t="s">
        <v>70</v>
      </c>
      <c r="F62" s="3">
        <v>108656</v>
      </c>
      <c r="G62" s="3" t="s">
        <v>93</v>
      </c>
      <c r="H62" s="1">
        <v>20</v>
      </c>
      <c r="I62" s="3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="6" customFormat="1" ht="14.25" spans="1:24">
      <c r="A63" s="3">
        <v>215787</v>
      </c>
      <c r="B63" s="18" t="s">
        <v>41</v>
      </c>
      <c r="C63" s="3" t="s">
        <v>42</v>
      </c>
      <c r="D63" s="1" t="s">
        <v>62</v>
      </c>
      <c r="E63" s="3" t="s">
        <v>70</v>
      </c>
      <c r="F63" s="3">
        <v>108656</v>
      </c>
      <c r="G63" s="3" t="s">
        <v>93</v>
      </c>
      <c r="H63" s="1">
        <v>4</v>
      </c>
      <c r="I63" s="3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="6" customFormat="1" ht="14.25" spans="1:24">
      <c r="A64" s="3">
        <v>181297</v>
      </c>
      <c r="B64" s="18" t="s">
        <v>35</v>
      </c>
      <c r="C64" s="3" t="s">
        <v>36</v>
      </c>
      <c r="D64" s="1" t="s">
        <v>62</v>
      </c>
      <c r="E64" s="3" t="s">
        <v>70</v>
      </c>
      <c r="F64" s="3">
        <v>108656</v>
      </c>
      <c r="G64" s="3" t="s">
        <v>93</v>
      </c>
      <c r="H64" s="1">
        <v>4</v>
      </c>
      <c r="I64" s="3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="6" customFormat="1" ht="14.25" spans="1:24">
      <c r="A65" s="3">
        <v>236580</v>
      </c>
      <c r="B65" s="18" t="s">
        <v>27</v>
      </c>
      <c r="C65" s="3" t="s">
        <v>49</v>
      </c>
      <c r="D65" s="1" t="s">
        <v>69</v>
      </c>
      <c r="E65" s="3" t="s">
        <v>70</v>
      </c>
      <c r="F65" s="3">
        <v>108656</v>
      </c>
      <c r="G65" s="3" t="s">
        <v>93</v>
      </c>
      <c r="H65" s="1">
        <v>5</v>
      </c>
      <c r="I65" s="3" t="s">
        <v>75</v>
      </c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="6" customFormat="1" ht="14.25" spans="1:24">
      <c r="A66" s="3">
        <v>181299</v>
      </c>
      <c r="B66" s="18" t="s">
        <v>96</v>
      </c>
      <c r="C66" s="3" t="s">
        <v>28</v>
      </c>
      <c r="D66" s="1" t="s">
        <v>62</v>
      </c>
      <c r="E66" s="3" t="s">
        <v>70</v>
      </c>
      <c r="F66" s="3">
        <v>108656</v>
      </c>
      <c r="G66" s="3" t="s">
        <v>93</v>
      </c>
      <c r="H66" s="1">
        <v>2</v>
      </c>
      <c r="I66" s="3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="6" customFormat="1" ht="14.25" spans="1:24">
      <c r="A67" s="3">
        <v>214778</v>
      </c>
      <c r="B67" s="18" t="s">
        <v>43</v>
      </c>
      <c r="C67" s="3" t="s">
        <v>44</v>
      </c>
      <c r="D67" s="1" t="s">
        <v>62</v>
      </c>
      <c r="E67" s="3" t="s">
        <v>70</v>
      </c>
      <c r="F67" s="3">
        <v>108656</v>
      </c>
      <c r="G67" s="3" t="s">
        <v>93</v>
      </c>
      <c r="H67" s="1">
        <v>2</v>
      </c>
      <c r="I67" s="3" t="s">
        <v>45</v>
      </c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="6" customFormat="1" ht="14.25" spans="1:24">
      <c r="A68" s="22">
        <v>242576</v>
      </c>
      <c r="B68" s="21" t="s">
        <v>97</v>
      </c>
      <c r="C68" s="22" t="s">
        <v>44</v>
      </c>
      <c r="D68" s="13" t="s">
        <v>62</v>
      </c>
      <c r="E68" s="22" t="s">
        <v>70</v>
      </c>
      <c r="F68" s="22">
        <v>108656</v>
      </c>
      <c r="G68" s="22" t="s">
        <v>93</v>
      </c>
      <c r="H68" s="13">
        <v>1</v>
      </c>
      <c r="I68" s="3" t="s">
        <v>26</v>
      </c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="6" customFormat="1" ht="14.25" spans="1:24">
      <c r="A69" s="3">
        <v>204077</v>
      </c>
      <c r="B69" s="18" t="s">
        <v>98</v>
      </c>
      <c r="C69" s="3" t="s">
        <v>28</v>
      </c>
      <c r="D69" s="1" t="s">
        <v>62</v>
      </c>
      <c r="E69" s="3" t="s">
        <v>70</v>
      </c>
      <c r="F69" s="3">
        <v>108656</v>
      </c>
      <c r="G69" s="3" t="s">
        <v>93</v>
      </c>
      <c r="H69" s="1">
        <v>1</v>
      </c>
      <c r="I69" s="3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="6" customFormat="1" ht="14.25" spans="1:24">
      <c r="A70" s="8">
        <v>204079</v>
      </c>
      <c r="B70" s="26" t="s">
        <v>99</v>
      </c>
      <c r="C70" s="8" t="s">
        <v>28</v>
      </c>
      <c r="D70" s="23" t="s">
        <v>62</v>
      </c>
      <c r="E70" s="8" t="s">
        <v>70</v>
      </c>
      <c r="F70" s="8">
        <v>108656</v>
      </c>
      <c r="G70" s="8" t="s">
        <v>93</v>
      </c>
      <c r="H70" s="23">
        <v>1</v>
      </c>
      <c r="I70" s="3" t="s">
        <v>100</v>
      </c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="6" customFormat="1" ht="14.25" spans="1:24">
      <c r="A71" s="18">
        <v>150102</v>
      </c>
      <c r="B71" s="3" t="s">
        <v>101</v>
      </c>
      <c r="C71" s="3" t="s">
        <v>102</v>
      </c>
      <c r="D71" s="1" t="s">
        <v>62</v>
      </c>
      <c r="E71" s="3" t="s">
        <v>70</v>
      </c>
      <c r="F71" s="3">
        <v>108656</v>
      </c>
      <c r="G71" s="3" t="s">
        <v>93</v>
      </c>
      <c r="H71" s="1">
        <v>1</v>
      </c>
      <c r="I71" s="3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="6" customFormat="1" ht="14.25" spans="1:24">
      <c r="A72" s="3">
        <v>150087</v>
      </c>
      <c r="B72" s="18" t="s">
        <v>103</v>
      </c>
      <c r="C72" s="3" t="s">
        <v>79</v>
      </c>
      <c r="D72" s="1" t="s">
        <v>62</v>
      </c>
      <c r="E72" s="3" t="s">
        <v>70</v>
      </c>
      <c r="F72" s="3">
        <v>108656</v>
      </c>
      <c r="G72" s="3" t="s">
        <v>93</v>
      </c>
      <c r="H72" s="1">
        <v>4</v>
      </c>
      <c r="I72" s="3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="6" customFormat="1" ht="14.25" spans="1:24">
      <c r="A73" s="3">
        <v>218919</v>
      </c>
      <c r="B73" s="18" t="s">
        <v>104</v>
      </c>
      <c r="C73" s="3" t="s">
        <v>36</v>
      </c>
      <c r="D73" s="1" t="s">
        <v>62</v>
      </c>
      <c r="E73" s="3" t="s">
        <v>70</v>
      </c>
      <c r="F73" s="3">
        <v>108656</v>
      </c>
      <c r="G73" s="3" t="s">
        <v>93</v>
      </c>
      <c r="H73" s="1">
        <v>2</v>
      </c>
      <c r="I73" s="3" t="s">
        <v>100</v>
      </c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="6" customFormat="1" ht="14.25" spans="1:24">
      <c r="A74" s="22">
        <v>150086</v>
      </c>
      <c r="B74" s="21" t="s">
        <v>105</v>
      </c>
      <c r="C74" s="22" t="s">
        <v>36</v>
      </c>
      <c r="D74" s="13" t="s">
        <v>62</v>
      </c>
      <c r="E74" s="22" t="s">
        <v>70</v>
      </c>
      <c r="F74" s="22">
        <v>108656</v>
      </c>
      <c r="G74" s="22" t="s">
        <v>93</v>
      </c>
      <c r="H74" s="13">
        <v>2</v>
      </c>
      <c r="I74" s="3" t="s">
        <v>26</v>
      </c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="6" customFormat="1" ht="14.25" spans="1:24">
      <c r="A75" s="7">
        <v>150077</v>
      </c>
      <c r="B75" s="19" t="s">
        <v>106</v>
      </c>
      <c r="C75" s="7" t="s">
        <v>42</v>
      </c>
      <c r="D75" s="20" t="s">
        <v>62</v>
      </c>
      <c r="E75" s="7" t="s">
        <v>70</v>
      </c>
      <c r="F75" s="7">
        <v>108656</v>
      </c>
      <c r="G75" s="7" t="s">
        <v>93</v>
      </c>
      <c r="H75" s="20">
        <v>2</v>
      </c>
      <c r="I75" s="3" t="s">
        <v>26</v>
      </c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="6" customFormat="1" ht="14.25" spans="1:24">
      <c r="A76" s="1">
        <v>214778</v>
      </c>
      <c r="B76" s="1" t="s">
        <v>43</v>
      </c>
      <c r="C76" s="1" t="s">
        <v>44</v>
      </c>
      <c r="D76" s="1" t="s">
        <v>62</v>
      </c>
      <c r="E76" s="1" t="s">
        <v>107</v>
      </c>
      <c r="F76" s="1">
        <v>104428</v>
      </c>
      <c r="G76" s="1" t="s">
        <v>108</v>
      </c>
      <c r="H76" s="1">
        <v>5</v>
      </c>
      <c r="I76" s="3" t="s">
        <v>45</v>
      </c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="6" customFormat="1" ht="14.25" spans="1:24">
      <c r="A77" s="1">
        <v>245065</v>
      </c>
      <c r="B77" s="1" t="s">
        <v>78</v>
      </c>
      <c r="C77" s="1" t="s">
        <v>109</v>
      </c>
      <c r="D77" s="1" t="s">
        <v>62</v>
      </c>
      <c r="E77" s="1" t="s">
        <v>107</v>
      </c>
      <c r="F77" s="1">
        <v>104428</v>
      </c>
      <c r="G77" s="1" t="s">
        <v>108</v>
      </c>
      <c r="H77" s="1">
        <v>40</v>
      </c>
      <c r="I77" s="3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="6" customFormat="1" ht="14.25" spans="1:24">
      <c r="A78" s="1">
        <v>215271</v>
      </c>
      <c r="B78" s="1" t="s">
        <v>110</v>
      </c>
      <c r="C78" s="1" t="s">
        <v>49</v>
      </c>
      <c r="D78" s="1" t="s">
        <v>62</v>
      </c>
      <c r="E78" s="1" t="s">
        <v>107</v>
      </c>
      <c r="F78" s="1">
        <v>104428</v>
      </c>
      <c r="G78" s="1" t="s">
        <v>108</v>
      </c>
      <c r="H78" s="1">
        <v>4</v>
      </c>
      <c r="I78" s="3" t="s">
        <v>111</v>
      </c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="6" customFormat="1" ht="14.25" spans="1:24">
      <c r="A79" s="13">
        <v>181301</v>
      </c>
      <c r="B79" s="13" t="s">
        <v>112</v>
      </c>
      <c r="C79" s="13" t="s">
        <v>113</v>
      </c>
      <c r="D79" s="13" t="s">
        <v>62</v>
      </c>
      <c r="E79" s="13" t="s">
        <v>107</v>
      </c>
      <c r="F79" s="13">
        <v>104428</v>
      </c>
      <c r="G79" s="13" t="s">
        <v>108</v>
      </c>
      <c r="H79" s="13">
        <v>4</v>
      </c>
      <c r="I79" s="3" t="s">
        <v>26</v>
      </c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="6" customFormat="1" ht="14.25" spans="1:24">
      <c r="A80" s="1">
        <v>150087</v>
      </c>
      <c r="B80" s="1" t="s">
        <v>103</v>
      </c>
      <c r="C80" s="1" t="s">
        <v>79</v>
      </c>
      <c r="D80" s="1" t="s">
        <v>62</v>
      </c>
      <c r="E80" s="1" t="s">
        <v>107</v>
      </c>
      <c r="F80" s="1">
        <v>104428</v>
      </c>
      <c r="G80" s="1" t="s">
        <v>108</v>
      </c>
      <c r="H80" s="1">
        <v>4</v>
      </c>
      <c r="I80" s="3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="6" customFormat="1" ht="14.25" spans="1:24">
      <c r="A81" s="1">
        <v>218904</v>
      </c>
      <c r="B81" s="1" t="s">
        <v>33</v>
      </c>
      <c r="C81" s="1" t="s">
        <v>34</v>
      </c>
      <c r="D81" s="1" t="s">
        <v>62</v>
      </c>
      <c r="E81" s="1" t="s">
        <v>107</v>
      </c>
      <c r="F81" s="1">
        <v>104428</v>
      </c>
      <c r="G81" s="1" t="s">
        <v>108</v>
      </c>
      <c r="H81" s="1">
        <v>4</v>
      </c>
      <c r="I81" s="3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="6" customFormat="1" ht="14.25" spans="1:24">
      <c r="A82" s="1">
        <v>236550</v>
      </c>
      <c r="B82" s="1" t="s">
        <v>27</v>
      </c>
      <c r="C82" s="1" t="s">
        <v>28</v>
      </c>
      <c r="D82" s="1" t="s">
        <v>62</v>
      </c>
      <c r="E82" s="1" t="s">
        <v>107</v>
      </c>
      <c r="F82" s="1">
        <v>104428</v>
      </c>
      <c r="G82" s="1" t="s">
        <v>108</v>
      </c>
      <c r="H82" s="1">
        <v>2</v>
      </c>
      <c r="I82" s="3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="6" customFormat="1" ht="14.25" spans="1:24">
      <c r="A83" s="17">
        <v>236550</v>
      </c>
      <c r="B83" s="17" t="s">
        <v>27</v>
      </c>
      <c r="C83" s="17" t="s">
        <v>28</v>
      </c>
      <c r="D83" s="1" t="s">
        <v>65</v>
      </c>
      <c r="E83" s="17" t="s">
        <v>66</v>
      </c>
      <c r="F83" s="17">
        <v>746</v>
      </c>
      <c r="G83" s="17" t="s">
        <v>114</v>
      </c>
      <c r="H83" s="1">
        <v>10</v>
      </c>
      <c r="I83" s="3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="6" customFormat="1" ht="14.25" spans="1:24">
      <c r="A84" s="17">
        <v>218904</v>
      </c>
      <c r="B84" s="17" t="s">
        <v>33</v>
      </c>
      <c r="C84" s="17" t="s">
        <v>34</v>
      </c>
      <c r="D84" s="1" t="s">
        <v>65</v>
      </c>
      <c r="E84" s="17" t="s">
        <v>66</v>
      </c>
      <c r="F84" s="17">
        <v>746</v>
      </c>
      <c r="G84" s="17" t="s">
        <v>114</v>
      </c>
      <c r="H84" s="1">
        <v>10</v>
      </c>
      <c r="I84" s="3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="6" customFormat="1" ht="14.25" spans="1:24">
      <c r="A85" s="27">
        <v>215787</v>
      </c>
      <c r="B85" s="1" t="s">
        <v>41</v>
      </c>
      <c r="C85" s="1" t="s">
        <v>42</v>
      </c>
      <c r="D85" s="1" t="s">
        <v>62</v>
      </c>
      <c r="E85" s="17" t="s">
        <v>66</v>
      </c>
      <c r="F85" s="17">
        <v>587</v>
      </c>
      <c r="G85" s="17" t="s">
        <v>115</v>
      </c>
      <c r="H85" s="1">
        <v>2</v>
      </c>
      <c r="I85" s="3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="6" customFormat="1" ht="14.25" spans="1:24">
      <c r="A86" s="17">
        <v>237011</v>
      </c>
      <c r="B86" s="17" t="s">
        <v>112</v>
      </c>
      <c r="C86" s="17" t="s">
        <v>116</v>
      </c>
      <c r="D86" s="1" t="s">
        <v>62</v>
      </c>
      <c r="E86" s="17" t="s">
        <v>66</v>
      </c>
      <c r="F86" s="17">
        <v>746</v>
      </c>
      <c r="G86" s="17" t="s">
        <v>114</v>
      </c>
      <c r="H86" s="1">
        <v>39</v>
      </c>
      <c r="I86" s="24" t="s">
        <v>57</v>
      </c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="6" customFormat="1" ht="14.25" spans="1:24">
      <c r="A87" s="17">
        <v>245065</v>
      </c>
      <c r="B87" s="17" t="s">
        <v>117</v>
      </c>
      <c r="C87" s="17" t="s">
        <v>118</v>
      </c>
      <c r="D87" s="1" t="s">
        <v>95</v>
      </c>
      <c r="E87" s="17" t="s">
        <v>66</v>
      </c>
      <c r="F87" s="17">
        <v>746</v>
      </c>
      <c r="G87" s="17" t="s">
        <v>114</v>
      </c>
      <c r="H87" s="1">
        <v>30</v>
      </c>
      <c r="I87" s="3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="6" customFormat="1" ht="14.25" spans="1:24">
      <c r="A88" s="17">
        <v>150102</v>
      </c>
      <c r="B88" s="17" t="s">
        <v>101</v>
      </c>
      <c r="C88" s="17" t="s">
        <v>102</v>
      </c>
      <c r="D88" s="1" t="s">
        <v>62</v>
      </c>
      <c r="E88" s="17" t="s">
        <v>66</v>
      </c>
      <c r="F88" s="17">
        <v>746</v>
      </c>
      <c r="G88" s="17" t="s">
        <v>114</v>
      </c>
      <c r="H88" s="1">
        <v>2</v>
      </c>
      <c r="I88" s="3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s="6" customFormat="1" ht="14.25" spans="1:24">
      <c r="A89" s="17">
        <v>218904</v>
      </c>
      <c r="B89" s="17" t="s">
        <v>33</v>
      </c>
      <c r="C89" s="17" t="s">
        <v>34</v>
      </c>
      <c r="D89" s="1" t="s">
        <v>65</v>
      </c>
      <c r="E89" s="17" t="s">
        <v>66</v>
      </c>
      <c r="F89" s="17">
        <v>107728</v>
      </c>
      <c r="G89" s="17" t="s">
        <v>119</v>
      </c>
      <c r="H89" s="1">
        <v>5</v>
      </c>
      <c r="I89" s="3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s="6" customFormat="1" ht="14.25" spans="1:24">
      <c r="A90" s="17">
        <v>150090</v>
      </c>
      <c r="B90" s="17" t="s">
        <v>40</v>
      </c>
      <c r="C90" s="17" t="s">
        <v>28</v>
      </c>
      <c r="D90" s="1" t="s">
        <v>62</v>
      </c>
      <c r="E90" s="17" t="s">
        <v>66</v>
      </c>
      <c r="F90" s="17">
        <v>341</v>
      </c>
      <c r="G90" s="17" t="s">
        <v>120</v>
      </c>
      <c r="H90" s="1">
        <v>5</v>
      </c>
      <c r="I90" s="3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s="6" customFormat="1" ht="14.25" spans="1:24">
      <c r="A91" s="17">
        <v>215787</v>
      </c>
      <c r="B91" s="17" t="s">
        <v>121</v>
      </c>
      <c r="C91" s="17" t="s">
        <v>122</v>
      </c>
      <c r="D91" s="1" t="s">
        <v>62</v>
      </c>
      <c r="E91" s="17" t="s">
        <v>66</v>
      </c>
      <c r="F91" s="17">
        <v>341</v>
      </c>
      <c r="G91" s="17" t="s">
        <v>120</v>
      </c>
      <c r="H91" s="1">
        <v>4</v>
      </c>
      <c r="I91" s="3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="6" customFormat="1" ht="14.25" spans="1:24">
      <c r="A92" s="17">
        <v>237011</v>
      </c>
      <c r="B92" s="17" t="s">
        <v>112</v>
      </c>
      <c r="C92" s="17" t="s">
        <v>116</v>
      </c>
      <c r="D92" s="1" t="s">
        <v>62</v>
      </c>
      <c r="E92" s="17" t="s">
        <v>66</v>
      </c>
      <c r="F92" s="17">
        <v>594</v>
      </c>
      <c r="G92" s="17" t="s">
        <v>123</v>
      </c>
      <c r="H92" s="1">
        <v>20</v>
      </c>
      <c r="I92" s="24" t="s">
        <v>57</v>
      </c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="6" customFormat="1" ht="14.25" spans="1:24">
      <c r="A93" s="17">
        <v>218904</v>
      </c>
      <c r="B93" s="17" t="s">
        <v>33</v>
      </c>
      <c r="C93" s="17" t="s">
        <v>34</v>
      </c>
      <c r="D93" s="1" t="s">
        <v>65</v>
      </c>
      <c r="E93" s="17" t="s">
        <v>66</v>
      </c>
      <c r="F93" s="17">
        <v>594</v>
      </c>
      <c r="G93" s="17" t="s">
        <v>123</v>
      </c>
      <c r="H93" s="1">
        <v>5</v>
      </c>
      <c r="I93" s="3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="6" customFormat="1" ht="14.25" spans="1:24">
      <c r="A94" s="17">
        <v>181299</v>
      </c>
      <c r="B94" s="17" t="s">
        <v>96</v>
      </c>
      <c r="C94" s="17" t="s">
        <v>28</v>
      </c>
      <c r="D94" s="1" t="s">
        <v>62</v>
      </c>
      <c r="E94" s="17" t="s">
        <v>66</v>
      </c>
      <c r="F94" s="17">
        <v>716</v>
      </c>
      <c r="G94" s="17" t="s">
        <v>124</v>
      </c>
      <c r="H94" s="1">
        <v>6</v>
      </c>
      <c r="I94" s="3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="6" customFormat="1" ht="14.25" spans="1:24">
      <c r="A95" s="28">
        <v>150090</v>
      </c>
      <c r="B95" s="28" t="s">
        <v>125</v>
      </c>
      <c r="C95" s="28" t="s">
        <v>126</v>
      </c>
      <c r="D95" s="13" t="s">
        <v>127</v>
      </c>
      <c r="E95" s="28" t="s">
        <v>66</v>
      </c>
      <c r="F95" s="28">
        <v>716</v>
      </c>
      <c r="G95" s="28" t="s">
        <v>128</v>
      </c>
      <c r="H95" s="13">
        <v>4</v>
      </c>
      <c r="I95" s="3" t="s">
        <v>26</v>
      </c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s="6" customFormat="1" ht="14.25" spans="1:24">
      <c r="A96" s="29">
        <v>241566</v>
      </c>
      <c r="B96" s="29" t="s">
        <v>129</v>
      </c>
      <c r="C96" s="29" t="s">
        <v>130</v>
      </c>
      <c r="D96" s="20" t="s">
        <v>62</v>
      </c>
      <c r="E96" s="29" t="s">
        <v>66</v>
      </c>
      <c r="F96" s="29">
        <v>594</v>
      </c>
      <c r="G96" s="29" t="s">
        <v>123</v>
      </c>
      <c r="H96" s="20">
        <v>5</v>
      </c>
      <c r="I96" s="3" t="s">
        <v>26</v>
      </c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="6" customFormat="1" ht="14.25" spans="1:24">
      <c r="A97" s="27">
        <v>150102</v>
      </c>
      <c r="B97" s="1" t="s">
        <v>101</v>
      </c>
      <c r="C97" s="1" t="s">
        <v>102</v>
      </c>
      <c r="D97" s="1" t="s">
        <v>62</v>
      </c>
      <c r="E97" s="17" t="s">
        <v>66</v>
      </c>
      <c r="F97" s="17">
        <v>738</v>
      </c>
      <c r="G97" s="17" t="s">
        <v>131</v>
      </c>
      <c r="H97" s="1">
        <v>2</v>
      </c>
      <c r="I97" s="3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="6" customFormat="1" ht="14.25" spans="1:24">
      <c r="A98" s="17">
        <v>191176</v>
      </c>
      <c r="B98" s="1" t="s">
        <v>132</v>
      </c>
      <c r="C98" s="1" t="s">
        <v>28</v>
      </c>
      <c r="D98" s="1" t="s">
        <v>62</v>
      </c>
      <c r="E98" s="17" t="s">
        <v>66</v>
      </c>
      <c r="F98" s="17">
        <v>738</v>
      </c>
      <c r="G98" s="17" t="s">
        <v>131</v>
      </c>
      <c r="H98" s="1">
        <v>3</v>
      </c>
      <c r="I98" s="8" t="s">
        <v>16</v>
      </c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s="6" customFormat="1" ht="14.25" spans="1:24">
      <c r="A99" s="17">
        <v>181297</v>
      </c>
      <c r="B99" s="1" t="s">
        <v>35</v>
      </c>
      <c r="C99" s="1" t="s">
        <v>36</v>
      </c>
      <c r="D99" s="1" t="s">
        <v>62</v>
      </c>
      <c r="E99" s="17" t="s">
        <v>66</v>
      </c>
      <c r="F99" s="17">
        <v>738</v>
      </c>
      <c r="G99" s="17" t="s">
        <v>131</v>
      </c>
      <c r="H99" s="1">
        <v>6</v>
      </c>
      <c r="I99" s="3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s="6" customFormat="1" ht="14.25" spans="1:24">
      <c r="A100" s="28">
        <v>150094</v>
      </c>
      <c r="B100" s="13" t="s">
        <v>21</v>
      </c>
      <c r="C100" s="13" t="s">
        <v>77</v>
      </c>
      <c r="D100" s="13" t="s">
        <v>62</v>
      </c>
      <c r="E100" s="28" t="s">
        <v>66</v>
      </c>
      <c r="F100" s="28">
        <v>738</v>
      </c>
      <c r="G100" s="28" t="s">
        <v>131</v>
      </c>
      <c r="H100" s="13">
        <v>5</v>
      </c>
      <c r="I100" s="3" t="s">
        <v>26</v>
      </c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s="6" customFormat="1" ht="14.25" spans="1:24">
      <c r="A101" s="17">
        <v>215787</v>
      </c>
      <c r="B101" s="1" t="s">
        <v>41</v>
      </c>
      <c r="C101" s="1" t="s">
        <v>42</v>
      </c>
      <c r="D101" s="1" t="s">
        <v>62</v>
      </c>
      <c r="E101" s="17" t="s">
        <v>66</v>
      </c>
      <c r="F101" s="17">
        <v>738</v>
      </c>
      <c r="G101" s="17" t="s">
        <v>131</v>
      </c>
      <c r="H101" s="1">
        <v>6</v>
      </c>
      <c r="I101" s="3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s="6" customFormat="1" ht="14.25" spans="1:24">
      <c r="A102" s="17">
        <v>214778</v>
      </c>
      <c r="B102" s="17" t="s">
        <v>43</v>
      </c>
      <c r="C102" s="17"/>
      <c r="D102" s="1" t="s">
        <v>62</v>
      </c>
      <c r="E102" s="17" t="s">
        <v>66</v>
      </c>
      <c r="F102" s="17">
        <v>738</v>
      </c>
      <c r="G102" s="17" t="s">
        <v>131</v>
      </c>
      <c r="H102" s="1">
        <v>4</v>
      </c>
      <c r="I102" s="3" t="s">
        <v>45</v>
      </c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="6" customFormat="1" ht="14.25" spans="1:24">
      <c r="A103" s="17">
        <v>218904</v>
      </c>
      <c r="B103" s="17" t="s">
        <v>33</v>
      </c>
      <c r="C103" s="17" t="s">
        <v>34</v>
      </c>
      <c r="D103" s="1" t="s">
        <v>69</v>
      </c>
      <c r="E103" s="17" t="s">
        <v>66</v>
      </c>
      <c r="F103" s="17">
        <v>738</v>
      </c>
      <c r="G103" s="17" t="s">
        <v>131</v>
      </c>
      <c r="H103" s="1">
        <v>6</v>
      </c>
      <c r="I103" s="3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s="6" customFormat="1" ht="14.25" spans="1:24">
      <c r="A104" s="29">
        <v>241566</v>
      </c>
      <c r="B104" s="29" t="s">
        <v>129</v>
      </c>
      <c r="C104" s="29" t="s">
        <v>130</v>
      </c>
      <c r="D104" s="20" t="s">
        <v>62</v>
      </c>
      <c r="E104" s="29" t="s">
        <v>66</v>
      </c>
      <c r="F104" s="29">
        <v>738</v>
      </c>
      <c r="G104" s="29" t="s">
        <v>131</v>
      </c>
      <c r="H104" s="20">
        <v>10</v>
      </c>
      <c r="I104" s="3" t="s">
        <v>26</v>
      </c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s="6" customFormat="1" ht="14.25" spans="1:24">
      <c r="A105" s="17">
        <v>240077</v>
      </c>
      <c r="B105" s="17" t="s">
        <v>133</v>
      </c>
      <c r="C105" s="17" t="s">
        <v>134</v>
      </c>
      <c r="D105" s="1" t="s">
        <v>62</v>
      </c>
      <c r="E105" s="17" t="s">
        <v>66</v>
      </c>
      <c r="F105" s="17">
        <v>738</v>
      </c>
      <c r="G105" s="17" t="s">
        <v>131</v>
      </c>
      <c r="H105" s="1">
        <v>4</v>
      </c>
      <c r="I105" s="3" t="s">
        <v>135</v>
      </c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s="6" customFormat="1" ht="14.25" spans="1:24">
      <c r="A106" s="17">
        <v>236548</v>
      </c>
      <c r="B106" s="17" t="s">
        <v>72</v>
      </c>
      <c r="C106" s="17" t="s">
        <v>136</v>
      </c>
      <c r="D106" s="1" t="s">
        <v>69</v>
      </c>
      <c r="E106" s="17" t="s">
        <v>66</v>
      </c>
      <c r="F106" s="17">
        <v>738</v>
      </c>
      <c r="G106" s="17" t="s">
        <v>131</v>
      </c>
      <c r="H106" s="1">
        <v>2</v>
      </c>
      <c r="I106" s="3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s="6" customFormat="1" ht="14.25" spans="1:24">
      <c r="A107" s="30">
        <v>150088</v>
      </c>
      <c r="B107" s="13" t="s">
        <v>137</v>
      </c>
      <c r="C107" s="13" t="s">
        <v>77</v>
      </c>
      <c r="D107" s="13" t="s">
        <v>62</v>
      </c>
      <c r="E107" s="28" t="s">
        <v>66</v>
      </c>
      <c r="F107" s="28">
        <v>587</v>
      </c>
      <c r="G107" s="28" t="s">
        <v>115</v>
      </c>
      <c r="H107" s="13">
        <v>2</v>
      </c>
      <c r="I107" s="3" t="s">
        <v>26</v>
      </c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s="6" customFormat="1" ht="14.25" spans="1:24">
      <c r="A108" s="27">
        <v>236548</v>
      </c>
      <c r="B108" s="1" t="s">
        <v>72</v>
      </c>
      <c r="C108" s="1" t="s">
        <v>77</v>
      </c>
      <c r="D108" s="1" t="s">
        <v>69</v>
      </c>
      <c r="E108" s="17" t="s">
        <v>66</v>
      </c>
      <c r="F108" s="17">
        <v>587</v>
      </c>
      <c r="G108" s="17" t="s">
        <v>115</v>
      </c>
      <c r="H108" s="1">
        <v>8</v>
      </c>
      <c r="I108" s="3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s="6" customFormat="1" ht="14.25" spans="1:24">
      <c r="A109" s="27">
        <v>150102</v>
      </c>
      <c r="B109" s="1" t="s">
        <v>101</v>
      </c>
      <c r="C109" s="1" t="s">
        <v>102</v>
      </c>
      <c r="D109" s="1" t="s">
        <v>62</v>
      </c>
      <c r="E109" s="17" t="s">
        <v>66</v>
      </c>
      <c r="F109" s="17">
        <v>587</v>
      </c>
      <c r="G109" s="17" t="s">
        <v>115</v>
      </c>
      <c r="H109" s="1">
        <v>3</v>
      </c>
      <c r="I109" s="3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s="6" customFormat="1" ht="14.25" spans="1:24">
      <c r="A110" s="30">
        <v>150093</v>
      </c>
      <c r="B110" s="13" t="s">
        <v>21</v>
      </c>
      <c r="C110" s="13" t="s">
        <v>22</v>
      </c>
      <c r="D110" s="13" t="s">
        <v>62</v>
      </c>
      <c r="E110" s="28" t="s">
        <v>66</v>
      </c>
      <c r="F110" s="28">
        <v>587</v>
      </c>
      <c r="G110" s="28" t="s">
        <v>115</v>
      </c>
      <c r="H110" s="13">
        <v>6</v>
      </c>
      <c r="I110" s="3" t="s">
        <v>26</v>
      </c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s="6" customFormat="1" ht="14.25" spans="1:24">
      <c r="A111" s="27">
        <v>215787</v>
      </c>
      <c r="B111" s="1" t="s">
        <v>41</v>
      </c>
      <c r="C111" s="1" t="s">
        <v>42</v>
      </c>
      <c r="D111" s="1" t="s">
        <v>62</v>
      </c>
      <c r="E111" s="17" t="s">
        <v>66</v>
      </c>
      <c r="F111" s="17">
        <v>587</v>
      </c>
      <c r="G111" s="17" t="s">
        <v>138</v>
      </c>
      <c r="H111" s="1">
        <v>2</v>
      </c>
      <c r="I111" s="3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s="6" customFormat="1" ht="14.25" spans="1:24">
      <c r="A112" s="17">
        <v>218904</v>
      </c>
      <c r="B112" s="17" t="s">
        <v>33</v>
      </c>
      <c r="C112" s="17" t="s">
        <v>34</v>
      </c>
      <c r="D112" s="1" t="s">
        <v>69</v>
      </c>
      <c r="E112" s="17" t="s">
        <v>66</v>
      </c>
      <c r="F112" s="17">
        <v>587</v>
      </c>
      <c r="G112" s="17" t="s">
        <v>115</v>
      </c>
      <c r="H112" s="1">
        <v>6</v>
      </c>
      <c r="I112" s="3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s="6" customFormat="1" ht="14.25" spans="1:24">
      <c r="A113" s="17">
        <v>236550</v>
      </c>
      <c r="B113" s="17" t="s">
        <v>27</v>
      </c>
      <c r="C113" s="17" t="s">
        <v>28</v>
      </c>
      <c r="D113" s="1" t="s">
        <v>65</v>
      </c>
      <c r="E113" s="17" t="s">
        <v>66</v>
      </c>
      <c r="F113" s="17">
        <v>587</v>
      </c>
      <c r="G113" s="17" t="s">
        <v>115</v>
      </c>
      <c r="H113" s="1">
        <v>10</v>
      </c>
      <c r="I113" s="3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s="6" customFormat="1" ht="14.25" spans="1:24">
      <c r="A114" s="17">
        <v>166670</v>
      </c>
      <c r="B114" s="17" t="s">
        <v>139</v>
      </c>
      <c r="C114" s="17" t="s">
        <v>140</v>
      </c>
      <c r="D114" s="1" t="s">
        <v>62</v>
      </c>
      <c r="E114" s="17" t="s">
        <v>66</v>
      </c>
      <c r="F114" s="17">
        <v>710</v>
      </c>
      <c r="G114" s="17" t="s">
        <v>141</v>
      </c>
      <c r="H114" s="1">
        <v>4</v>
      </c>
      <c r="I114" s="3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s="6" customFormat="1" ht="14.25" spans="1:24">
      <c r="A115" s="17">
        <v>215787</v>
      </c>
      <c r="B115" s="17" t="s">
        <v>41</v>
      </c>
      <c r="C115" s="17" t="s">
        <v>42</v>
      </c>
      <c r="D115" s="1" t="s">
        <v>62</v>
      </c>
      <c r="E115" s="17" t="s">
        <v>66</v>
      </c>
      <c r="F115" s="17">
        <v>710</v>
      </c>
      <c r="G115" s="17" t="s">
        <v>141</v>
      </c>
      <c r="H115" s="1">
        <v>6</v>
      </c>
      <c r="I115" s="3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s="6" customFormat="1" ht="14.25" spans="1:24">
      <c r="A116" s="17">
        <v>236550</v>
      </c>
      <c r="B116" s="17" t="s">
        <v>27</v>
      </c>
      <c r="C116" s="17" t="s">
        <v>28</v>
      </c>
      <c r="D116" s="1" t="s">
        <v>65</v>
      </c>
      <c r="E116" s="17" t="s">
        <v>66</v>
      </c>
      <c r="F116" s="17">
        <v>710</v>
      </c>
      <c r="G116" s="17" t="s">
        <v>141</v>
      </c>
      <c r="H116" s="1">
        <v>4</v>
      </c>
      <c r="I116" s="3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s="6" customFormat="1" ht="14.25" spans="1:24">
      <c r="A117" s="27">
        <v>236548</v>
      </c>
      <c r="B117" s="1" t="s">
        <v>72</v>
      </c>
      <c r="C117" s="1" t="s">
        <v>136</v>
      </c>
      <c r="D117" s="1" t="s">
        <v>69</v>
      </c>
      <c r="E117" s="17" t="s">
        <v>66</v>
      </c>
      <c r="F117" s="17">
        <v>351</v>
      </c>
      <c r="G117" s="17" t="s">
        <v>68</v>
      </c>
      <c r="H117" s="1">
        <v>4</v>
      </c>
      <c r="I117" s="3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s="6" customFormat="1" ht="14.25" spans="1:24">
      <c r="A118" s="17">
        <v>236548</v>
      </c>
      <c r="B118" s="17" t="s">
        <v>72</v>
      </c>
      <c r="C118" s="17" t="s">
        <v>142</v>
      </c>
      <c r="D118" s="1" t="s">
        <v>65</v>
      </c>
      <c r="E118" s="17" t="s">
        <v>66</v>
      </c>
      <c r="F118" s="17">
        <v>710</v>
      </c>
      <c r="G118" s="17" t="s">
        <v>141</v>
      </c>
      <c r="H118" s="1">
        <v>2</v>
      </c>
      <c r="I118" s="3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="6" customFormat="1" ht="14.25" spans="1:24">
      <c r="A119" s="28">
        <v>150089</v>
      </c>
      <c r="B119" s="28" t="s">
        <v>143</v>
      </c>
      <c r="C119" s="28" t="s">
        <v>36</v>
      </c>
      <c r="D119" s="13" t="s">
        <v>62</v>
      </c>
      <c r="E119" s="28" t="s">
        <v>66</v>
      </c>
      <c r="F119" s="28">
        <v>110378</v>
      </c>
      <c r="G119" s="28" t="s">
        <v>67</v>
      </c>
      <c r="H119" s="13">
        <v>4</v>
      </c>
      <c r="I119" s="3" t="s">
        <v>26</v>
      </c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="6" customFormat="1" ht="14.25" spans="1:24">
      <c r="A120" s="17">
        <v>150102</v>
      </c>
      <c r="B120" s="17" t="s">
        <v>101</v>
      </c>
      <c r="C120" s="17" t="s">
        <v>22</v>
      </c>
      <c r="D120" s="1" t="s">
        <v>62</v>
      </c>
      <c r="E120" s="17" t="s">
        <v>66</v>
      </c>
      <c r="F120" s="17">
        <v>717</v>
      </c>
      <c r="G120" s="17" t="s">
        <v>144</v>
      </c>
      <c r="H120" s="1">
        <v>2</v>
      </c>
      <c r="I120" s="3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="6" customFormat="1" ht="14.25" spans="1:24">
      <c r="A121" s="17">
        <v>236548</v>
      </c>
      <c r="B121" s="17" t="s">
        <v>72</v>
      </c>
      <c r="C121" s="17" t="s">
        <v>136</v>
      </c>
      <c r="D121" s="1" t="s">
        <v>69</v>
      </c>
      <c r="E121" s="17" t="s">
        <v>66</v>
      </c>
      <c r="F121" s="17">
        <v>104533</v>
      </c>
      <c r="G121" s="17" t="s">
        <v>145</v>
      </c>
      <c r="H121" s="1">
        <v>4</v>
      </c>
      <c r="I121" s="3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="6" customFormat="1" ht="14.25" spans="1:24">
      <c r="A122" s="17">
        <v>236550</v>
      </c>
      <c r="B122" s="17" t="s">
        <v>27</v>
      </c>
      <c r="C122" s="17" t="s">
        <v>28</v>
      </c>
      <c r="D122" s="1" t="s">
        <v>65</v>
      </c>
      <c r="E122" s="17" t="s">
        <v>66</v>
      </c>
      <c r="F122" s="17">
        <v>104533</v>
      </c>
      <c r="G122" s="17" t="s">
        <v>145</v>
      </c>
      <c r="H122" s="1">
        <v>4</v>
      </c>
      <c r="I122" s="3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s="6" customFormat="1" ht="14.25" spans="1:24">
      <c r="A123" s="17">
        <v>245065</v>
      </c>
      <c r="B123" s="17" t="s">
        <v>117</v>
      </c>
      <c r="C123" s="17" t="s">
        <v>118</v>
      </c>
      <c r="D123" s="1" t="s">
        <v>95</v>
      </c>
      <c r="E123" s="17" t="s">
        <v>66</v>
      </c>
      <c r="F123" s="17">
        <v>104533</v>
      </c>
      <c r="G123" s="17" t="s">
        <v>145</v>
      </c>
      <c r="H123" s="1">
        <v>20</v>
      </c>
      <c r="I123" s="3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="6" customFormat="1" ht="14.25" spans="1:24">
      <c r="A124" s="17">
        <v>181299</v>
      </c>
      <c r="B124" s="17" t="s">
        <v>96</v>
      </c>
      <c r="C124" s="17" t="s">
        <v>28</v>
      </c>
      <c r="D124" s="1" t="s">
        <v>62</v>
      </c>
      <c r="E124" s="17" t="s">
        <v>66</v>
      </c>
      <c r="F124" s="17">
        <v>123007</v>
      </c>
      <c r="G124" s="17" t="s">
        <v>146</v>
      </c>
      <c r="H124" s="1">
        <v>2</v>
      </c>
      <c r="I124" s="3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="6" customFormat="1" ht="14.25" spans="1:24">
      <c r="A125" s="17">
        <v>181297</v>
      </c>
      <c r="B125" s="1" t="s">
        <v>35</v>
      </c>
      <c r="C125" s="1" t="s">
        <v>36</v>
      </c>
      <c r="D125" s="1" t="s">
        <v>62</v>
      </c>
      <c r="E125" s="17" t="s">
        <v>66</v>
      </c>
      <c r="F125" s="17">
        <v>123007</v>
      </c>
      <c r="G125" s="17" t="s">
        <v>146</v>
      </c>
      <c r="H125" s="1">
        <v>2</v>
      </c>
      <c r="I125" s="3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="6" customFormat="1" ht="14.25" spans="1:24">
      <c r="A126" s="31">
        <v>181297</v>
      </c>
      <c r="B126" s="32" t="s">
        <v>35</v>
      </c>
      <c r="C126" s="32" t="s">
        <v>36</v>
      </c>
      <c r="D126" s="32" t="s">
        <v>62</v>
      </c>
      <c r="E126" s="17" t="s">
        <v>66</v>
      </c>
      <c r="F126" s="32">
        <v>706</v>
      </c>
      <c r="G126" s="17" t="s">
        <v>147</v>
      </c>
      <c r="H126" s="31">
        <v>5</v>
      </c>
      <c r="I126" s="3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="6" customFormat="1" ht="14.25" spans="1:24">
      <c r="A127" s="31">
        <v>215791</v>
      </c>
      <c r="B127" s="32" t="s">
        <v>80</v>
      </c>
      <c r="C127" s="32" t="s">
        <v>148</v>
      </c>
      <c r="D127" s="32" t="s">
        <v>62</v>
      </c>
      <c r="E127" s="17" t="s">
        <v>66</v>
      </c>
      <c r="F127" s="32">
        <v>706</v>
      </c>
      <c r="G127" s="17" t="s">
        <v>147</v>
      </c>
      <c r="H127" s="31">
        <v>5</v>
      </c>
      <c r="I127" s="3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="6" customFormat="1" ht="14.25" spans="1:24">
      <c r="A128" s="31">
        <v>181299</v>
      </c>
      <c r="B128" s="32" t="s">
        <v>96</v>
      </c>
      <c r="C128" s="32" t="s">
        <v>28</v>
      </c>
      <c r="D128" s="32" t="s">
        <v>62</v>
      </c>
      <c r="E128" s="17" t="s">
        <v>66</v>
      </c>
      <c r="F128" s="32">
        <v>706</v>
      </c>
      <c r="G128" s="17" t="s">
        <v>147</v>
      </c>
      <c r="H128" s="31">
        <v>8</v>
      </c>
      <c r="I128" s="3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="6" customFormat="1" ht="14.25" spans="1:24">
      <c r="A129" s="31">
        <v>214778</v>
      </c>
      <c r="B129" s="32" t="s">
        <v>43</v>
      </c>
      <c r="C129" s="32" t="s">
        <v>44</v>
      </c>
      <c r="D129" s="32" t="s">
        <v>62</v>
      </c>
      <c r="E129" s="17" t="s">
        <v>66</v>
      </c>
      <c r="F129" s="32">
        <v>706</v>
      </c>
      <c r="G129" s="17" t="s">
        <v>147</v>
      </c>
      <c r="H129" s="31">
        <v>2</v>
      </c>
      <c r="I129" s="3" t="s">
        <v>45</v>
      </c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="6" customFormat="1" ht="14.25" spans="1:24">
      <c r="A130" s="31">
        <v>236580</v>
      </c>
      <c r="B130" s="32" t="s">
        <v>27</v>
      </c>
      <c r="C130" s="32" t="s">
        <v>49</v>
      </c>
      <c r="D130" s="32" t="s">
        <v>69</v>
      </c>
      <c r="E130" s="17" t="s">
        <v>66</v>
      </c>
      <c r="F130" s="32">
        <v>706</v>
      </c>
      <c r="G130" s="17" t="s">
        <v>147</v>
      </c>
      <c r="H130" s="31">
        <v>5</v>
      </c>
      <c r="I130" s="3" t="s">
        <v>75</v>
      </c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="6" customFormat="1" ht="14.25" spans="1:24">
      <c r="A131" s="31">
        <v>172340</v>
      </c>
      <c r="B131" s="32" t="s">
        <v>76</v>
      </c>
      <c r="C131" s="32" t="s">
        <v>28</v>
      </c>
      <c r="D131" s="32" t="s">
        <v>62</v>
      </c>
      <c r="E131" s="17" t="s">
        <v>66</v>
      </c>
      <c r="F131" s="32">
        <v>706</v>
      </c>
      <c r="G131" s="17" t="s">
        <v>147</v>
      </c>
      <c r="H131" s="31">
        <v>3</v>
      </c>
      <c r="I131" s="8" t="s">
        <v>15</v>
      </c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="6" customFormat="1" ht="14.25" spans="1:24">
      <c r="A132" s="31">
        <v>218904</v>
      </c>
      <c r="B132" s="32" t="s">
        <v>33</v>
      </c>
      <c r="C132" s="32" t="s">
        <v>34</v>
      </c>
      <c r="D132" s="32" t="s">
        <v>69</v>
      </c>
      <c r="E132" s="17" t="s">
        <v>66</v>
      </c>
      <c r="F132" s="32">
        <v>706</v>
      </c>
      <c r="G132" s="17" t="s">
        <v>147</v>
      </c>
      <c r="H132" s="31">
        <v>4</v>
      </c>
      <c r="I132" s="3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="6" customFormat="1" ht="14.25" spans="1:24">
      <c r="A133" s="31">
        <v>166670</v>
      </c>
      <c r="B133" s="32" t="s">
        <v>149</v>
      </c>
      <c r="C133" s="32" t="s">
        <v>150</v>
      </c>
      <c r="D133" s="32" t="s">
        <v>62</v>
      </c>
      <c r="E133" s="17" t="s">
        <v>66</v>
      </c>
      <c r="F133" s="32">
        <v>706</v>
      </c>
      <c r="G133" s="17" t="s">
        <v>147</v>
      </c>
      <c r="H133" s="31">
        <v>4</v>
      </c>
      <c r="I133" s="3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="6" customFormat="1" ht="14.25" spans="1:24">
      <c r="A134" s="31">
        <v>236548</v>
      </c>
      <c r="B134" s="32" t="s">
        <v>72</v>
      </c>
      <c r="C134" s="32" t="s">
        <v>136</v>
      </c>
      <c r="D134" s="32" t="s">
        <v>69</v>
      </c>
      <c r="E134" s="17" t="s">
        <v>66</v>
      </c>
      <c r="F134" s="32">
        <v>706</v>
      </c>
      <c r="G134" s="17" t="s">
        <v>147</v>
      </c>
      <c r="H134" s="31">
        <v>4</v>
      </c>
      <c r="I134" s="3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="6" customFormat="1" ht="14.25" spans="1:24">
      <c r="A135" s="31">
        <v>236550</v>
      </c>
      <c r="B135" s="32" t="s">
        <v>27</v>
      </c>
      <c r="C135" s="32" t="s">
        <v>28</v>
      </c>
      <c r="D135" s="32" t="s">
        <v>69</v>
      </c>
      <c r="E135" s="17" t="s">
        <v>66</v>
      </c>
      <c r="F135" s="32">
        <v>706</v>
      </c>
      <c r="G135" s="17" t="s">
        <v>147</v>
      </c>
      <c r="H135" s="31">
        <v>4</v>
      </c>
      <c r="I135" s="3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="6" customFormat="1" ht="14.25" spans="1:24">
      <c r="A136" s="17">
        <v>181299</v>
      </c>
      <c r="B136" s="17" t="s">
        <v>96</v>
      </c>
      <c r="C136" s="17" t="s">
        <v>28</v>
      </c>
      <c r="D136" s="1" t="s">
        <v>62</v>
      </c>
      <c r="E136" s="17" t="s">
        <v>66</v>
      </c>
      <c r="F136" s="17">
        <v>746</v>
      </c>
      <c r="G136" s="17" t="s">
        <v>114</v>
      </c>
      <c r="H136" s="1">
        <v>5</v>
      </c>
      <c r="I136" s="3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="6" customFormat="1" ht="14.25" spans="1:24">
      <c r="A137" s="17">
        <v>181299</v>
      </c>
      <c r="B137" s="17" t="s">
        <v>96</v>
      </c>
      <c r="C137" s="17" t="s">
        <v>28</v>
      </c>
      <c r="D137" s="1" t="s">
        <v>62</v>
      </c>
      <c r="E137" s="17" t="s">
        <v>66</v>
      </c>
      <c r="F137" s="17">
        <v>746</v>
      </c>
      <c r="G137" s="17" t="s">
        <v>138</v>
      </c>
      <c r="H137" s="1">
        <v>5</v>
      </c>
      <c r="I137" s="3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customHeight="1" spans="1:8">
      <c r="A138" s="3">
        <v>218904</v>
      </c>
      <c r="B138" s="3" t="s">
        <v>33</v>
      </c>
      <c r="C138" s="3" t="s">
        <v>34</v>
      </c>
      <c r="D138" s="1" t="s">
        <v>69</v>
      </c>
      <c r="E138" s="3" t="s">
        <v>151</v>
      </c>
      <c r="F138" s="3">
        <v>106865</v>
      </c>
      <c r="G138" s="3" t="s">
        <v>152</v>
      </c>
      <c r="H138" s="1">
        <v>6</v>
      </c>
    </row>
    <row r="139" customHeight="1" spans="1:8">
      <c r="A139" s="3">
        <v>181291</v>
      </c>
      <c r="B139" s="3" t="s">
        <v>27</v>
      </c>
      <c r="C139" s="3" t="s">
        <v>28</v>
      </c>
      <c r="D139" s="1" t="s">
        <v>69</v>
      </c>
      <c r="E139" s="3" t="s">
        <v>151</v>
      </c>
      <c r="F139" s="3">
        <v>106865</v>
      </c>
      <c r="G139" s="3" t="s">
        <v>152</v>
      </c>
      <c r="H139" s="1">
        <v>4</v>
      </c>
    </row>
    <row r="140" customHeight="1" spans="1:9">
      <c r="A140" s="22">
        <v>150086</v>
      </c>
      <c r="B140" s="22" t="s">
        <v>105</v>
      </c>
      <c r="C140" s="22" t="s">
        <v>36</v>
      </c>
      <c r="D140" s="13" t="s">
        <v>62</v>
      </c>
      <c r="E140" s="22" t="s">
        <v>151</v>
      </c>
      <c r="F140" s="22">
        <v>106865</v>
      </c>
      <c r="G140" s="22" t="s">
        <v>152</v>
      </c>
      <c r="H140" s="13">
        <v>2</v>
      </c>
      <c r="I140" s="3" t="s">
        <v>26</v>
      </c>
    </row>
    <row r="141" customHeight="1" spans="1:9">
      <c r="A141" s="3">
        <v>214778</v>
      </c>
      <c r="B141" s="3" t="s">
        <v>43</v>
      </c>
      <c r="C141" s="3" t="s">
        <v>44</v>
      </c>
      <c r="D141" s="1" t="s">
        <v>62</v>
      </c>
      <c r="E141" s="3" t="s">
        <v>151</v>
      </c>
      <c r="F141" s="3">
        <v>106865</v>
      </c>
      <c r="G141" s="3" t="s">
        <v>152</v>
      </c>
      <c r="H141" s="1">
        <v>2</v>
      </c>
      <c r="I141" s="3" t="s">
        <v>45</v>
      </c>
    </row>
    <row r="142" customHeight="1" spans="1:9">
      <c r="A142" s="22">
        <v>150090</v>
      </c>
      <c r="B142" s="22" t="s">
        <v>40</v>
      </c>
      <c r="C142" s="22" t="s">
        <v>28</v>
      </c>
      <c r="D142" s="13" t="s">
        <v>62</v>
      </c>
      <c r="E142" s="22" t="s">
        <v>151</v>
      </c>
      <c r="F142" s="22">
        <v>106865</v>
      </c>
      <c r="G142" s="22" t="s">
        <v>152</v>
      </c>
      <c r="H142" s="13">
        <v>6</v>
      </c>
      <c r="I142" s="3" t="s">
        <v>26</v>
      </c>
    </row>
    <row r="143" customHeight="1" spans="1:9">
      <c r="A143" s="3">
        <v>237011</v>
      </c>
      <c r="B143" s="3" t="s">
        <v>55</v>
      </c>
      <c r="C143" s="3" t="s">
        <v>153</v>
      </c>
      <c r="D143" s="1" t="s">
        <v>62</v>
      </c>
      <c r="E143" s="3" t="s">
        <v>151</v>
      </c>
      <c r="F143" s="3">
        <v>106865</v>
      </c>
      <c r="G143" s="3" t="s">
        <v>152</v>
      </c>
      <c r="H143" s="1">
        <v>28</v>
      </c>
      <c r="I143" s="24" t="s">
        <v>57</v>
      </c>
    </row>
    <row r="144" customHeight="1" spans="1:8">
      <c r="A144" s="3">
        <v>181297</v>
      </c>
      <c r="B144" s="3" t="s">
        <v>35</v>
      </c>
      <c r="C144" s="3" t="s">
        <v>36</v>
      </c>
      <c r="D144" s="1" t="s">
        <v>62</v>
      </c>
      <c r="E144" s="3" t="s">
        <v>151</v>
      </c>
      <c r="F144" s="3">
        <v>106865</v>
      </c>
      <c r="G144" s="3" t="s">
        <v>152</v>
      </c>
      <c r="H144" s="1">
        <v>4</v>
      </c>
    </row>
    <row r="145" customHeight="1" spans="1:8">
      <c r="A145" s="3">
        <v>245065</v>
      </c>
      <c r="B145" s="3" t="s">
        <v>78</v>
      </c>
      <c r="C145" s="3" t="s">
        <v>109</v>
      </c>
      <c r="D145" s="1" t="s">
        <v>62</v>
      </c>
      <c r="E145" s="3" t="s">
        <v>151</v>
      </c>
      <c r="F145" s="3">
        <v>106865</v>
      </c>
      <c r="G145" s="3" t="s">
        <v>152</v>
      </c>
      <c r="H145" s="1">
        <v>20</v>
      </c>
    </row>
    <row r="146" customHeight="1" spans="1:8">
      <c r="A146" s="3">
        <v>236550</v>
      </c>
      <c r="B146" s="3" t="s">
        <v>27</v>
      </c>
      <c r="C146" s="3" t="s">
        <v>28</v>
      </c>
      <c r="D146" s="1" t="s">
        <v>69</v>
      </c>
      <c r="E146" s="3" t="s">
        <v>151</v>
      </c>
      <c r="F146" s="3">
        <v>116919</v>
      </c>
      <c r="G146" s="3" t="s">
        <v>154</v>
      </c>
      <c r="H146" s="1">
        <v>2</v>
      </c>
    </row>
    <row r="147" customHeight="1" spans="1:9">
      <c r="A147" s="3">
        <v>214778</v>
      </c>
      <c r="B147" s="3" t="s">
        <v>43</v>
      </c>
      <c r="C147" s="3" t="s">
        <v>44</v>
      </c>
      <c r="D147" s="1" t="s">
        <v>62</v>
      </c>
      <c r="E147" s="3" t="s">
        <v>151</v>
      </c>
      <c r="F147" s="3">
        <v>116919</v>
      </c>
      <c r="G147" s="3" t="s">
        <v>154</v>
      </c>
      <c r="H147" s="1">
        <v>2</v>
      </c>
      <c r="I147" s="3" t="s">
        <v>45</v>
      </c>
    </row>
    <row r="148" customHeight="1" spans="1:9">
      <c r="A148" s="22">
        <v>150090</v>
      </c>
      <c r="B148" s="22" t="s">
        <v>40</v>
      </c>
      <c r="C148" s="22" t="s">
        <v>28</v>
      </c>
      <c r="D148" s="13" t="s">
        <v>62</v>
      </c>
      <c r="E148" s="22" t="s">
        <v>151</v>
      </c>
      <c r="F148" s="22">
        <v>116919</v>
      </c>
      <c r="G148" s="22" t="s">
        <v>154</v>
      </c>
      <c r="H148" s="13">
        <v>5</v>
      </c>
      <c r="I148" s="3" t="s">
        <v>26</v>
      </c>
    </row>
    <row r="149" customHeight="1" spans="1:9">
      <c r="A149" s="3">
        <v>237011</v>
      </c>
      <c r="B149" s="3" t="s">
        <v>55</v>
      </c>
      <c r="C149" s="3" t="s">
        <v>153</v>
      </c>
      <c r="D149" s="1" t="s">
        <v>62</v>
      </c>
      <c r="E149" s="3" t="s">
        <v>151</v>
      </c>
      <c r="F149" s="3">
        <v>116919</v>
      </c>
      <c r="G149" s="3" t="s">
        <v>154</v>
      </c>
      <c r="H149" s="1">
        <v>42</v>
      </c>
      <c r="I149" s="24" t="s">
        <v>57</v>
      </c>
    </row>
    <row r="150" customHeight="1" spans="1:8">
      <c r="A150" s="3">
        <v>245065</v>
      </c>
      <c r="B150" s="3" t="s">
        <v>78</v>
      </c>
      <c r="C150" s="3" t="s">
        <v>109</v>
      </c>
      <c r="D150" s="1" t="s">
        <v>62</v>
      </c>
      <c r="E150" s="3" t="s">
        <v>151</v>
      </c>
      <c r="F150" s="3">
        <v>116919</v>
      </c>
      <c r="G150" s="3" t="s">
        <v>154</v>
      </c>
      <c r="H150" s="1">
        <v>25</v>
      </c>
    </row>
    <row r="151" customHeight="1" spans="1:8">
      <c r="A151" s="3">
        <v>181299</v>
      </c>
      <c r="B151" s="3" t="s">
        <v>96</v>
      </c>
      <c r="C151" s="3" t="s">
        <v>28</v>
      </c>
      <c r="D151" s="1" t="s">
        <v>62</v>
      </c>
      <c r="E151" s="3" t="s">
        <v>151</v>
      </c>
      <c r="F151" s="3">
        <v>116919</v>
      </c>
      <c r="G151" s="3" t="s">
        <v>154</v>
      </c>
      <c r="H151" s="1">
        <v>1</v>
      </c>
    </row>
    <row r="152" customHeight="1" spans="1:8">
      <c r="A152" s="3">
        <v>150102</v>
      </c>
      <c r="B152" s="3" t="s">
        <v>101</v>
      </c>
      <c r="C152" s="3" t="s">
        <v>102</v>
      </c>
      <c r="D152" s="1" t="s">
        <v>62</v>
      </c>
      <c r="E152" s="3" t="s">
        <v>151</v>
      </c>
      <c r="F152" s="3">
        <v>116919</v>
      </c>
      <c r="G152" s="3" t="s">
        <v>154</v>
      </c>
      <c r="H152" s="1">
        <v>2</v>
      </c>
    </row>
    <row r="153" s="7" customFormat="1" customHeight="1" spans="1:24">
      <c r="A153" s="7">
        <v>150077</v>
      </c>
      <c r="B153" s="7" t="s">
        <v>106</v>
      </c>
      <c r="C153" s="7" t="s">
        <v>42</v>
      </c>
      <c r="D153" s="20" t="s">
        <v>62</v>
      </c>
      <c r="E153" s="7" t="s">
        <v>151</v>
      </c>
      <c r="F153" s="7">
        <v>116919</v>
      </c>
      <c r="G153" s="7" t="s">
        <v>154</v>
      </c>
      <c r="H153" s="20">
        <v>2</v>
      </c>
      <c r="I153" s="3" t="s">
        <v>26</v>
      </c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customHeight="1" spans="1:9">
      <c r="A154" s="3">
        <v>172340</v>
      </c>
      <c r="B154" s="3" t="s">
        <v>76</v>
      </c>
      <c r="C154" s="3" t="s">
        <v>28</v>
      </c>
      <c r="D154" s="1" t="s">
        <v>62</v>
      </c>
      <c r="E154" s="3" t="s">
        <v>151</v>
      </c>
      <c r="F154" s="3">
        <v>116919</v>
      </c>
      <c r="G154" s="3" t="s">
        <v>154</v>
      </c>
      <c r="H154" s="1">
        <v>2</v>
      </c>
      <c r="I154" s="8" t="s">
        <v>15</v>
      </c>
    </row>
    <row r="155" customHeight="1" spans="1:8">
      <c r="A155" s="3">
        <v>218904</v>
      </c>
      <c r="B155" s="3" t="s">
        <v>33</v>
      </c>
      <c r="C155" s="3" t="s">
        <v>34</v>
      </c>
      <c r="D155" s="1" t="s">
        <v>69</v>
      </c>
      <c r="E155" s="3" t="s">
        <v>151</v>
      </c>
      <c r="F155" s="3">
        <v>337</v>
      </c>
      <c r="G155" s="3" t="s">
        <v>155</v>
      </c>
      <c r="H155" s="1">
        <v>20</v>
      </c>
    </row>
    <row r="156" customHeight="1" spans="1:8">
      <c r="A156" s="3">
        <v>236550</v>
      </c>
      <c r="B156" s="3" t="s">
        <v>27</v>
      </c>
      <c r="C156" s="3" t="s">
        <v>28</v>
      </c>
      <c r="D156" s="1" t="s">
        <v>69</v>
      </c>
      <c r="E156" s="3" t="s">
        <v>151</v>
      </c>
      <c r="F156" s="3">
        <v>337</v>
      </c>
      <c r="G156" s="3" t="s">
        <v>155</v>
      </c>
      <c r="H156" s="1">
        <v>6</v>
      </c>
    </row>
    <row r="157" customHeight="1" spans="1:8">
      <c r="A157" s="3">
        <v>245065</v>
      </c>
      <c r="B157" s="3" t="s">
        <v>78</v>
      </c>
      <c r="C157" s="3" t="s">
        <v>109</v>
      </c>
      <c r="D157" s="1" t="s">
        <v>62</v>
      </c>
      <c r="E157" s="3" t="s">
        <v>151</v>
      </c>
      <c r="F157" s="3">
        <v>337</v>
      </c>
      <c r="G157" s="3" t="s">
        <v>155</v>
      </c>
      <c r="H157" s="1">
        <v>50</v>
      </c>
    </row>
    <row r="158" customHeight="1" spans="1:9">
      <c r="A158" s="3">
        <v>237011</v>
      </c>
      <c r="B158" s="3" t="s">
        <v>55</v>
      </c>
      <c r="C158" s="3" t="s">
        <v>153</v>
      </c>
      <c r="D158" s="1" t="s">
        <v>62</v>
      </c>
      <c r="E158" s="3" t="s">
        <v>151</v>
      </c>
      <c r="F158" s="3">
        <v>337</v>
      </c>
      <c r="G158" s="3" t="s">
        <v>155</v>
      </c>
      <c r="H158" s="1">
        <v>50</v>
      </c>
      <c r="I158" s="24" t="s">
        <v>57</v>
      </c>
    </row>
    <row r="159" customHeight="1" spans="1:8">
      <c r="A159" s="3">
        <v>236548</v>
      </c>
      <c r="B159" s="3" t="s">
        <v>72</v>
      </c>
      <c r="C159" s="3" t="s">
        <v>142</v>
      </c>
      <c r="D159" s="1" t="s">
        <v>69</v>
      </c>
      <c r="E159" s="3" t="s">
        <v>151</v>
      </c>
      <c r="F159" s="3">
        <v>337</v>
      </c>
      <c r="G159" s="3" t="s">
        <v>155</v>
      </c>
      <c r="H159" s="1">
        <v>13</v>
      </c>
    </row>
    <row r="160" customHeight="1" spans="1:9">
      <c r="A160" s="3">
        <v>150096</v>
      </c>
      <c r="B160" s="3" t="s">
        <v>156</v>
      </c>
      <c r="C160" s="3" t="s">
        <v>28</v>
      </c>
      <c r="D160" s="1" t="s">
        <v>62</v>
      </c>
      <c r="E160" s="3" t="s">
        <v>151</v>
      </c>
      <c r="F160" s="3">
        <v>337</v>
      </c>
      <c r="G160" s="3" t="s">
        <v>155</v>
      </c>
      <c r="H160" s="1">
        <v>6</v>
      </c>
      <c r="I160" s="8" t="s">
        <v>15</v>
      </c>
    </row>
    <row r="161" customHeight="1" spans="1:9">
      <c r="A161" s="3">
        <v>150095</v>
      </c>
      <c r="B161" s="3" t="s">
        <v>157</v>
      </c>
      <c r="C161" s="3" t="s">
        <v>44</v>
      </c>
      <c r="D161" s="1" t="s">
        <v>62</v>
      </c>
      <c r="E161" s="3" t="s">
        <v>151</v>
      </c>
      <c r="F161" s="3">
        <v>337</v>
      </c>
      <c r="G161" s="3" t="s">
        <v>155</v>
      </c>
      <c r="H161" s="1">
        <v>4</v>
      </c>
      <c r="I161" s="8" t="s">
        <v>15</v>
      </c>
    </row>
    <row r="162" customHeight="1" spans="1:8">
      <c r="A162" s="3">
        <v>232483</v>
      </c>
      <c r="B162" s="3" t="s">
        <v>158</v>
      </c>
      <c r="C162" s="3" t="s">
        <v>77</v>
      </c>
      <c r="D162" s="1" t="s">
        <v>62</v>
      </c>
      <c r="E162" s="3" t="s">
        <v>151</v>
      </c>
      <c r="F162" s="3">
        <v>337</v>
      </c>
      <c r="G162" s="3" t="s">
        <v>155</v>
      </c>
      <c r="H162" s="1">
        <v>6</v>
      </c>
    </row>
    <row r="163" customHeight="1" spans="1:8">
      <c r="A163" s="3">
        <v>236550</v>
      </c>
      <c r="B163" s="3" t="s">
        <v>27</v>
      </c>
      <c r="C163" s="3" t="s">
        <v>28</v>
      </c>
      <c r="D163" s="1" t="s">
        <v>62</v>
      </c>
      <c r="E163" s="3" t="s">
        <v>159</v>
      </c>
      <c r="F163" s="3">
        <v>102935</v>
      </c>
      <c r="G163" s="3" t="s">
        <v>160</v>
      </c>
      <c r="H163" s="1">
        <v>6</v>
      </c>
    </row>
    <row r="164" customHeight="1" spans="1:8">
      <c r="A164" s="3">
        <v>150090</v>
      </c>
      <c r="B164" s="3" t="s">
        <v>40</v>
      </c>
      <c r="C164" s="3" t="s">
        <v>28</v>
      </c>
      <c r="D164" s="1" t="s">
        <v>62</v>
      </c>
      <c r="E164" s="3" t="s">
        <v>159</v>
      </c>
      <c r="F164" s="3">
        <v>102935</v>
      </c>
      <c r="G164" s="3" t="s">
        <v>160</v>
      </c>
      <c r="H164" s="1">
        <v>4</v>
      </c>
    </row>
    <row r="165" customHeight="1" spans="1:9">
      <c r="A165" s="3">
        <v>237011</v>
      </c>
      <c r="B165" s="3" t="s">
        <v>55</v>
      </c>
      <c r="C165" s="3" t="s">
        <v>153</v>
      </c>
      <c r="D165" s="1" t="s">
        <v>62</v>
      </c>
      <c r="E165" s="3" t="s">
        <v>159</v>
      </c>
      <c r="F165" s="3">
        <v>102935</v>
      </c>
      <c r="G165" s="3" t="s">
        <v>160</v>
      </c>
      <c r="H165" s="1">
        <v>37</v>
      </c>
      <c r="I165" s="24" t="s">
        <v>57</v>
      </c>
    </row>
    <row r="166" customHeight="1" spans="1:8">
      <c r="A166" s="3">
        <v>245065</v>
      </c>
      <c r="B166" s="3" t="s">
        <v>78</v>
      </c>
      <c r="C166" s="3" t="s">
        <v>109</v>
      </c>
      <c r="D166" s="1" t="s">
        <v>62</v>
      </c>
      <c r="E166" s="3" t="s">
        <v>159</v>
      </c>
      <c r="F166" s="3">
        <v>102935</v>
      </c>
      <c r="G166" s="3" t="s">
        <v>160</v>
      </c>
      <c r="H166" s="1">
        <v>20</v>
      </c>
    </row>
    <row r="167" customHeight="1" spans="1:9">
      <c r="A167" s="3">
        <v>172340</v>
      </c>
      <c r="B167" s="3" t="s">
        <v>161</v>
      </c>
      <c r="C167" s="3" t="s">
        <v>28</v>
      </c>
      <c r="D167" s="1" t="s">
        <v>62</v>
      </c>
      <c r="E167" s="3" t="s">
        <v>159</v>
      </c>
      <c r="F167" s="3">
        <v>102935</v>
      </c>
      <c r="G167" s="3" t="s">
        <v>160</v>
      </c>
      <c r="H167" s="1">
        <v>4</v>
      </c>
      <c r="I167" s="8" t="s">
        <v>15</v>
      </c>
    </row>
    <row r="168" customHeight="1" spans="1:8">
      <c r="A168" s="3">
        <v>166671</v>
      </c>
      <c r="B168" s="3" t="s">
        <v>162</v>
      </c>
      <c r="C168" s="3" t="s">
        <v>77</v>
      </c>
      <c r="D168" s="1" t="s">
        <v>62</v>
      </c>
      <c r="E168" s="3" t="s">
        <v>159</v>
      </c>
      <c r="F168" s="3">
        <v>102935</v>
      </c>
      <c r="G168" s="3" t="s">
        <v>160</v>
      </c>
      <c r="H168" s="1">
        <v>4</v>
      </c>
    </row>
    <row r="169" customHeight="1" spans="1:8">
      <c r="A169" s="3">
        <v>218904</v>
      </c>
      <c r="B169" s="3" t="s">
        <v>33</v>
      </c>
      <c r="C169" s="3" t="s">
        <v>34</v>
      </c>
      <c r="D169" s="1" t="s">
        <v>69</v>
      </c>
      <c r="E169" s="3" t="s">
        <v>159</v>
      </c>
      <c r="F169" s="3">
        <v>307</v>
      </c>
      <c r="G169" s="3" t="s">
        <v>163</v>
      </c>
      <c r="H169" s="1">
        <v>10</v>
      </c>
    </row>
    <row r="170" customHeight="1" spans="1:9">
      <c r="A170" s="22">
        <v>150088</v>
      </c>
      <c r="B170" s="22" t="s">
        <v>137</v>
      </c>
      <c r="C170" s="22" t="s">
        <v>77</v>
      </c>
      <c r="D170" s="13" t="s">
        <v>62</v>
      </c>
      <c r="E170" s="22" t="s">
        <v>164</v>
      </c>
      <c r="F170" s="22">
        <v>106066</v>
      </c>
      <c r="G170" s="22" t="s">
        <v>165</v>
      </c>
      <c r="H170" s="13">
        <v>6</v>
      </c>
      <c r="I170" s="3" t="s">
        <v>26</v>
      </c>
    </row>
    <row r="171" customHeight="1" spans="1:8">
      <c r="A171" s="3">
        <v>150090</v>
      </c>
      <c r="B171" s="3" t="s">
        <v>40</v>
      </c>
      <c r="C171" s="3" t="s">
        <v>28</v>
      </c>
      <c r="D171" s="1" t="s">
        <v>62</v>
      </c>
      <c r="E171" s="3" t="s">
        <v>164</v>
      </c>
      <c r="F171" s="3">
        <v>106066</v>
      </c>
      <c r="G171" s="3" t="s">
        <v>165</v>
      </c>
      <c r="H171" s="1">
        <v>6</v>
      </c>
    </row>
    <row r="172" customHeight="1" spans="1:8">
      <c r="A172" s="3">
        <v>236550</v>
      </c>
      <c r="B172" s="3" t="s">
        <v>27</v>
      </c>
      <c r="C172" s="3" t="s">
        <v>28</v>
      </c>
      <c r="D172" s="1" t="s">
        <v>69</v>
      </c>
      <c r="E172" s="3" t="s">
        <v>164</v>
      </c>
      <c r="F172" s="3">
        <v>106066</v>
      </c>
      <c r="G172" s="3" t="s">
        <v>165</v>
      </c>
      <c r="H172" s="1">
        <v>6</v>
      </c>
    </row>
    <row r="173" customHeight="1" spans="1:8">
      <c r="A173" s="3">
        <v>166670</v>
      </c>
      <c r="B173" s="3" t="s">
        <v>149</v>
      </c>
      <c r="C173" s="3" t="s">
        <v>140</v>
      </c>
      <c r="D173" s="1" t="s">
        <v>62</v>
      </c>
      <c r="E173" s="3" t="s">
        <v>164</v>
      </c>
      <c r="F173" s="3">
        <v>106066</v>
      </c>
      <c r="G173" s="3" t="s">
        <v>165</v>
      </c>
      <c r="H173" s="1">
        <v>12</v>
      </c>
    </row>
    <row r="174" customHeight="1" spans="1:9">
      <c r="A174" s="22">
        <v>150093</v>
      </c>
      <c r="B174" s="22" t="s">
        <v>21</v>
      </c>
      <c r="C174" s="22" t="s">
        <v>22</v>
      </c>
      <c r="D174" s="13" t="s">
        <v>62</v>
      </c>
      <c r="E174" s="22" t="s">
        <v>164</v>
      </c>
      <c r="F174" s="22">
        <v>106066</v>
      </c>
      <c r="G174" s="22" t="s">
        <v>165</v>
      </c>
      <c r="H174" s="13">
        <v>6</v>
      </c>
      <c r="I174" s="3" t="s">
        <v>26</v>
      </c>
    </row>
    <row r="175" customHeight="1" spans="1:9">
      <c r="A175" s="22">
        <v>150086</v>
      </c>
      <c r="B175" s="22" t="s">
        <v>105</v>
      </c>
      <c r="C175" s="22" t="s">
        <v>36</v>
      </c>
      <c r="D175" s="13" t="s">
        <v>62</v>
      </c>
      <c r="E175" s="22" t="s">
        <v>164</v>
      </c>
      <c r="F175" s="22">
        <v>106066</v>
      </c>
      <c r="G175" s="22" t="s">
        <v>165</v>
      </c>
      <c r="H175" s="13">
        <v>6</v>
      </c>
      <c r="I175" s="3" t="s">
        <v>26</v>
      </c>
    </row>
    <row r="176" s="7" customFormat="1" customHeight="1" spans="1:24">
      <c r="A176" s="7">
        <v>150077</v>
      </c>
      <c r="B176" s="7" t="s">
        <v>106</v>
      </c>
      <c r="C176" s="7" t="s">
        <v>42</v>
      </c>
      <c r="D176" s="20" t="s">
        <v>62</v>
      </c>
      <c r="E176" s="7" t="s">
        <v>164</v>
      </c>
      <c r="F176" s="7">
        <v>106066</v>
      </c>
      <c r="G176" s="7" t="s">
        <v>165</v>
      </c>
      <c r="H176" s="20">
        <v>2</v>
      </c>
      <c r="I176" s="3" t="s">
        <v>26</v>
      </c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customHeight="1" spans="1:8">
      <c r="A177" s="3">
        <v>150087</v>
      </c>
      <c r="B177" s="3" t="s">
        <v>103</v>
      </c>
      <c r="C177" s="3" t="s">
        <v>79</v>
      </c>
      <c r="D177" s="1" t="s">
        <v>62</v>
      </c>
      <c r="E177" s="3" t="s">
        <v>164</v>
      </c>
      <c r="F177" s="3">
        <v>106066</v>
      </c>
      <c r="G177" s="3" t="s">
        <v>165</v>
      </c>
      <c r="H177" s="1">
        <v>6</v>
      </c>
    </row>
    <row r="178" customHeight="1" spans="1:9">
      <c r="A178" s="22">
        <v>242575</v>
      </c>
      <c r="B178" s="22" t="s">
        <v>166</v>
      </c>
      <c r="C178" s="22" t="s">
        <v>28</v>
      </c>
      <c r="D178" s="13" t="s">
        <v>62</v>
      </c>
      <c r="E178" s="22" t="s">
        <v>164</v>
      </c>
      <c r="F178" s="22">
        <v>106066</v>
      </c>
      <c r="G178" s="22" t="s">
        <v>165</v>
      </c>
      <c r="H178" s="13">
        <v>6</v>
      </c>
      <c r="I178" s="3" t="s">
        <v>26</v>
      </c>
    </row>
    <row r="179" customHeight="1" spans="1:8">
      <c r="A179" s="3">
        <v>218904</v>
      </c>
      <c r="B179" s="3" t="s">
        <v>33</v>
      </c>
      <c r="C179" s="3" t="s">
        <v>34</v>
      </c>
      <c r="D179" s="1" t="s">
        <v>69</v>
      </c>
      <c r="E179" s="3" t="s">
        <v>164</v>
      </c>
      <c r="F179" s="3">
        <v>308</v>
      </c>
      <c r="G179" s="3" t="s">
        <v>167</v>
      </c>
      <c r="H179" s="1">
        <v>2</v>
      </c>
    </row>
    <row r="180" customHeight="1" spans="1:8">
      <c r="A180" s="3">
        <v>166670</v>
      </c>
      <c r="B180" s="3" t="s">
        <v>149</v>
      </c>
      <c r="C180" s="3" t="s">
        <v>140</v>
      </c>
      <c r="D180" s="1" t="s">
        <v>62</v>
      </c>
      <c r="E180" s="3" t="s">
        <v>164</v>
      </c>
      <c r="F180" s="3">
        <v>308</v>
      </c>
      <c r="G180" s="3" t="s">
        <v>167</v>
      </c>
      <c r="H180" s="1">
        <v>3</v>
      </c>
    </row>
    <row r="181" customHeight="1" spans="1:9">
      <c r="A181" s="3">
        <v>214778</v>
      </c>
      <c r="B181" s="3" t="s">
        <v>43</v>
      </c>
      <c r="C181" s="3" t="s">
        <v>44</v>
      </c>
      <c r="D181" s="1" t="s">
        <v>62</v>
      </c>
      <c r="E181" s="3" t="s">
        <v>164</v>
      </c>
      <c r="F181" s="3">
        <v>308</v>
      </c>
      <c r="G181" s="3" t="s">
        <v>167</v>
      </c>
      <c r="H181" s="1">
        <v>2</v>
      </c>
      <c r="I181" s="3" t="s">
        <v>45</v>
      </c>
    </row>
    <row r="182" customHeight="1" spans="1:9">
      <c r="A182" s="22">
        <v>150094</v>
      </c>
      <c r="B182" s="22" t="s">
        <v>21</v>
      </c>
      <c r="C182" s="22" t="s">
        <v>77</v>
      </c>
      <c r="D182" s="13" t="s">
        <v>62</v>
      </c>
      <c r="E182" s="22" t="s">
        <v>164</v>
      </c>
      <c r="F182" s="22">
        <v>308</v>
      </c>
      <c r="G182" s="22" t="s">
        <v>167</v>
      </c>
      <c r="H182" s="13">
        <v>2</v>
      </c>
      <c r="I182" s="3" t="s">
        <v>26</v>
      </c>
    </row>
    <row r="183" customHeight="1" spans="1:8">
      <c r="A183" s="3">
        <v>232483</v>
      </c>
      <c r="B183" s="3" t="s">
        <v>158</v>
      </c>
      <c r="C183" s="3" t="s">
        <v>77</v>
      </c>
      <c r="D183" s="1" t="s">
        <v>62</v>
      </c>
      <c r="E183" s="3" t="s">
        <v>159</v>
      </c>
      <c r="F183" s="3">
        <v>106485</v>
      </c>
      <c r="G183" s="3" t="s">
        <v>168</v>
      </c>
      <c r="H183" s="1">
        <v>3</v>
      </c>
    </row>
    <row r="184" customHeight="1" spans="1:8">
      <c r="A184" s="3">
        <v>150087</v>
      </c>
      <c r="B184" s="3" t="s">
        <v>169</v>
      </c>
      <c r="C184" s="3" t="s">
        <v>79</v>
      </c>
      <c r="D184" s="1" t="s">
        <v>62</v>
      </c>
      <c r="E184" s="3" t="s">
        <v>159</v>
      </c>
      <c r="F184" s="3">
        <v>106485</v>
      </c>
      <c r="G184" s="3" t="s">
        <v>168</v>
      </c>
      <c r="H184" s="1">
        <v>6</v>
      </c>
    </row>
    <row r="185" customHeight="1" spans="1:9">
      <c r="A185" s="22">
        <v>150086</v>
      </c>
      <c r="B185" s="22" t="s">
        <v>105</v>
      </c>
      <c r="C185" s="22" t="s">
        <v>36</v>
      </c>
      <c r="D185" s="13" t="s">
        <v>62</v>
      </c>
      <c r="E185" s="22" t="s">
        <v>159</v>
      </c>
      <c r="F185" s="22">
        <v>106485</v>
      </c>
      <c r="G185" s="22" t="s">
        <v>168</v>
      </c>
      <c r="H185" s="13">
        <v>6</v>
      </c>
      <c r="I185" s="3" t="s">
        <v>26</v>
      </c>
    </row>
    <row r="186" s="7" customFormat="1" customHeight="1" spans="1:24">
      <c r="A186" s="7">
        <v>150077</v>
      </c>
      <c r="B186" s="7" t="s">
        <v>106</v>
      </c>
      <c r="C186" s="7" t="s">
        <v>42</v>
      </c>
      <c r="D186" s="20" t="s">
        <v>62</v>
      </c>
      <c r="E186" s="7" t="s">
        <v>159</v>
      </c>
      <c r="F186" s="7">
        <v>106485</v>
      </c>
      <c r="G186" s="7" t="s">
        <v>168</v>
      </c>
      <c r="H186" s="20">
        <v>3</v>
      </c>
      <c r="I186" s="3" t="s">
        <v>26</v>
      </c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="7" customFormat="1" customHeight="1" spans="1:24">
      <c r="A187" s="7">
        <v>150077</v>
      </c>
      <c r="B187" s="7" t="s">
        <v>106</v>
      </c>
      <c r="C187" s="7" t="s">
        <v>42</v>
      </c>
      <c r="D187" s="20" t="s">
        <v>62</v>
      </c>
      <c r="E187" s="7" t="s">
        <v>159</v>
      </c>
      <c r="F187" s="7">
        <v>744</v>
      </c>
      <c r="G187" s="7" t="s">
        <v>170</v>
      </c>
      <c r="H187" s="20">
        <v>2</v>
      </c>
      <c r="I187" s="3" t="s">
        <v>26</v>
      </c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customHeight="1" spans="1:8">
      <c r="A188" s="3">
        <v>245065</v>
      </c>
      <c r="B188" s="3" t="s">
        <v>78</v>
      </c>
      <c r="C188" s="3" t="s">
        <v>109</v>
      </c>
      <c r="D188" s="1" t="s">
        <v>62</v>
      </c>
      <c r="E188" s="3" t="s">
        <v>159</v>
      </c>
      <c r="F188" s="3">
        <v>744</v>
      </c>
      <c r="G188" s="3" t="s">
        <v>170</v>
      </c>
      <c r="H188" s="1">
        <v>50</v>
      </c>
    </row>
    <row r="189" customHeight="1" spans="1:9">
      <c r="A189" s="3">
        <v>237011</v>
      </c>
      <c r="B189" s="3" t="s">
        <v>55</v>
      </c>
      <c r="C189" s="3" t="s">
        <v>153</v>
      </c>
      <c r="D189" s="1" t="s">
        <v>62</v>
      </c>
      <c r="E189" s="3" t="s">
        <v>159</v>
      </c>
      <c r="F189" s="3">
        <v>744</v>
      </c>
      <c r="G189" s="3" t="s">
        <v>170</v>
      </c>
      <c r="H189" s="1">
        <v>50</v>
      </c>
      <c r="I189" s="24" t="s">
        <v>57</v>
      </c>
    </row>
    <row r="190" customHeight="1" spans="1:8">
      <c r="A190" s="3">
        <v>181299</v>
      </c>
      <c r="B190" s="3" t="s">
        <v>96</v>
      </c>
      <c r="C190" s="3" t="s">
        <v>28</v>
      </c>
      <c r="D190" s="1" t="s">
        <v>62</v>
      </c>
      <c r="E190" s="3" t="s">
        <v>159</v>
      </c>
      <c r="F190" s="3">
        <v>744</v>
      </c>
      <c r="G190" s="3" t="s">
        <v>170</v>
      </c>
      <c r="H190" s="1">
        <v>2</v>
      </c>
    </row>
    <row r="191" customHeight="1" spans="1:8">
      <c r="A191" s="3">
        <v>218904</v>
      </c>
      <c r="B191" s="3" t="s">
        <v>33</v>
      </c>
      <c r="C191" s="3" t="s">
        <v>34</v>
      </c>
      <c r="D191" s="1" t="s">
        <v>62</v>
      </c>
      <c r="E191" s="3" t="s">
        <v>159</v>
      </c>
      <c r="F191" s="3">
        <v>744</v>
      </c>
      <c r="G191" s="3" t="s">
        <v>170</v>
      </c>
      <c r="H191" s="1">
        <v>6</v>
      </c>
    </row>
    <row r="192" customHeight="1" spans="1:9">
      <c r="A192" s="22">
        <v>242575</v>
      </c>
      <c r="B192" s="22" t="s">
        <v>166</v>
      </c>
      <c r="C192" s="22" t="s">
        <v>28</v>
      </c>
      <c r="D192" s="13" t="s">
        <v>62</v>
      </c>
      <c r="E192" s="22" t="s">
        <v>159</v>
      </c>
      <c r="F192" s="22">
        <v>744</v>
      </c>
      <c r="G192" s="22" t="s">
        <v>170</v>
      </c>
      <c r="H192" s="13">
        <v>1</v>
      </c>
      <c r="I192" s="3" t="s">
        <v>26</v>
      </c>
    </row>
    <row r="193" customHeight="1" spans="1:8">
      <c r="A193" s="3">
        <v>236548</v>
      </c>
      <c r="B193" s="3" t="s">
        <v>171</v>
      </c>
      <c r="C193" s="3" t="s">
        <v>136</v>
      </c>
      <c r="D193" s="1" t="s">
        <v>62</v>
      </c>
      <c r="E193" s="3" t="s">
        <v>159</v>
      </c>
      <c r="F193" s="3">
        <v>744</v>
      </c>
      <c r="G193" s="3" t="s">
        <v>170</v>
      </c>
      <c r="H193" s="1">
        <v>2</v>
      </c>
    </row>
    <row r="194" customHeight="1" spans="1:9">
      <c r="A194" s="3">
        <v>172340</v>
      </c>
      <c r="B194" s="3" t="s">
        <v>172</v>
      </c>
      <c r="C194" s="3" t="s">
        <v>28</v>
      </c>
      <c r="D194" s="1" t="s">
        <v>62</v>
      </c>
      <c r="E194" s="3" t="s">
        <v>159</v>
      </c>
      <c r="F194" s="3">
        <v>113299</v>
      </c>
      <c r="G194" s="3" t="s">
        <v>173</v>
      </c>
      <c r="H194" s="1">
        <v>3</v>
      </c>
      <c r="I194" s="8" t="s">
        <v>15</v>
      </c>
    </row>
    <row r="195" customHeight="1" spans="1:8">
      <c r="A195" s="3">
        <v>236550</v>
      </c>
      <c r="B195" s="3" t="s">
        <v>174</v>
      </c>
      <c r="C195" s="3" t="s">
        <v>28</v>
      </c>
      <c r="D195" s="1" t="s">
        <v>69</v>
      </c>
      <c r="E195" s="3" t="s">
        <v>159</v>
      </c>
      <c r="F195" s="3">
        <v>113299</v>
      </c>
      <c r="G195" s="3" t="s">
        <v>173</v>
      </c>
      <c r="H195" s="1">
        <v>3</v>
      </c>
    </row>
    <row r="196" customHeight="1" spans="1:8">
      <c r="A196" s="3">
        <v>245065</v>
      </c>
      <c r="B196" s="3" t="s">
        <v>78</v>
      </c>
      <c r="C196" s="3" t="s">
        <v>79</v>
      </c>
      <c r="D196" s="1" t="s">
        <v>62</v>
      </c>
      <c r="E196" s="3" t="s">
        <v>159</v>
      </c>
      <c r="F196" s="3">
        <v>113299</v>
      </c>
      <c r="G196" s="3" t="s">
        <v>173</v>
      </c>
      <c r="H196" s="1">
        <v>23</v>
      </c>
    </row>
    <row r="197" customHeight="1" spans="1:9">
      <c r="A197" s="3">
        <v>237011</v>
      </c>
      <c r="B197" s="3" t="s">
        <v>55</v>
      </c>
      <c r="C197" s="3" t="s">
        <v>56</v>
      </c>
      <c r="D197" s="1" t="s">
        <v>62</v>
      </c>
      <c r="E197" s="3" t="s">
        <v>159</v>
      </c>
      <c r="F197" s="3">
        <v>113299</v>
      </c>
      <c r="G197" s="3" t="s">
        <v>173</v>
      </c>
      <c r="H197" s="1">
        <v>26</v>
      </c>
      <c r="I197" s="24" t="s">
        <v>57</v>
      </c>
    </row>
    <row r="198" customHeight="1" spans="1:8">
      <c r="A198" s="3">
        <v>166671</v>
      </c>
      <c r="B198" s="3" t="s">
        <v>175</v>
      </c>
      <c r="C198" s="3" t="s">
        <v>77</v>
      </c>
      <c r="D198" s="1" t="s">
        <v>62</v>
      </c>
      <c r="E198" s="3" t="s">
        <v>159</v>
      </c>
      <c r="F198" s="3">
        <v>113299</v>
      </c>
      <c r="G198" s="3" t="s">
        <v>173</v>
      </c>
      <c r="H198" s="1">
        <v>3</v>
      </c>
    </row>
    <row r="199" customHeight="1" spans="1:8">
      <c r="A199" s="3">
        <v>166670</v>
      </c>
      <c r="B199" s="3" t="s">
        <v>139</v>
      </c>
      <c r="C199" s="3" t="s">
        <v>140</v>
      </c>
      <c r="D199" s="1" t="s">
        <v>62</v>
      </c>
      <c r="E199" s="3" t="s">
        <v>159</v>
      </c>
      <c r="F199" s="3">
        <v>113299</v>
      </c>
      <c r="G199" s="3" t="s">
        <v>173</v>
      </c>
      <c r="H199" s="1">
        <v>4</v>
      </c>
    </row>
    <row r="200" customHeight="1" spans="1:8">
      <c r="A200" s="3">
        <v>218904</v>
      </c>
      <c r="B200" s="3" t="s">
        <v>33</v>
      </c>
      <c r="C200" s="3" t="s">
        <v>34</v>
      </c>
      <c r="D200" s="1" t="s">
        <v>69</v>
      </c>
      <c r="E200" s="3" t="s">
        <v>159</v>
      </c>
      <c r="F200" s="3">
        <v>105910</v>
      </c>
      <c r="G200" s="3" t="s">
        <v>176</v>
      </c>
      <c r="H200" s="1">
        <v>4</v>
      </c>
    </row>
    <row r="201" customHeight="1" spans="1:9">
      <c r="A201" s="3">
        <v>237011</v>
      </c>
      <c r="B201" s="3" t="s">
        <v>55</v>
      </c>
      <c r="C201" s="3" t="s">
        <v>177</v>
      </c>
      <c r="D201" s="1" t="s">
        <v>62</v>
      </c>
      <c r="E201" s="3" t="s">
        <v>159</v>
      </c>
      <c r="F201" s="3">
        <v>105910</v>
      </c>
      <c r="G201" s="3" t="s">
        <v>176</v>
      </c>
      <c r="H201" s="1">
        <v>40</v>
      </c>
      <c r="I201" s="24" t="s">
        <v>57</v>
      </c>
    </row>
    <row r="202" customHeight="1" spans="1:8">
      <c r="A202" s="3">
        <v>245065</v>
      </c>
      <c r="B202" s="3" t="s">
        <v>78</v>
      </c>
      <c r="C202" s="3" t="s">
        <v>109</v>
      </c>
      <c r="D202" s="1" t="s">
        <v>95</v>
      </c>
      <c r="E202" s="3" t="s">
        <v>159</v>
      </c>
      <c r="F202" s="3">
        <v>105910</v>
      </c>
      <c r="G202" s="3" t="s">
        <v>176</v>
      </c>
      <c r="H202" s="1">
        <v>30</v>
      </c>
    </row>
    <row r="203" customHeight="1" spans="1:9">
      <c r="A203" s="3">
        <v>215791</v>
      </c>
      <c r="B203" s="3" t="s">
        <v>80</v>
      </c>
      <c r="C203" s="3" t="s">
        <v>148</v>
      </c>
      <c r="D203" s="1" t="s">
        <v>62</v>
      </c>
      <c r="E203" s="3" t="s">
        <v>159</v>
      </c>
      <c r="F203" s="3">
        <v>105910</v>
      </c>
      <c r="G203" s="3" t="s">
        <v>176</v>
      </c>
      <c r="H203" s="1">
        <v>3</v>
      </c>
      <c r="I203" s="18" t="s">
        <v>100</v>
      </c>
    </row>
    <row r="204" customHeight="1" spans="1:8">
      <c r="A204" s="3">
        <v>166671</v>
      </c>
      <c r="B204" s="3" t="s">
        <v>76</v>
      </c>
      <c r="C204" s="3" t="s">
        <v>77</v>
      </c>
      <c r="D204" s="1" t="s">
        <v>62</v>
      </c>
      <c r="E204" s="3" t="s">
        <v>159</v>
      </c>
      <c r="F204" s="3">
        <v>105910</v>
      </c>
      <c r="G204" s="3" t="s">
        <v>176</v>
      </c>
      <c r="H204" s="1">
        <v>4</v>
      </c>
    </row>
    <row r="205" customHeight="1" spans="1:9">
      <c r="A205" s="3">
        <v>172340</v>
      </c>
      <c r="B205" s="3" t="s">
        <v>76</v>
      </c>
      <c r="C205" s="3" t="s">
        <v>28</v>
      </c>
      <c r="D205" s="1" t="s">
        <v>62</v>
      </c>
      <c r="E205" s="3" t="s">
        <v>159</v>
      </c>
      <c r="F205" s="3">
        <v>105910</v>
      </c>
      <c r="G205" s="3" t="s">
        <v>176</v>
      </c>
      <c r="H205" s="1">
        <v>4</v>
      </c>
      <c r="I205" s="8" t="s">
        <v>15</v>
      </c>
    </row>
    <row r="206" customHeight="1" spans="1:9">
      <c r="A206" s="3">
        <v>214778</v>
      </c>
      <c r="B206" s="3" t="s">
        <v>43</v>
      </c>
      <c r="C206" s="3" t="s">
        <v>44</v>
      </c>
      <c r="D206" s="1" t="s">
        <v>62</v>
      </c>
      <c r="E206" s="3" t="s">
        <v>159</v>
      </c>
      <c r="F206" s="3">
        <v>105910</v>
      </c>
      <c r="G206" s="3" t="s">
        <v>176</v>
      </c>
      <c r="H206" s="1">
        <v>2</v>
      </c>
      <c r="I206" s="3" t="s">
        <v>45</v>
      </c>
    </row>
    <row r="207" customHeight="1" spans="1:8">
      <c r="A207" s="3">
        <v>236550</v>
      </c>
      <c r="B207" s="3" t="s">
        <v>27</v>
      </c>
      <c r="C207" s="3" t="s">
        <v>28</v>
      </c>
      <c r="D207" s="1" t="s">
        <v>69</v>
      </c>
      <c r="E207" s="3" t="s">
        <v>159</v>
      </c>
      <c r="F207" s="3">
        <v>105910</v>
      </c>
      <c r="G207" s="3" t="s">
        <v>176</v>
      </c>
      <c r="H207" s="1">
        <v>2</v>
      </c>
    </row>
    <row r="208" customHeight="1" spans="1:39">
      <c r="A208" s="17">
        <v>245065</v>
      </c>
      <c r="B208" s="17" t="s">
        <v>78</v>
      </c>
      <c r="C208" s="27" t="s">
        <v>109</v>
      </c>
      <c r="D208" s="27" t="s">
        <v>95</v>
      </c>
      <c r="E208" s="17" t="s">
        <v>178</v>
      </c>
      <c r="F208" s="17">
        <v>114069</v>
      </c>
      <c r="G208" s="17" t="s">
        <v>179</v>
      </c>
      <c r="H208" s="1">
        <v>50</v>
      </c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customHeight="1" spans="1:39">
      <c r="A209" s="17">
        <v>236550</v>
      </c>
      <c r="B209" s="17" t="s">
        <v>27</v>
      </c>
      <c r="C209" s="27" t="s">
        <v>28</v>
      </c>
      <c r="D209" s="27" t="s">
        <v>69</v>
      </c>
      <c r="E209" s="17" t="s">
        <v>178</v>
      </c>
      <c r="F209" s="17">
        <v>114069</v>
      </c>
      <c r="G209" s="17" t="s">
        <v>179</v>
      </c>
      <c r="H209" s="1">
        <v>4</v>
      </c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customHeight="1" spans="1:39">
      <c r="A210" s="28">
        <v>184997</v>
      </c>
      <c r="B210" s="28" t="s">
        <v>180</v>
      </c>
      <c r="C210" s="28" t="s">
        <v>59</v>
      </c>
      <c r="D210" s="30" t="s">
        <v>62</v>
      </c>
      <c r="E210" s="28" t="s">
        <v>178</v>
      </c>
      <c r="F210" s="28">
        <v>114069</v>
      </c>
      <c r="G210" s="28" t="s">
        <v>179</v>
      </c>
      <c r="H210" s="13">
        <v>2</v>
      </c>
      <c r="I210" s="3" t="s">
        <v>26</v>
      </c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customHeight="1" spans="1:39">
      <c r="A211" s="27">
        <v>166670</v>
      </c>
      <c r="B211" s="27" t="s">
        <v>149</v>
      </c>
      <c r="C211" s="27" t="s">
        <v>150</v>
      </c>
      <c r="D211" s="27" t="s">
        <v>62</v>
      </c>
      <c r="E211" s="17" t="s">
        <v>178</v>
      </c>
      <c r="F211" s="17">
        <v>122198</v>
      </c>
      <c r="G211" s="17" t="s">
        <v>181</v>
      </c>
      <c r="H211" s="27">
        <v>4</v>
      </c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customHeight="1" spans="1:39">
      <c r="A212" s="30">
        <v>150093</v>
      </c>
      <c r="B212" s="30" t="s">
        <v>21</v>
      </c>
      <c r="C212" s="30" t="s">
        <v>22</v>
      </c>
      <c r="D212" s="30" t="s">
        <v>62</v>
      </c>
      <c r="E212" s="28" t="s">
        <v>178</v>
      </c>
      <c r="F212" s="28">
        <v>122198</v>
      </c>
      <c r="G212" s="28" t="s">
        <v>181</v>
      </c>
      <c r="H212" s="30">
        <v>2</v>
      </c>
      <c r="I212" s="3" t="s">
        <v>26</v>
      </c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customHeight="1" spans="1:39">
      <c r="A213" s="30">
        <v>150089</v>
      </c>
      <c r="B213" s="30" t="s">
        <v>182</v>
      </c>
      <c r="C213" s="30" t="s">
        <v>36</v>
      </c>
      <c r="D213" s="30" t="s">
        <v>62</v>
      </c>
      <c r="E213" s="28" t="s">
        <v>178</v>
      </c>
      <c r="F213" s="28">
        <v>122198</v>
      </c>
      <c r="G213" s="28" t="s">
        <v>181</v>
      </c>
      <c r="H213" s="30">
        <v>3</v>
      </c>
      <c r="I213" s="3" t="s">
        <v>26</v>
      </c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customHeight="1" spans="1:39">
      <c r="A214" s="27">
        <v>191033</v>
      </c>
      <c r="B214" s="27" t="s">
        <v>183</v>
      </c>
      <c r="C214" s="27" t="s">
        <v>44</v>
      </c>
      <c r="D214" s="27" t="s">
        <v>62</v>
      </c>
      <c r="E214" s="17" t="s">
        <v>178</v>
      </c>
      <c r="F214" s="17">
        <v>122198</v>
      </c>
      <c r="G214" s="17" t="s">
        <v>181</v>
      </c>
      <c r="H214" s="27">
        <v>2</v>
      </c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customHeight="1" spans="1:39">
      <c r="A215" s="27">
        <v>181291</v>
      </c>
      <c r="B215" s="27" t="s">
        <v>82</v>
      </c>
      <c r="C215" s="27" t="s">
        <v>44</v>
      </c>
      <c r="D215" s="27" t="s">
        <v>62</v>
      </c>
      <c r="E215" s="17" t="s">
        <v>178</v>
      </c>
      <c r="F215" s="17">
        <v>122198</v>
      </c>
      <c r="G215" s="17" t="s">
        <v>181</v>
      </c>
      <c r="H215" s="27">
        <v>2</v>
      </c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customHeight="1" spans="1:39">
      <c r="A216" s="27">
        <v>181297</v>
      </c>
      <c r="B216" s="27" t="s">
        <v>35</v>
      </c>
      <c r="C216" s="27" t="s">
        <v>36</v>
      </c>
      <c r="D216" s="27" t="s">
        <v>62</v>
      </c>
      <c r="E216" s="17" t="s">
        <v>178</v>
      </c>
      <c r="F216" s="17">
        <v>122198</v>
      </c>
      <c r="G216" s="17" t="s">
        <v>181</v>
      </c>
      <c r="H216" s="27">
        <v>5</v>
      </c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customHeight="1" spans="1:39">
      <c r="A217" s="30">
        <v>181301</v>
      </c>
      <c r="B217" s="30" t="s">
        <v>112</v>
      </c>
      <c r="C217" s="30" t="s">
        <v>113</v>
      </c>
      <c r="D217" s="30" t="s">
        <v>62</v>
      </c>
      <c r="E217" s="28" t="s">
        <v>178</v>
      </c>
      <c r="F217" s="28">
        <v>122198</v>
      </c>
      <c r="G217" s="28" t="s">
        <v>181</v>
      </c>
      <c r="H217" s="30">
        <v>4</v>
      </c>
      <c r="I217" s="3" t="s">
        <v>26</v>
      </c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customHeight="1" spans="1:39">
      <c r="A218" s="27">
        <v>215787</v>
      </c>
      <c r="B218" s="27" t="s">
        <v>41</v>
      </c>
      <c r="C218" s="27" t="s">
        <v>42</v>
      </c>
      <c r="D218" s="27" t="s">
        <v>62</v>
      </c>
      <c r="E218" s="17" t="s">
        <v>178</v>
      </c>
      <c r="F218" s="17">
        <v>122198</v>
      </c>
      <c r="G218" s="17" t="s">
        <v>181</v>
      </c>
      <c r="H218" s="27">
        <v>4</v>
      </c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customHeight="1" spans="1:39">
      <c r="A219" s="27">
        <v>218904</v>
      </c>
      <c r="B219" s="27" t="s">
        <v>33</v>
      </c>
      <c r="C219" s="27" t="s">
        <v>34</v>
      </c>
      <c r="D219" s="27" t="s">
        <v>69</v>
      </c>
      <c r="E219" s="17" t="s">
        <v>178</v>
      </c>
      <c r="F219" s="17">
        <v>122198</v>
      </c>
      <c r="G219" s="17" t="s">
        <v>181</v>
      </c>
      <c r="H219" s="27">
        <v>2</v>
      </c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customHeight="1" spans="1:39">
      <c r="A220" s="27">
        <v>232093</v>
      </c>
      <c r="B220" s="27" t="s">
        <v>184</v>
      </c>
      <c r="C220" s="27" t="s">
        <v>28</v>
      </c>
      <c r="D220" s="27" t="s">
        <v>62</v>
      </c>
      <c r="E220" s="17" t="s">
        <v>178</v>
      </c>
      <c r="F220" s="17">
        <v>122198</v>
      </c>
      <c r="G220" s="17" t="s">
        <v>181</v>
      </c>
      <c r="H220" s="27">
        <v>1</v>
      </c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customHeight="1" spans="1:39">
      <c r="A221" s="27">
        <v>236550</v>
      </c>
      <c r="B221" s="27" t="s">
        <v>27</v>
      </c>
      <c r="C221" s="27" t="s">
        <v>28</v>
      </c>
      <c r="D221" s="27" t="s">
        <v>69</v>
      </c>
      <c r="E221" s="17" t="s">
        <v>178</v>
      </c>
      <c r="F221" s="17">
        <v>122198</v>
      </c>
      <c r="G221" s="17" t="s">
        <v>181</v>
      </c>
      <c r="H221" s="27">
        <v>3</v>
      </c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customHeight="1" spans="1:39">
      <c r="A222" s="27">
        <v>237011</v>
      </c>
      <c r="B222" s="27" t="s">
        <v>55</v>
      </c>
      <c r="C222" s="27" t="s">
        <v>177</v>
      </c>
      <c r="D222" s="27" t="s">
        <v>62</v>
      </c>
      <c r="E222" s="17" t="s">
        <v>178</v>
      </c>
      <c r="F222" s="17">
        <v>122198</v>
      </c>
      <c r="G222" s="17" t="s">
        <v>181</v>
      </c>
      <c r="H222" s="27">
        <v>50</v>
      </c>
      <c r="I222" s="24" t="s">
        <v>57</v>
      </c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customHeight="1" spans="1:39">
      <c r="A223" s="30">
        <v>242574</v>
      </c>
      <c r="B223" s="30" t="s">
        <v>185</v>
      </c>
      <c r="C223" s="30" t="s">
        <v>102</v>
      </c>
      <c r="D223" s="30" t="s">
        <v>62</v>
      </c>
      <c r="E223" s="28" t="s">
        <v>178</v>
      </c>
      <c r="F223" s="28">
        <v>122198</v>
      </c>
      <c r="G223" s="28" t="s">
        <v>181</v>
      </c>
      <c r="H223" s="30">
        <v>1</v>
      </c>
      <c r="I223" s="3" t="s">
        <v>26</v>
      </c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customHeight="1" spans="1:39">
      <c r="A224" s="27">
        <v>204077</v>
      </c>
      <c r="B224" s="27" t="s">
        <v>98</v>
      </c>
      <c r="C224" s="27" t="s">
        <v>28</v>
      </c>
      <c r="D224" s="27" t="s">
        <v>62</v>
      </c>
      <c r="E224" s="17" t="s">
        <v>178</v>
      </c>
      <c r="F224" s="17">
        <v>122198</v>
      </c>
      <c r="G224" s="17" t="s">
        <v>181</v>
      </c>
      <c r="H224" s="27">
        <v>2</v>
      </c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customHeight="1" spans="1:39">
      <c r="A225" s="27">
        <v>245065</v>
      </c>
      <c r="B225" s="27" t="s">
        <v>78</v>
      </c>
      <c r="C225" s="27" t="s">
        <v>109</v>
      </c>
      <c r="D225" s="27" t="s">
        <v>95</v>
      </c>
      <c r="E225" s="17" t="s">
        <v>178</v>
      </c>
      <c r="F225" s="17">
        <v>122198</v>
      </c>
      <c r="G225" s="17" t="s">
        <v>181</v>
      </c>
      <c r="H225" s="27">
        <v>50</v>
      </c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customHeight="1" spans="1:39">
      <c r="A226" s="30">
        <v>242576</v>
      </c>
      <c r="B226" s="30" t="s">
        <v>97</v>
      </c>
      <c r="C226" s="30" t="s">
        <v>44</v>
      </c>
      <c r="D226" s="30" t="s">
        <v>62</v>
      </c>
      <c r="E226" s="28" t="s">
        <v>178</v>
      </c>
      <c r="F226" s="28">
        <v>122198</v>
      </c>
      <c r="G226" s="28" t="s">
        <v>181</v>
      </c>
      <c r="H226" s="30">
        <v>2</v>
      </c>
      <c r="I226" s="3" t="s">
        <v>26</v>
      </c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customHeight="1" spans="1:39">
      <c r="A227" s="17">
        <v>150090</v>
      </c>
      <c r="B227" s="17" t="s">
        <v>40</v>
      </c>
      <c r="C227" s="17" t="s">
        <v>28</v>
      </c>
      <c r="D227" s="1" t="s">
        <v>62</v>
      </c>
      <c r="E227" s="17" t="s">
        <v>178</v>
      </c>
      <c r="F227" s="17">
        <v>373</v>
      </c>
      <c r="G227" s="17" t="s">
        <v>186</v>
      </c>
      <c r="H227" s="1">
        <v>10</v>
      </c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customHeight="1" spans="1:39">
      <c r="A228" s="17">
        <v>245065</v>
      </c>
      <c r="B228" s="27" t="s">
        <v>78</v>
      </c>
      <c r="C228" s="27" t="s">
        <v>109</v>
      </c>
      <c r="D228" s="1" t="s">
        <v>95</v>
      </c>
      <c r="E228" s="17" t="s">
        <v>178</v>
      </c>
      <c r="F228" s="17">
        <v>373</v>
      </c>
      <c r="G228" s="17" t="s">
        <v>186</v>
      </c>
      <c r="H228" s="1">
        <v>40</v>
      </c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customHeight="1" spans="1:39">
      <c r="A229" s="17">
        <v>218904</v>
      </c>
      <c r="B229" s="17" t="s">
        <v>33</v>
      </c>
      <c r="C229" s="17" t="s">
        <v>34</v>
      </c>
      <c r="D229" s="1" t="s">
        <v>69</v>
      </c>
      <c r="E229" s="17" t="s">
        <v>178</v>
      </c>
      <c r="F229" s="17">
        <v>373</v>
      </c>
      <c r="G229" s="17" t="s">
        <v>186</v>
      </c>
      <c r="H229" s="1">
        <v>10</v>
      </c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customHeight="1" spans="1:39">
      <c r="A230" s="17">
        <v>218904</v>
      </c>
      <c r="B230" s="17" t="s">
        <v>33</v>
      </c>
      <c r="C230" s="17">
        <v>100</v>
      </c>
      <c r="D230" s="1" t="s">
        <v>65</v>
      </c>
      <c r="E230" s="17" t="s">
        <v>178</v>
      </c>
      <c r="F230" s="17">
        <v>737</v>
      </c>
      <c r="G230" s="17" t="s">
        <v>187</v>
      </c>
      <c r="H230" s="1">
        <v>10</v>
      </c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customHeight="1" spans="1:39">
      <c r="A231" s="17">
        <v>237011</v>
      </c>
      <c r="B231" s="17" t="s">
        <v>55</v>
      </c>
      <c r="C231" s="17">
        <v>25</v>
      </c>
      <c r="D231" s="1" t="s">
        <v>127</v>
      </c>
      <c r="E231" s="17" t="s">
        <v>178</v>
      </c>
      <c r="F231" s="17">
        <v>737</v>
      </c>
      <c r="G231" s="17" t="s">
        <v>187</v>
      </c>
      <c r="H231" s="1">
        <v>14</v>
      </c>
      <c r="I231" s="24" t="s">
        <v>57</v>
      </c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customHeight="1" spans="1:39">
      <c r="A232" s="17">
        <v>215787</v>
      </c>
      <c r="B232" s="17" t="s">
        <v>41</v>
      </c>
      <c r="C232" s="17">
        <v>150</v>
      </c>
      <c r="D232" s="1" t="s">
        <v>127</v>
      </c>
      <c r="E232" s="17" t="s">
        <v>178</v>
      </c>
      <c r="F232" s="17">
        <v>737</v>
      </c>
      <c r="G232" s="17" t="s">
        <v>187</v>
      </c>
      <c r="H232" s="1">
        <v>6</v>
      </c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customHeight="1" spans="1:39">
      <c r="A233" s="17">
        <v>236500</v>
      </c>
      <c r="B233" s="17" t="s">
        <v>27</v>
      </c>
      <c r="C233" s="17">
        <v>50</v>
      </c>
      <c r="D233" s="1" t="s">
        <v>188</v>
      </c>
      <c r="E233" s="17" t="s">
        <v>178</v>
      </c>
      <c r="F233" s="17">
        <v>737</v>
      </c>
      <c r="G233" s="17" t="s">
        <v>187</v>
      </c>
      <c r="H233" s="1">
        <v>6</v>
      </c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customHeight="1" spans="1:39">
      <c r="A234" s="17">
        <v>218904</v>
      </c>
      <c r="B234" s="17" t="s">
        <v>33</v>
      </c>
      <c r="C234" s="17">
        <v>100</v>
      </c>
      <c r="D234" s="1" t="s">
        <v>65</v>
      </c>
      <c r="E234" s="17" t="s">
        <v>178</v>
      </c>
      <c r="F234" s="17">
        <v>707</v>
      </c>
      <c r="G234" s="17" t="s">
        <v>189</v>
      </c>
      <c r="H234" s="1">
        <v>6</v>
      </c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</row>
    <row r="235" customHeight="1" spans="1:39">
      <c r="A235" s="27">
        <v>236550</v>
      </c>
      <c r="B235" s="27" t="s">
        <v>27</v>
      </c>
      <c r="C235" s="27" t="s">
        <v>28</v>
      </c>
      <c r="D235" s="27" t="s">
        <v>69</v>
      </c>
      <c r="E235" s="17" t="s">
        <v>178</v>
      </c>
      <c r="F235" s="17">
        <v>707</v>
      </c>
      <c r="G235" s="17" t="s">
        <v>189</v>
      </c>
      <c r="H235" s="1">
        <v>6</v>
      </c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customHeight="1" spans="1:39">
      <c r="A236" s="17">
        <v>181299</v>
      </c>
      <c r="B236" s="17" t="s">
        <v>96</v>
      </c>
      <c r="C236" s="27" t="s">
        <v>28</v>
      </c>
      <c r="D236" s="27" t="s">
        <v>62</v>
      </c>
      <c r="E236" s="17" t="s">
        <v>178</v>
      </c>
      <c r="F236" s="17">
        <v>707</v>
      </c>
      <c r="G236" s="17" t="s">
        <v>189</v>
      </c>
      <c r="H236" s="1">
        <v>6</v>
      </c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customHeight="1" spans="1:39">
      <c r="A237" s="17">
        <v>181297</v>
      </c>
      <c r="B237" s="17" t="s">
        <v>35</v>
      </c>
      <c r="C237" s="17" t="s">
        <v>36</v>
      </c>
      <c r="D237" s="27" t="s">
        <v>62</v>
      </c>
      <c r="E237" s="17" t="s">
        <v>178</v>
      </c>
      <c r="F237" s="17">
        <v>707</v>
      </c>
      <c r="G237" s="17" t="s">
        <v>189</v>
      </c>
      <c r="H237" s="1">
        <v>6</v>
      </c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customHeight="1" spans="1:39">
      <c r="A238" s="17">
        <v>215787</v>
      </c>
      <c r="B238" s="17" t="s">
        <v>41</v>
      </c>
      <c r="C238" s="17" t="s">
        <v>42</v>
      </c>
      <c r="D238" s="27" t="s">
        <v>62</v>
      </c>
      <c r="E238" s="17" t="s">
        <v>178</v>
      </c>
      <c r="F238" s="17">
        <v>707</v>
      </c>
      <c r="G238" s="17" t="s">
        <v>189</v>
      </c>
      <c r="H238" s="1">
        <v>6</v>
      </c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customHeight="1" spans="1:39">
      <c r="A239" s="17">
        <v>214778</v>
      </c>
      <c r="B239" s="17" t="s">
        <v>43</v>
      </c>
      <c r="C239" s="17" t="s">
        <v>44</v>
      </c>
      <c r="D239" s="27" t="s">
        <v>62</v>
      </c>
      <c r="E239" s="17" t="s">
        <v>178</v>
      </c>
      <c r="F239" s="17">
        <v>707</v>
      </c>
      <c r="G239" s="17" t="s">
        <v>189</v>
      </c>
      <c r="H239" s="1">
        <v>6</v>
      </c>
      <c r="I239" s="3" t="s">
        <v>45</v>
      </c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customHeight="1" spans="1:39">
      <c r="A240" s="27">
        <v>232093</v>
      </c>
      <c r="B240" s="27" t="s">
        <v>184</v>
      </c>
      <c r="C240" s="27" t="s">
        <v>28</v>
      </c>
      <c r="D240" s="27" t="s">
        <v>62</v>
      </c>
      <c r="E240" s="17" t="s">
        <v>178</v>
      </c>
      <c r="F240" s="17">
        <v>707</v>
      </c>
      <c r="G240" s="17" t="s">
        <v>189</v>
      </c>
      <c r="H240" s="1">
        <v>2</v>
      </c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customHeight="1" spans="1:39">
      <c r="A241" s="17">
        <v>150090</v>
      </c>
      <c r="B241" s="17" t="s">
        <v>40</v>
      </c>
      <c r="C241" s="17" t="s">
        <v>28</v>
      </c>
      <c r="D241" s="27" t="s">
        <v>62</v>
      </c>
      <c r="E241" s="17" t="s">
        <v>178</v>
      </c>
      <c r="F241" s="17">
        <v>707</v>
      </c>
      <c r="G241" s="17" t="s">
        <v>189</v>
      </c>
      <c r="H241" s="1">
        <v>12</v>
      </c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customHeight="1" spans="1:39">
      <c r="A242" s="28">
        <v>150089</v>
      </c>
      <c r="B242" s="28" t="s">
        <v>182</v>
      </c>
      <c r="C242" s="28" t="s">
        <v>36</v>
      </c>
      <c r="D242" s="30" t="s">
        <v>62</v>
      </c>
      <c r="E242" s="28" t="s">
        <v>178</v>
      </c>
      <c r="F242" s="28">
        <v>707</v>
      </c>
      <c r="G242" s="28" t="s">
        <v>189</v>
      </c>
      <c r="H242" s="13">
        <v>6</v>
      </c>
      <c r="I242" s="3" t="s">
        <v>26</v>
      </c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customHeight="1" spans="1:39">
      <c r="A243" s="17">
        <v>215271</v>
      </c>
      <c r="B243" s="17" t="s">
        <v>110</v>
      </c>
      <c r="C243" s="17" t="s">
        <v>49</v>
      </c>
      <c r="D243" s="27" t="s">
        <v>62</v>
      </c>
      <c r="E243" s="17" t="s">
        <v>178</v>
      </c>
      <c r="F243" s="17">
        <v>707</v>
      </c>
      <c r="G243" s="17" t="s">
        <v>189</v>
      </c>
      <c r="H243" s="1">
        <v>12</v>
      </c>
      <c r="I243" s="3" t="s">
        <v>111</v>
      </c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customHeight="1" spans="1:39">
      <c r="A244" s="27">
        <v>237011</v>
      </c>
      <c r="B244" s="27" t="s">
        <v>55</v>
      </c>
      <c r="C244" s="27" t="s">
        <v>177</v>
      </c>
      <c r="D244" s="27" t="s">
        <v>62</v>
      </c>
      <c r="E244" s="17" t="s">
        <v>178</v>
      </c>
      <c r="F244" s="17">
        <v>707</v>
      </c>
      <c r="G244" s="17" t="s">
        <v>189</v>
      </c>
      <c r="H244" s="1">
        <v>50</v>
      </c>
      <c r="I244" s="24" t="s">
        <v>57</v>
      </c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customHeight="1" spans="1:39">
      <c r="A245" s="17">
        <v>150102</v>
      </c>
      <c r="B245" s="17" t="s">
        <v>101</v>
      </c>
      <c r="C245" s="17" t="s">
        <v>102</v>
      </c>
      <c r="D245" s="27" t="s">
        <v>62</v>
      </c>
      <c r="E245" s="17" t="s">
        <v>178</v>
      </c>
      <c r="F245" s="17">
        <v>707</v>
      </c>
      <c r="G245" s="17" t="s">
        <v>189</v>
      </c>
      <c r="H245" s="1">
        <v>6</v>
      </c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customHeight="1" spans="1:39">
      <c r="A246" s="28">
        <v>242574</v>
      </c>
      <c r="B246" s="28" t="s">
        <v>185</v>
      </c>
      <c r="C246" s="28" t="s">
        <v>102</v>
      </c>
      <c r="D246" s="30" t="s">
        <v>62</v>
      </c>
      <c r="E246" s="28" t="s">
        <v>178</v>
      </c>
      <c r="F246" s="28">
        <v>707</v>
      </c>
      <c r="G246" s="28" t="s">
        <v>189</v>
      </c>
      <c r="H246" s="13">
        <v>6</v>
      </c>
      <c r="I246" s="3" t="s">
        <v>26</v>
      </c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customHeight="1" spans="1:39">
      <c r="A247" s="17">
        <v>166670</v>
      </c>
      <c r="B247" s="17" t="s">
        <v>149</v>
      </c>
      <c r="C247" s="17" t="s">
        <v>150</v>
      </c>
      <c r="D247" s="27" t="s">
        <v>62</v>
      </c>
      <c r="E247" s="17" t="s">
        <v>178</v>
      </c>
      <c r="F247" s="17">
        <v>707</v>
      </c>
      <c r="G247" s="17" t="s">
        <v>189</v>
      </c>
      <c r="H247" s="1">
        <v>12</v>
      </c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customHeight="1" spans="1:39">
      <c r="A248" s="28">
        <v>242576</v>
      </c>
      <c r="B248" s="28" t="s">
        <v>97</v>
      </c>
      <c r="C248" s="28" t="s">
        <v>44</v>
      </c>
      <c r="D248" s="30" t="s">
        <v>62</v>
      </c>
      <c r="E248" s="28" t="s">
        <v>178</v>
      </c>
      <c r="F248" s="28">
        <v>707</v>
      </c>
      <c r="G248" s="28" t="s">
        <v>189</v>
      </c>
      <c r="H248" s="13">
        <v>2</v>
      </c>
      <c r="I248" s="3" t="s">
        <v>26</v>
      </c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customHeight="1" spans="1:39">
      <c r="A249" s="17">
        <v>191033</v>
      </c>
      <c r="B249" s="17" t="s">
        <v>183</v>
      </c>
      <c r="C249" s="17" t="s">
        <v>44</v>
      </c>
      <c r="D249" s="27" t="s">
        <v>62</v>
      </c>
      <c r="E249" s="17" t="s">
        <v>178</v>
      </c>
      <c r="F249" s="17">
        <v>707</v>
      </c>
      <c r="G249" s="17" t="s">
        <v>189</v>
      </c>
      <c r="H249" s="1">
        <v>6</v>
      </c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customHeight="1" spans="1:39">
      <c r="A250" s="17">
        <v>204080</v>
      </c>
      <c r="B250" s="17" t="s">
        <v>190</v>
      </c>
      <c r="C250" s="17" t="s">
        <v>36</v>
      </c>
      <c r="D250" s="27" t="s">
        <v>62</v>
      </c>
      <c r="E250" s="17" t="s">
        <v>178</v>
      </c>
      <c r="F250" s="17">
        <v>707</v>
      </c>
      <c r="G250" s="17" t="s">
        <v>189</v>
      </c>
      <c r="H250" s="1">
        <v>2</v>
      </c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</row>
    <row r="251" customHeight="1" spans="1:39">
      <c r="A251" s="17">
        <v>191176</v>
      </c>
      <c r="B251" s="17" t="s">
        <v>132</v>
      </c>
      <c r="C251" s="17" t="s">
        <v>28</v>
      </c>
      <c r="D251" s="27" t="s">
        <v>62</v>
      </c>
      <c r="E251" s="17" t="s">
        <v>178</v>
      </c>
      <c r="F251" s="17">
        <v>707</v>
      </c>
      <c r="G251" s="17" t="s">
        <v>189</v>
      </c>
      <c r="H251" s="1">
        <v>2</v>
      </c>
      <c r="I251" s="8" t="s">
        <v>16</v>
      </c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customHeight="1" spans="1:39">
      <c r="A252" s="17">
        <v>191175</v>
      </c>
      <c r="B252" s="17" t="s">
        <v>191</v>
      </c>
      <c r="C252" s="17" t="s">
        <v>28</v>
      </c>
      <c r="D252" s="27" t="s">
        <v>62</v>
      </c>
      <c r="E252" s="17" t="s">
        <v>178</v>
      </c>
      <c r="F252" s="17">
        <v>707</v>
      </c>
      <c r="G252" s="17" t="s">
        <v>189</v>
      </c>
      <c r="H252" s="1">
        <v>2</v>
      </c>
      <c r="I252" s="8" t="s">
        <v>16</v>
      </c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</row>
    <row r="253" customHeight="1" spans="1:39">
      <c r="A253" s="17">
        <v>218904</v>
      </c>
      <c r="B253" s="17" t="s">
        <v>55</v>
      </c>
      <c r="C253" s="17">
        <v>100</v>
      </c>
      <c r="D253" s="1" t="s">
        <v>188</v>
      </c>
      <c r="E253" s="17" t="s">
        <v>178</v>
      </c>
      <c r="F253" s="17">
        <v>118074</v>
      </c>
      <c r="G253" s="17" t="s">
        <v>192</v>
      </c>
      <c r="H253" s="1">
        <v>10</v>
      </c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customHeight="1" spans="1:39">
      <c r="A254" s="17">
        <v>236550</v>
      </c>
      <c r="B254" s="17" t="s">
        <v>27</v>
      </c>
      <c r="C254" s="17" t="s">
        <v>28</v>
      </c>
      <c r="D254" s="1" t="s">
        <v>188</v>
      </c>
      <c r="E254" s="17" t="s">
        <v>178</v>
      </c>
      <c r="F254" s="17">
        <v>118074</v>
      </c>
      <c r="G254" s="17" t="s">
        <v>192</v>
      </c>
      <c r="H254" s="1">
        <v>10</v>
      </c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customHeight="1" spans="1:39">
      <c r="A255" s="17">
        <v>237011</v>
      </c>
      <c r="B255" s="17" t="s">
        <v>55</v>
      </c>
      <c r="C255" s="17">
        <v>25</v>
      </c>
      <c r="D255" s="1" t="s">
        <v>127</v>
      </c>
      <c r="E255" s="17" t="s">
        <v>178</v>
      </c>
      <c r="F255" s="17">
        <v>118074</v>
      </c>
      <c r="G255" s="17" t="s">
        <v>192</v>
      </c>
      <c r="H255" s="1">
        <v>50</v>
      </c>
      <c r="I255" s="24" t="s">
        <v>57</v>
      </c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customHeight="1" spans="1:39">
      <c r="A256" s="17">
        <v>181291</v>
      </c>
      <c r="B256" s="17" t="s">
        <v>82</v>
      </c>
      <c r="C256" s="17" t="s">
        <v>44</v>
      </c>
      <c r="D256" s="1" t="s">
        <v>127</v>
      </c>
      <c r="E256" s="17" t="s">
        <v>178</v>
      </c>
      <c r="F256" s="17">
        <v>118074</v>
      </c>
      <c r="G256" s="17" t="s">
        <v>192</v>
      </c>
      <c r="H256" s="1">
        <v>10</v>
      </c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customHeight="1" spans="1:39">
      <c r="A257" s="17">
        <v>191033</v>
      </c>
      <c r="B257" s="17" t="s">
        <v>183</v>
      </c>
      <c r="C257" s="17" t="s">
        <v>44</v>
      </c>
      <c r="D257" s="1" t="s">
        <v>127</v>
      </c>
      <c r="E257" s="17" t="s">
        <v>178</v>
      </c>
      <c r="F257" s="17">
        <v>118074</v>
      </c>
      <c r="G257" s="17" t="s">
        <v>192</v>
      </c>
      <c r="H257" s="1">
        <v>4</v>
      </c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customHeight="1" spans="1:39">
      <c r="A258" s="28">
        <v>181297</v>
      </c>
      <c r="B258" s="28" t="s">
        <v>193</v>
      </c>
      <c r="C258" s="28" t="s">
        <v>36</v>
      </c>
      <c r="D258" s="13" t="s">
        <v>127</v>
      </c>
      <c r="E258" s="28" t="s">
        <v>178</v>
      </c>
      <c r="F258" s="28">
        <v>104430</v>
      </c>
      <c r="G258" s="28" t="s">
        <v>194</v>
      </c>
      <c r="H258" s="13">
        <v>4</v>
      </c>
      <c r="I258" s="3" t="s">
        <v>26</v>
      </c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customHeight="1" spans="1:39">
      <c r="A259" s="17">
        <v>150096</v>
      </c>
      <c r="B259" s="17" t="s">
        <v>157</v>
      </c>
      <c r="C259" s="17" t="s">
        <v>28</v>
      </c>
      <c r="D259" s="1" t="s">
        <v>127</v>
      </c>
      <c r="E259" s="17" t="s">
        <v>178</v>
      </c>
      <c r="F259" s="17">
        <v>104430</v>
      </c>
      <c r="G259" s="17" t="s">
        <v>194</v>
      </c>
      <c r="H259" s="1">
        <v>2</v>
      </c>
      <c r="I259" s="8" t="s">
        <v>15</v>
      </c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customHeight="1" spans="1:39">
      <c r="A260" s="17">
        <v>236550</v>
      </c>
      <c r="B260" s="17" t="s">
        <v>27</v>
      </c>
      <c r="C260" s="17" t="s">
        <v>28</v>
      </c>
      <c r="D260" s="1" t="s">
        <v>127</v>
      </c>
      <c r="E260" s="17" t="s">
        <v>178</v>
      </c>
      <c r="F260" s="17">
        <v>104430</v>
      </c>
      <c r="G260" s="17" t="s">
        <v>195</v>
      </c>
      <c r="H260" s="1">
        <v>2</v>
      </c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customHeight="1" spans="1:39">
      <c r="A261" s="17">
        <v>236550</v>
      </c>
      <c r="B261" s="17" t="s">
        <v>27</v>
      </c>
      <c r="C261" s="17" t="s">
        <v>28</v>
      </c>
      <c r="D261" s="1" t="s">
        <v>127</v>
      </c>
      <c r="E261" s="17" t="s">
        <v>178</v>
      </c>
      <c r="F261" s="17">
        <v>598</v>
      </c>
      <c r="G261" s="17" t="s">
        <v>196</v>
      </c>
      <c r="H261" s="1">
        <v>2</v>
      </c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customHeight="1" spans="1:39">
      <c r="A262" s="27">
        <v>245065</v>
      </c>
      <c r="B262" s="17" t="s">
        <v>78</v>
      </c>
      <c r="C262" s="27" t="s">
        <v>109</v>
      </c>
      <c r="D262" s="1" t="s">
        <v>95</v>
      </c>
      <c r="E262" s="17" t="s">
        <v>178</v>
      </c>
      <c r="F262" s="17">
        <v>598</v>
      </c>
      <c r="G262" s="17" t="s">
        <v>196</v>
      </c>
      <c r="H262" s="1">
        <v>25</v>
      </c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customHeight="1" spans="1:39">
      <c r="A263" s="28">
        <v>181297</v>
      </c>
      <c r="B263" s="28" t="s">
        <v>193</v>
      </c>
      <c r="C263" s="28" t="s">
        <v>36</v>
      </c>
      <c r="D263" s="13" t="s">
        <v>127</v>
      </c>
      <c r="E263" s="28" t="s">
        <v>178</v>
      </c>
      <c r="F263" s="28">
        <v>598</v>
      </c>
      <c r="G263" s="28" t="s">
        <v>196</v>
      </c>
      <c r="H263" s="13">
        <v>4</v>
      </c>
      <c r="I263" s="3" t="s">
        <v>26</v>
      </c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customHeight="1" spans="1:39">
      <c r="A264" s="28">
        <v>150089</v>
      </c>
      <c r="B264" s="28" t="s">
        <v>182</v>
      </c>
      <c r="C264" s="28" t="s">
        <v>36</v>
      </c>
      <c r="D264" s="30" t="s">
        <v>62</v>
      </c>
      <c r="E264" s="28" t="s">
        <v>178</v>
      </c>
      <c r="F264" s="28">
        <v>598</v>
      </c>
      <c r="G264" s="28" t="s">
        <v>196</v>
      </c>
      <c r="H264" s="13">
        <v>5</v>
      </c>
      <c r="I264" s="3" t="s">
        <v>26</v>
      </c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customHeight="1" spans="1:39">
      <c r="A265" s="17">
        <v>214778</v>
      </c>
      <c r="B265" s="17" t="s">
        <v>43</v>
      </c>
      <c r="C265" s="17" t="s">
        <v>44</v>
      </c>
      <c r="D265" s="27" t="s">
        <v>62</v>
      </c>
      <c r="E265" s="17" t="s">
        <v>178</v>
      </c>
      <c r="F265" s="17">
        <v>598</v>
      </c>
      <c r="G265" s="17" t="s">
        <v>196</v>
      </c>
      <c r="H265" s="1">
        <v>5</v>
      </c>
      <c r="I265" s="3" t="s">
        <v>45</v>
      </c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customHeight="1" spans="1:39">
      <c r="A266" s="17">
        <v>245065</v>
      </c>
      <c r="B266" s="17" t="s">
        <v>78</v>
      </c>
      <c r="C266" s="27" t="s">
        <v>109</v>
      </c>
      <c r="D266" s="1" t="s">
        <v>95</v>
      </c>
      <c r="E266" s="17" t="s">
        <v>178</v>
      </c>
      <c r="F266" s="17">
        <v>724</v>
      </c>
      <c r="G266" s="17" t="s">
        <v>197</v>
      </c>
      <c r="H266" s="1">
        <v>50</v>
      </c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customHeight="1" spans="1:39">
      <c r="A267" s="17">
        <v>236550</v>
      </c>
      <c r="B267" s="17" t="s">
        <v>27</v>
      </c>
      <c r="C267" s="17" t="s">
        <v>28</v>
      </c>
      <c r="D267" s="1" t="s">
        <v>188</v>
      </c>
      <c r="E267" s="17" t="s">
        <v>178</v>
      </c>
      <c r="F267" s="17">
        <v>724</v>
      </c>
      <c r="G267" s="17" t="s">
        <v>197</v>
      </c>
      <c r="H267" s="1">
        <v>6</v>
      </c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customHeight="1" spans="1:39">
      <c r="A268" s="17">
        <v>218904</v>
      </c>
      <c r="B268" s="17" t="s">
        <v>33</v>
      </c>
      <c r="C268" s="17" t="s">
        <v>34</v>
      </c>
      <c r="D268" s="1" t="s">
        <v>69</v>
      </c>
      <c r="E268" s="17" t="s">
        <v>178</v>
      </c>
      <c r="F268" s="17">
        <v>724</v>
      </c>
      <c r="G268" s="17" t="s">
        <v>197</v>
      </c>
      <c r="H268" s="1">
        <v>10</v>
      </c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customHeight="1" spans="1:39">
      <c r="A269" s="17">
        <v>236548</v>
      </c>
      <c r="B269" s="17" t="s">
        <v>72</v>
      </c>
      <c r="C269" s="17" t="s">
        <v>136</v>
      </c>
      <c r="D269" s="1" t="s">
        <v>29</v>
      </c>
      <c r="E269" s="17" t="s">
        <v>178</v>
      </c>
      <c r="F269" s="17">
        <v>725</v>
      </c>
      <c r="G269" s="17" t="s">
        <v>197</v>
      </c>
      <c r="H269" s="1">
        <v>6</v>
      </c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customHeight="1" spans="1:39">
      <c r="A270" s="17">
        <v>218904</v>
      </c>
      <c r="B270" s="17" t="s">
        <v>33</v>
      </c>
      <c r="C270" s="17" t="s">
        <v>34</v>
      </c>
      <c r="D270" s="1" t="s">
        <v>65</v>
      </c>
      <c r="E270" s="17" t="s">
        <v>178</v>
      </c>
      <c r="F270" s="17">
        <v>515</v>
      </c>
      <c r="G270" s="17" t="s">
        <v>198</v>
      </c>
      <c r="H270" s="1">
        <v>4</v>
      </c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customHeight="1" spans="1:39">
      <c r="A271" s="28">
        <v>150089</v>
      </c>
      <c r="B271" s="28" t="s">
        <v>182</v>
      </c>
      <c r="C271" s="28" t="s">
        <v>36</v>
      </c>
      <c r="D271" s="13" t="s">
        <v>62</v>
      </c>
      <c r="E271" s="28" t="s">
        <v>178</v>
      </c>
      <c r="F271" s="28">
        <v>515</v>
      </c>
      <c r="G271" s="28" t="s">
        <v>198</v>
      </c>
      <c r="H271" s="13">
        <v>4</v>
      </c>
      <c r="I271" s="3" t="s">
        <v>26</v>
      </c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customHeight="1" spans="1:39">
      <c r="A272" s="6">
        <v>237011</v>
      </c>
      <c r="B272" s="33" t="s">
        <v>55</v>
      </c>
      <c r="C272" s="6" t="s">
        <v>79</v>
      </c>
      <c r="D272" s="34" t="s">
        <v>62</v>
      </c>
      <c r="E272" s="6" t="s">
        <v>178</v>
      </c>
      <c r="F272" s="6">
        <v>515</v>
      </c>
      <c r="G272" s="6" t="s">
        <v>198</v>
      </c>
      <c r="H272" s="34">
        <v>25</v>
      </c>
      <c r="I272" s="24" t="s">
        <v>57</v>
      </c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customHeight="1" spans="1:39">
      <c r="A273" s="35">
        <v>181297</v>
      </c>
      <c r="B273" s="28" t="s">
        <v>193</v>
      </c>
      <c r="C273" s="28" t="s">
        <v>36</v>
      </c>
      <c r="D273" s="30" t="s">
        <v>62</v>
      </c>
      <c r="E273" s="28" t="s">
        <v>178</v>
      </c>
      <c r="F273" s="35">
        <v>733</v>
      </c>
      <c r="G273" s="35" t="s">
        <v>199</v>
      </c>
      <c r="H273" s="36">
        <v>6</v>
      </c>
      <c r="I273" s="3" t="s">
        <v>26</v>
      </c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customHeight="1" spans="1:39">
      <c r="A274" s="27">
        <v>166670</v>
      </c>
      <c r="B274" s="27" t="s">
        <v>149</v>
      </c>
      <c r="C274" s="27" t="s">
        <v>150</v>
      </c>
      <c r="D274" s="27" t="s">
        <v>62</v>
      </c>
      <c r="E274" s="17" t="s">
        <v>178</v>
      </c>
      <c r="F274" s="17">
        <v>733</v>
      </c>
      <c r="G274" s="6" t="s">
        <v>199</v>
      </c>
      <c r="H274" s="27">
        <v>4</v>
      </c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customHeight="1" spans="1:39">
      <c r="A275" s="17">
        <v>218904</v>
      </c>
      <c r="B275" s="17" t="s">
        <v>33</v>
      </c>
      <c r="C275" s="17" t="s">
        <v>34</v>
      </c>
      <c r="D275" s="1" t="s">
        <v>65</v>
      </c>
      <c r="E275" s="17" t="s">
        <v>178</v>
      </c>
      <c r="F275" s="17">
        <v>733</v>
      </c>
      <c r="G275" s="6" t="s">
        <v>199</v>
      </c>
      <c r="H275" s="1">
        <v>4</v>
      </c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customHeight="1" spans="1:39">
      <c r="A276" s="17">
        <v>236550</v>
      </c>
      <c r="B276" s="17" t="s">
        <v>27</v>
      </c>
      <c r="C276" s="17" t="s">
        <v>28</v>
      </c>
      <c r="D276" s="1" t="s">
        <v>188</v>
      </c>
      <c r="E276" s="17" t="s">
        <v>178</v>
      </c>
      <c r="F276" s="17">
        <v>733</v>
      </c>
      <c r="G276" s="6" t="s">
        <v>199</v>
      </c>
      <c r="H276" s="34">
        <v>4</v>
      </c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customHeight="1" spans="1:39">
      <c r="A277" s="28">
        <v>184997</v>
      </c>
      <c r="B277" s="28" t="s">
        <v>180</v>
      </c>
      <c r="C277" s="28" t="s">
        <v>59</v>
      </c>
      <c r="D277" s="30" t="s">
        <v>62</v>
      </c>
      <c r="E277" s="28" t="s">
        <v>178</v>
      </c>
      <c r="F277" s="28">
        <v>733</v>
      </c>
      <c r="G277" s="35" t="s">
        <v>199</v>
      </c>
      <c r="H277" s="13">
        <v>2</v>
      </c>
      <c r="I277" s="3" t="s">
        <v>26</v>
      </c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customHeight="1" spans="1:39">
      <c r="A278" s="6"/>
      <c r="B278" s="33"/>
      <c r="C278" s="6"/>
      <c r="D278" s="34"/>
      <c r="E278" s="6"/>
      <c r="F278" s="6"/>
      <c r="G278" s="6"/>
      <c r="H278" s="34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</sheetData>
  <autoFilter ref="A1:I277"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H3" sqref="H3"/>
    </sheetView>
  </sheetViews>
  <sheetFormatPr defaultColWidth="9" defaultRowHeight="14.25"/>
  <cols>
    <col min="1" max="1" width="9" style="2"/>
    <col min="2" max="2" width="37" style="2" customWidth="1"/>
    <col min="3" max="3" width="30.625" style="2" customWidth="1"/>
    <col min="4" max="4" width="25.5" style="2" customWidth="1"/>
    <col min="5" max="5" width="28.625" style="2" hidden="1" customWidth="1"/>
    <col min="6" max="6" width="12.625" style="2" hidden="1" customWidth="1"/>
    <col min="7" max="16384" width="9" style="2"/>
  </cols>
  <sheetData>
    <row r="1" s="1" customFormat="1" ht="27" customHeight="1" spans="1:10">
      <c r="A1" s="3" t="s">
        <v>0</v>
      </c>
      <c r="B1" s="3" t="s">
        <v>11</v>
      </c>
      <c r="C1" s="3" t="s">
        <v>2</v>
      </c>
      <c r="D1" s="3" t="s">
        <v>12</v>
      </c>
      <c r="E1" s="3" t="s">
        <v>13</v>
      </c>
      <c r="F1" s="4"/>
      <c r="G1" s="1" t="s">
        <v>200</v>
      </c>
      <c r="H1" s="1" t="s">
        <v>201</v>
      </c>
      <c r="I1" s="1" t="s">
        <v>202</v>
      </c>
      <c r="J1" s="5"/>
    </row>
    <row r="2" spans="1:15">
      <c r="A2" s="3">
        <v>245065</v>
      </c>
      <c r="B2" s="3" t="s">
        <v>78</v>
      </c>
      <c r="C2" s="3" t="s">
        <v>109</v>
      </c>
      <c r="D2" s="3" t="s">
        <v>203</v>
      </c>
      <c r="E2" s="3">
        <v>788</v>
      </c>
      <c r="F2" s="2">
        <v>788</v>
      </c>
      <c r="G2" s="3">
        <v>500</v>
      </c>
      <c r="H2" s="3">
        <v>11.94</v>
      </c>
      <c r="I2" s="3">
        <f t="shared" ref="I2:I8" si="0">H2*G2</f>
        <v>5970</v>
      </c>
      <c r="N2">
        <v>218904</v>
      </c>
      <c r="O2">
        <v>150</v>
      </c>
    </row>
    <row r="3" spans="1:15">
      <c r="A3" s="3">
        <v>218904</v>
      </c>
      <c r="B3" s="3" t="s">
        <v>33</v>
      </c>
      <c r="C3" s="3" t="s">
        <v>34</v>
      </c>
      <c r="D3" s="3" t="s">
        <v>69</v>
      </c>
      <c r="E3" s="3">
        <v>286</v>
      </c>
      <c r="F3" s="2">
        <f t="shared" ref="F3:F8" si="1">E3/6</f>
        <v>47.6666666666667</v>
      </c>
      <c r="G3" s="3">
        <v>180</v>
      </c>
      <c r="H3" s="3">
        <f>VLOOKUP(A3,[1]Sheet1!$D$1:$M$65536,10,0)</f>
        <v>184.8</v>
      </c>
      <c r="I3" s="3">
        <f t="shared" si="0"/>
        <v>33264</v>
      </c>
      <c r="N3">
        <v>181299</v>
      </c>
      <c r="O3">
        <v>80</v>
      </c>
    </row>
    <row r="4" spans="1:15">
      <c r="A4" s="3">
        <v>236550</v>
      </c>
      <c r="B4" s="3" t="s">
        <v>27</v>
      </c>
      <c r="C4" s="3" t="s">
        <v>28</v>
      </c>
      <c r="D4" s="3" t="s">
        <v>69</v>
      </c>
      <c r="E4" s="3">
        <v>193</v>
      </c>
      <c r="F4" s="2">
        <f t="shared" si="1"/>
        <v>32.1666666666667</v>
      </c>
      <c r="G4" s="3">
        <v>138</v>
      </c>
      <c r="H4" s="3">
        <f>VLOOKUP(A4,[1]Sheet1!$D$1:$M$65536,10,0)</f>
        <v>172.8</v>
      </c>
      <c r="I4" s="3">
        <f t="shared" si="0"/>
        <v>23846.4</v>
      </c>
      <c r="N4">
        <v>236550</v>
      </c>
      <c r="O4">
        <v>50</v>
      </c>
    </row>
    <row r="5" spans="1:9">
      <c r="A5" s="3">
        <v>150090</v>
      </c>
      <c r="B5" s="3" t="s">
        <v>40</v>
      </c>
      <c r="C5" s="3" t="s">
        <v>28</v>
      </c>
      <c r="D5" s="3" t="s">
        <v>62</v>
      </c>
      <c r="E5" s="3">
        <v>92</v>
      </c>
      <c r="F5" s="2">
        <f t="shared" si="1"/>
        <v>15.3333333333333</v>
      </c>
      <c r="G5" s="3">
        <f>15*6</f>
        <v>90</v>
      </c>
      <c r="H5" s="3">
        <f>VLOOKUP(A5,[1]Sheet1!$D$1:$M$65536,10,0)</f>
        <v>160.8</v>
      </c>
      <c r="I5" s="3">
        <f t="shared" si="0"/>
        <v>14472</v>
      </c>
    </row>
    <row r="6" spans="1:9">
      <c r="A6" s="3">
        <v>181297</v>
      </c>
      <c r="B6" s="3" t="s">
        <v>35</v>
      </c>
      <c r="C6" s="3" t="s">
        <v>36</v>
      </c>
      <c r="D6" s="3" t="s">
        <v>62</v>
      </c>
      <c r="E6" s="3">
        <v>90</v>
      </c>
      <c r="F6" s="2">
        <f t="shared" si="1"/>
        <v>15</v>
      </c>
      <c r="G6" s="3">
        <v>90</v>
      </c>
      <c r="H6" s="3">
        <f>VLOOKUP(A6,[1]Sheet1!$D$1:$M$65536,10,0)</f>
        <v>112.8</v>
      </c>
      <c r="I6" s="3">
        <f t="shared" si="0"/>
        <v>10152</v>
      </c>
    </row>
    <row r="7" spans="1:9">
      <c r="A7" s="3">
        <v>215787</v>
      </c>
      <c r="B7" s="3" t="s">
        <v>41</v>
      </c>
      <c r="C7" s="3" t="s">
        <v>42</v>
      </c>
      <c r="D7" s="3" t="s">
        <v>62</v>
      </c>
      <c r="E7" s="3">
        <v>83</v>
      </c>
      <c r="F7" s="2">
        <f t="shared" si="1"/>
        <v>13.8333333333333</v>
      </c>
      <c r="G7" s="3">
        <f>13*6</f>
        <v>78</v>
      </c>
      <c r="H7" s="3">
        <f>VLOOKUP(A7,[1]Sheet1!$D$1:$M$65536,10,0)</f>
        <v>100.8</v>
      </c>
      <c r="I7" s="3">
        <f t="shared" si="0"/>
        <v>7862.4</v>
      </c>
    </row>
    <row r="8" spans="1:9">
      <c r="A8" s="3">
        <v>166670</v>
      </c>
      <c r="B8" s="3" t="s">
        <v>149</v>
      </c>
      <c r="C8" s="3" t="s">
        <v>150</v>
      </c>
      <c r="D8" s="3" t="s">
        <v>62</v>
      </c>
      <c r="E8" s="3">
        <v>67</v>
      </c>
      <c r="F8" s="2">
        <f t="shared" si="1"/>
        <v>11.1666666666667</v>
      </c>
      <c r="G8" s="3">
        <f>11*6</f>
        <v>66</v>
      </c>
      <c r="H8" s="3">
        <f>VLOOKUP(A8,[1]Sheet1!$D$1:$M$65536,10,0)</f>
        <v>148.8</v>
      </c>
      <c r="I8" s="3">
        <f t="shared" si="0"/>
        <v>9820.8</v>
      </c>
    </row>
    <row r="9" spans="1:9">
      <c r="A9" s="3">
        <v>181299</v>
      </c>
      <c r="B9" s="3" t="s">
        <v>96</v>
      </c>
      <c r="C9" s="3" t="s">
        <v>28</v>
      </c>
      <c r="D9" s="3" t="s">
        <v>62</v>
      </c>
      <c r="E9" s="3">
        <v>57</v>
      </c>
      <c r="F9" s="2">
        <f t="shared" ref="F9:F19" si="2">E9/6</f>
        <v>9.5</v>
      </c>
      <c r="G9" s="3">
        <v>30</v>
      </c>
      <c r="H9" s="3">
        <f>VLOOKUP(A9,[1]Sheet1!$D$1:$M$65536,10,0)</f>
        <v>118.8</v>
      </c>
      <c r="I9" s="3">
        <f t="shared" ref="I9:I18" si="3">H9*G9</f>
        <v>3564</v>
      </c>
    </row>
    <row r="10" spans="1:9">
      <c r="A10" s="3">
        <v>236548</v>
      </c>
      <c r="B10" s="3" t="s">
        <v>72</v>
      </c>
      <c r="C10" s="3" t="s">
        <v>204</v>
      </c>
      <c r="D10" s="3" t="s">
        <v>69</v>
      </c>
      <c r="E10" s="3">
        <v>51</v>
      </c>
      <c r="F10" s="2">
        <f t="shared" si="2"/>
        <v>8.5</v>
      </c>
      <c r="G10" s="3">
        <f>9*6</f>
        <v>54</v>
      </c>
      <c r="H10" s="3">
        <f>VLOOKUP(A10,[1]Sheet1!$D$1:$M$65536,10,0)</f>
        <v>190.8</v>
      </c>
      <c r="I10" s="3">
        <f t="shared" si="3"/>
        <v>10303.2</v>
      </c>
    </row>
    <row r="11" spans="1:9">
      <c r="A11" s="3">
        <v>181291</v>
      </c>
      <c r="B11" s="3" t="s">
        <v>82</v>
      </c>
      <c r="C11" s="3" t="s">
        <v>44</v>
      </c>
      <c r="D11" s="3" t="s">
        <v>62</v>
      </c>
      <c r="E11" s="3">
        <v>32</v>
      </c>
      <c r="F11" s="2">
        <f t="shared" si="2"/>
        <v>5.33333333333333</v>
      </c>
      <c r="G11" s="3">
        <f>5*6</f>
        <v>30</v>
      </c>
      <c r="H11" s="3">
        <f>VLOOKUP(A11,[1]Sheet1!$D$1:$M$65536,10,0)</f>
        <v>178.8</v>
      </c>
      <c r="I11" s="3">
        <f t="shared" si="3"/>
        <v>5364</v>
      </c>
    </row>
    <row r="12" spans="1:9">
      <c r="A12" s="3">
        <v>191033</v>
      </c>
      <c r="B12" s="3" t="s">
        <v>183</v>
      </c>
      <c r="C12" s="3" t="s">
        <v>44</v>
      </c>
      <c r="D12" s="3" t="s">
        <v>62</v>
      </c>
      <c r="E12" s="3">
        <v>28</v>
      </c>
      <c r="F12" s="2">
        <f t="shared" si="2"/>
        <v>4.66666666666667</v>
      </c>
      <c r="G12" s="3">
        <f>4*6</f>
        <v>24</v>
      </c>
      <c r="H12" s="3">
        <f>VLOOKUP(A12,[1]Sheet1!$D$1:$M$65536,10,0)</f>
        <v>238.8</v>
      </c>
      <c r="I12" s="3">
        <f t="shared" si="3"/>
        <v>5731.2</v>
      </c>
    </row>
    <row r="13" spans="1:9">
      <c r="A13" s="3">
        <v>150102</v>
      </c>
      <c r="B13" s="3" t="s">
        <v>101</v>
      </c>
      <c r="C13" s="3" t="s">
        <v>102</v>
      </c>
      <c r="D13" s="3" t="s">
        <v>62</v>
      </c>
      <c r="E13" s="3">
        <v>24</v>
      </c>
      <c r="F13" s="2">
        <f t="shared" si="2"/>
        <v>4</v>
      </c>
      <c r="G13" s="3">
        <f>4*6</f>
        <v>24</v>
      </c>
      <c r="H13" s="3">
        <f>VLOOKUP(A13,[1]Sheet1!$D$1:$M$65536,10,0)</f>
        <v>196.8</v>
      </c>
      <c r="I13" s="3">
        <f t="shared" si="3"/>
        <v>4723.2</v>
      </c>
    </row>
    <row r="14" spans="1:9">
      <c r="A14" s="3">
        <v>150087</v>
      </c>
      <c r="B14" s="3" t="s">
        <v>103</v>
      </c>
      <c r="C14" s="3" t="s">
        <v>79</v>
      </c>
      <c r="D14" s="3" t="s">
        <v>62</v>
      </c>
      <c r="E14" s="3">
        <v>24</v>
      </c>
      <c r="F14" s="2">
        <f t="shared" si="2"/>
        <v>4</v>
      </c>
      <c r="G14" s="3">
        <f>4*6</f>
        <v>24</v>
      </c>
      <c r="H14" s="3">
        <f>VLOOKUP(A14,[1]Sheet1!$D$1:$M$65536,10,0)</f>
        <v>112.8</v>
      </c>
      <c r="I14" s="3">
        <f t="shared" si="3"/>
        <v>2707.2</v>
      </c>
    </row>
    <row r="15" spans="1:9">
      <c r="A15" s="3">
        <v>232483</v>
      </c>
      <c r="B15" s="3" t="s">
        <v>158</v>
      </c>
      <c r="C15" s="3" t="s">
        <v>77</v>
      </c>
      <c r="D15" s="3" t="s">
        <v>37</v>
      </c>
      <c r="E15" s="3">
        <v>9</v>
      </c>
      <c r="F15" s="2">
        <f t="shared" si="2"/>
        <v>1.5</v>
      </c>
      <c r="G15" s="3">
        <v>12</v>
      </c>
      <c r="H15" s="3">
        <f>VLOOKUP(A15,[1]Sheet1!$D$1:$M$65536,10,0)</f>
        <v>118.8</v>
      </c>
      <c r="I15" s="3">
        <f t="shared" si="3"/>
        <v>1425.6</v>
      </c>
    </row>
    <row r="16" spans="1:9">
      <c r="A16" s="3">
        <v>232093</v>
      </c>
      <c r="B16" s="3" t="s">
        <v>184</v>
      </c>
      <c r="C16" s="3" t="s">
        <v>28</v>
      </c>
      <c r="D16" s="3" t="s">
        <v>37</v>
      </c>
      <c r="E16" s="3">
        <v>6</v>
      </c>
      <c r="F16" s="2">
        <f t="shared" si="2"/>
        <v>1</v>
      </c>
      <c r="G16" s="3">
        <v>6</v>
      </c>
      <c r="H16" s="3">
        <f>VLOOKUP(A16,[1]Sheet1!$D$1:$M$65536,10,0)</f>
        <v>112.8</v>
      </c>
      <c r="I16" s="3">
        <f t="shared" si="3"/>
        <v>676.8</v>
      </c>
    </row>
    <row r="17" spans="1:9">
      <c r="A17" s="3">
        <v>204077</v>
      </c>
      <c r="B17" s="3" t="s">
        <v>98</v>
      </c>
      <c r="C17" s="3" t="s">
        <v>28</v>
      </c>
      <c r="D17" s="3" t="s">
        <v>62</v>
      </c>
      <c r="E17" s="3">
        <v>5</v>
      </c>
      <c r="F17" s="2">
        <f t="shared" si="2"/>
        <v>0.833333333333333</v>
      </c>
      <c r="G17" s="3">
        <v>6</v>
      </c>
      <c r="H17" s="3">
        <f>VLOOKUP(A17,[1]Sheet1!$D$1:$M$65536,10,0)</f>
        <v>178.8</v>
      </c>
      <c r="I17" s="3">
        <f t="shared" si="3"/>
        <v>1072.8</v>
      </c>
    </row>
    <row r="18" spans="1:9">
      <c r="A18" s="3">
        <v>204080</v>
      </c>
      <c r="B18" s="3" t="s">
        <v>190</v>
      </c>
      <c r="C18" s="3" t="s">
        <v>36</v>
      </c>
      <c r="D18" s="3" t="s">
        <v>62</v>
      </c>
      <c r="E18" s="3">
        <v>4</v>
      </c>
      <c r="F18" s="2">
        <f t="shared" si="2"/>
        <v>0.666666666666667</v>
      </c>
      <c r="G18" s="3">
        <v>6</v>
      </c>
      <c r="H18" s="3">
        <f>VLOOKUP(A18,[1]Sheet1!$D$1:$M$65536,10,0)</f>
        <v>136.8</v>
      </c>
      <c r="I18" s="3">
        <f t="shared" si="3"/>
        <v>820.8</v>
      </c>
    </row>
    <row r="23" spans="5:5">
      <c r="E23" s="2">
        <f>40*6</f>
        <v>240</v>
      </c>
    </row>
  </sheetData>
  <conditionalFormatting sqref="A1:A18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汇总</vt:lpstr>
      <vt:lpstr>明细表</vt:lpstr>
      <vt:lpstr>要货计划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南风</cp:lastModifiedBy>
  <dcterms:created xsi:type="dcterms:W3CDTF">2006-09-16T00:00:00Z</dcterms:created>
  <dcterms:modified xsi:type="dcterms:W3CDTF">2023-04-07T10:51:00Z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D387834B51BA493C9D3660CD824BB442_13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