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1"/>
  </bookViews>
  <sheets>
    <sheet name="Sheet1" sheetId="4" state="hidden" r:id="rId1"/>
    <sheet name="门店预发" sheetId="1" r:id="rId2"/>
    <sheet name="片区预发汇总表" sheetId="2" r:id="rId3"/>
    <sheet name="Sheet3" sheetId="3" r:id="rId4"/>
  </sheets>
  <definedNames>
    <definedName name="_xlnm._FilterDatabase" localSheetId="1" hidden="1">门店预发!$A$2:$AJ$147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<sst xmlns="http://schemas.openxmlformats.org/spreadsheetml/2006/main" count="652" uniqueCount="191">
  <si>
    <t>片区</t>
  </si>
  <si>
    <t>求和项:门店选择盒数</t>
  </si>
  <si>
    <t>求和项:预发奖励</t>
  </si>
  <si>
    <t>求和项:门店选择盒数2</t>
  </si>
  <si>
    <t>求和项:预发奖励2</t>
  </si>
  <si>
    <t>求和项:任务</t>
  </si>
  <si>
    <t>求和项:预发奖励3</t>
  </si>
  <si>
    <t>求和项:任务2</t>
  </si>
  <si>
    <t>求和项:预发奖励4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</si>
  <si>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</si>
  <si>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</si>
  <si>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</si>
  <si>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</si>
  <si>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</si>
  <si>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</si>
  <si>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</si>
  <si>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总计</t>
  </si>
  <si>
    <t>脉安颗粒</t>
  </si>
  <si>
    <t>黄连上清丸</t>
  </si>
  <si>
    <t>阿胶（太极天胶）</t>
  </si>
  <si>
    <t>补肾益寿胶囊/按60粒单盒进行认购</t>
  </si>
  <si>
    <t>合计</t>
  </si>
  <si>
    <t>序号</t>
  </si>
  <si>
    <t>门店ID</t>
  </si>
  <si>
    <t>门店名称</t>
  </si>
  <si>
    <t>1档</t>
  </si>
  <si>
    <t>2档</t>
  </si>
  <si>
    <t>门店选择档次</t>
  </si>
  <si>
    <t>门店选择盒数</t>
  </si>
  <si>
    <t>预发奖励</t>
  </si>
  <si>
    <t>销售数量</t>
  </si>
  <si>
    <t>完成情况</t>
  </si>
  <si>
    <t>完成档次</t>
  </si>
  <si>
    <t>应发奖励</t>
  </si>
  <si>
    <t>实际销售</t>
  </si>
  <si>
    <t>任务</t>
  </si>
  <si>
    <t>销售盒数</t>
  </si>
  <si>
    <t>内购盒数（不计奖励）</t>
  </si>
  <si>
    <t>0.3gx60粒</t>
  </si>
  <si>
    <t>0.3gx60粒x3瓶</t>
  </si>
  <si>
    <t>预发</t>
  </si>
  <si>
    <t>应发</t>
  </si>
  <si>
    <t>应退回</t>
  </si>
  <si>
    <t>应补发</t>
  </si>
  <si>
    <t>四川太极旗舰店</t>
  </si>
  <si>
    <t>四川太极青羊区十二桥药店</t>
  </si>
  <si>
    <t>未完成</t>
  </si>
  <si>
    <t>四川太极青羊区北东街店</t>
  </si>
  <si>
    <t>四川太极浆洗街药店</t>
  </si>
  <si>
    <t>成都成汉太极大药房有限公司</t>
  </si>
  <si>
    <t>三医院店</t>
  </si>
  <si>
    <t>四川太极光华药店</t>
  </si>
  <si>
    <t>四川太极邛崃中心药店</t>
  </si>
  <si>
    <t>四川太极高新区民丰大道西段药店</t>
  </si>
  <si>
    <t>四川太极成华区万科路药店</t>
  </si>
  <si>
    <t>四川太极成华区华泰路药店</t>
  </si>
  <si>
    <t>四川太极锦江区庆云南街药店</t>
  </si>
  <si>
    <t>四川太极光华村街药店</t>
  </si>
  <si>
    <t>四川太极五津西路药店</t>
  </si>
  <si>
    <t>四川太极邛崃市文君街道杏林路药店</t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</si>
  <si>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</si>
  <si>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</si>
  <si>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</si>
  <si>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</si>
  <si>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</si>
  <si>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</si>
  <si>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</si>
  <si>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</si>
  <si>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</si>
  <si>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</si>
  <si>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</si>
  <si>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</si>
  <si>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</si>
  <si>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</si>
  <si>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</si>
  <si>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</si>
  <si>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</si>
  <si>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</si>
  <si>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</si>
  <si>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</si>
  <si>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</si>
  <si>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</si>
  <si>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</si>
  <si>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</si>
  <si>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</si>
  <si>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</si>
  <si>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</si>
  <si>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</si>
  <si>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</si>
  <si>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</si>
  <si>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</si>
  <si>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</si>
  <si>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</si>
  <si>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</si>
  <si>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</si>
  <si>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</si>
  <si>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</si>
  <si>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</si>
  <si>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</si>
  <si>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</si>
  <si>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</si>
  <si>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</si>
  <si>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</si>
  <si>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</si>
  <si>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</si>
  <si>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</si>
  <si>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</si>
  <si>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</si>
  <si>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四川太极武侯区佳灵路药店</t>
  </si>
  <si>
    <t>四川太极都江堰景中路店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</si>
  <si>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</si>
  <si>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</si>
  <si>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</si>
  <si>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</si>
  <si>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</si>
  <si>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</si>
  <si>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</si>
  <si>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</si>
  <si>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</si>
  <si>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</si>
  <si>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</si>
  <si>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</si>
  <si>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</si>
  <si>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</si>
  <si>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</si>
  <si>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</si>
  <si>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</si>
  <si>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</si>
  <si>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</si>
  <si>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</si>
  <si>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</si>
  <si>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</si>
  <si>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</si>
  <si>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</si>
  <si>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</si>
  <si>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</si>
  <si>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</si>
  <si>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</si>
  <si>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</si>
  <si>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</si>
  <si>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</si>
  <si>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</si>
  <si>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</si>
  <si>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</si>
  <si>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</si>
  <si>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</si>
  <si>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</si>
  <si>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</si>
  <si>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</si>
  <si>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</si>
  <si>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</si>
  <si>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</si>
  <si>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</si>
  <si>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</si>
  <si>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</si>
  <si>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</si>
  <si>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</si>
  <si>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</si>
  <si>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</si>
  <si>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</si>
  <si>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</si>
  <si>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</si>
  <si>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</si>
  <si>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</si>
  <si>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</si>
  <si>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</si>
  <si>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</si>
  <si>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</si>
  <si>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</si>
  <si>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</si>
  <si>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</si>
  <si>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</si>
  <si>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</si>
  <si>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</si>
  <si>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</si>
  <si>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</si>
  <si>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</si>
  <si>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</si>
  <si>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</si>
  <si>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</si>
  <si>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</si>
  <si>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</si>
  <si>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</si>
  <si>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</si>
  <si>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</si>
  <si>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</si>
  <si>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</si>
  <si>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应退厂家：</t>
  </si>
  <si>
    <t>应补发：</t>
  </si>
  <si>
    <t>2022年4月认购预发奖励片区汇总表</t>
  </si>
  <si>
    <t>合计预发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</si>
</sst>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egoe UI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59.6249884259" refreshedBy="Administrator" recordCount="142">
  <cacheSource type="worksheet">
    <worksheetSource ref="A2:AG144" sheet="门店预发"/>
  </cacheSource>
  <cacheFields count="19">
    <cacheField name="序号" numFmtId="0">
      <sharedItems containsSemiMixedTypes="0" containsString="0" containsNumber="1" containsInteger="1" minValue="0" maxValue="142" count="1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</sharedItems>
    </cacheField>
    <cacheField name="门店ID" numFmtId="0">
      <sharedItems containsSemiMixedTypes="0" containsString="0" containsNumber="1" containsInteger="1" minValue="0" maxValue="123007" count="142">
        <n v="307"/>
        <n v="582"/>
        <n v="517"/>
        <n v="337"/>
        <n v="750"/>
        <n v="114685"/>
        <n v="343"/>
        <n v="341"/>
        <n v="571"/>
        <n v="707"/>
        <n v="712"/>
        <n v="742"/>
        <n v="365"/>
        <n v="385"/>
        <n v="111400"/>
        <n v="373"/>
        <n v="379"/>
        <n v="513"/>
        <n v="581"/>
        <n v="730"/>
        <n v="546"/>
        <n v="511"/>
        <n v="737"/>
        <n v="514"/>
        <n v="578"/>
        <n v="107658"/>
        <n v="724"/>
        <n v="387"/>
        <n v="377"/>
        <n v="102934"/>
        <n v="357"/>
        <n v="108656"/>
        <n v="399"/>
        <n v="329"/>
        <n v="359"/>
        <n v="747"/>
        <n v="103198"/>
        <n v="709"/>
        <n v="114622"/>
        <n v="106399"/>
        <n v="54"/>
        <n v="746"/>
        <n v="114844"/>
        <n v="598"/>
        <n v="106066"/>
        <n v="111219"/>
        <n v="105267"/>
        <n v="726"/>
        <n v="117491"/>
        <n v="106569"/>
        <n v="101453"/>
        <n v="721"/>
        <n v="744"/>
        <n v="117184"/>
        <n v="105910"/>
        <n v="105751"/>
        <n v="103639"/>
        <n v="515"/>
        <n v="572"/>
        <n v="745"/>
        <n v="114286"/>
        <n v="108277"/>
        <n v="585"/>
        <n v="102565"/>
        <n v="587"/>
        <n v="748"/>
        <n v="716"/>
        <n v="539"/>
        <n v="102935"/>
        <n v="104428"/>
        <n v="367"/>
        <n v="717"/>
        <n v="594"/>
        <n v="308"/>
        <n v="355"/>
        <n v="743"/>
        <n v="106865"/>
        <n v="118074"/>
        <n v="120844"/>
        <n v="311"/>
        <n v="754"/>
        <n v="391"/>
        <n v="103199"/>
        <n v="752"/>
        <n v="113025"/>
        <n v="351"/>
        <n v="704"/>
        <n v="706"/>
        <n v="738"/>
        <n v="710"/>
        <n v="713"/>
        <n v="104838"/>
        <n v="107728"/>
        <n v="549"/>
        <n v="104533"/>
        <n v="720"/>
        <n v="732"/>
        <n v="102564"/>
        <n v="102479"/>
        <n v="116482"/>
        <n v="116919"/>
        <n v="106485"/>
        <n v="115971"/>
        <n v="113299"/>
        <n v="723"/>
        <n v="573"/>
        <n v="733"/>
        <n v="740"/>
        <n v="104430"/>
        <n v="727"/>
        <n v="339"/>
        <n v="570"/>
        <n v="112415"/>
        <n v="112888"/>
        <n v="113298"/>
        <n v="104429"/>
        <n v="118951"/>
        <n v="119263"/>
        <n v="56"/>
        <n v="52"/>
        <n v="110378"/>
        <n v="117923"/>
        <n v="117637"/>
        <n v="117310"/>
        <n v="113833"/>
        <n v="116773"/>
        <n v="118151"/>
        <n v="102567"/>
        <n v="591"/>
        <n v="118758"/>
        <n v="106568"/>
        <n v="545"/>
        <n v="114069"/>
        <n v="371"/>
        <n v="119262"/>
        <n v="119622"/>
        <n v="122176"/>
        <n v="122198"/>
        <n v="122686"/>
        <n v="122718"/>
        <n v="123007"/>
        <n v="122906"/>
      </sharedItems>
    </cacheField>
    <cacheField name="门店名称" numFmtId="0">
      <sharedItems count="142">
        <s v="四川太极旗舰店"/>
        <s v="四川太极青羊区十二桥药店"/>
        <s v="四川太极青羊区北东街店"/>
        <s v="四川太极浆洗街药店"/>
        <s v="成都成汉太极大药房有限公司"/>
        <s v="三医院店"/>
        <s v="四川太极光华药店"/>
        <s v="四川太极邛崃中心药店"/>
        <s v="四川太极高新区民丰大道西段药店"/>
        <s v="四川太极成华区万科路药店"/>
        <s v="四川太极成华区华泰路药店"/>
        <s v="四川太极锦江区庆云南街药店"/>
        <s v="四川太极光华村街药店"/>
        <s v="四川太极五津西路药店"/>
        <s v="四川太极邛崃市文君街道杏林路药店"/>
        <s v="四川太极通盈街药店"/>
        <s v="四川太极土龙路药店"/>
        <s v="四川太极武侯区顺和街店"/>
        <s v="四川太极成华区二环路北四段药店（汇融名城）"/>
        <s v="四川太极新都区新繁镇繁江北路药店"/>
        <s v="四川太极锦江区榕声路店"/>
        <s v="四川太极成华杉板桥南一路店"/>
        <s v="四川太极高新区大源北街药店"/>
        <s v="四川太极新津邓双镇岷江店"/>
        <s v="四川太极成华区华油路药店"/>
        <s v="四川太极新都区新都街道万和北路药店"/>
        <s v="四川太极锦江区观音桥街药店"/>
        <s v="四川太极新乐中街药店"/>
        <s v="四川太极新园大道药店"/>
        <s v="四川太极金牛区银河北街药店"/>
        <s v="四川太极清江东路药店"/>
        <s v="四川太极新津县五津镇五津西路二药房"/>
        <s v="四川太极高新天久北巷药店"/>
        <s v="四川太极温江店"/>
        <s v="四川太极枣子巷药店"/>
        <s v="四川太极郫县郫筒镇一环路东南段药店"/>
        <s v="四川太极青羊区贝森北路药店"/>
        <s v="四川太极新都区马超东路店"/>
        <s v="东昌路店"/>
        <s v="四川太极青羊区蜀辉路药店"/>
        <s v="四川太极怀远店"/>
        <s v="四川太极大邑县晋原镇内蒙古大道桃源药店"/>
        <s v="六医院店（培华路）"/>
        <s v="四川太极锦江区水杉街药店"/>
        <s v="四川太极锦江区梨花街药店"/>
        <s v="四川太极金牛区花照壁药店"/>
        <s v="四川太极金牛区蜀汉路药店"/>
        <s v="四川太极金牛区交大路第三药店"/>
        <s v="四川太极金牛区花照壁中横街药店"/>
        <s v="四川太极武侯区大悦路药店"/>
        <s v="四川太极温江区公平街道江安路药店"/>
        <s v="四川太极邛崃市临邛镇洪川小区药店"/>
        <s v="四川太极武侯区科华街药店"/>
        <s v="四川太极锦江区静沙南路药店"/>
        <s v="四川太极高新区紫薇东路药店"/>
        <s v="四川太极高新区新下街药店"/>
        <s v="四川太极成华区金马河路药店"/>
        <s v="四川太极成华区崔家店路药店"/>
        <s v="四川太极郫县郫筒镇东大街药店"/>
        <s v="四川太极金牛区金沙路药店"/>
        <s v="光华北五路"/>
        <s v="四川太极金牛区银沙路药店"/>
        <s v="四川太极成华区羊子山西路药店（兴元华盛）"/>
        <s v="四川太极武侯区佳灵路药店"/>
        <s v="四川太极都江堰景中路店"/>
        <s v="四川太极大邑县晋原镇东街药店"/>
        <s v="四川太极大邑县沙渠镇方圆路药店"/>
        <s v="四川太极大邑县晋原镇子龙路店"/>
        <s v="四川太极青羊区童子街药店"/>
        <s v="四川太极崇州市崇阳镇永康东路药店"/>
        <s v="四川太极金带街药店"/>
        <s v="四川太极大邑县晋原镇通达东路五段药店"/>
        <s v="四川太极大邑县安仁镇千禧街药店"/>
        <s v="四川太极红星店"/>
        <s v="四川太极双林路药店"/>
        <s v="四川太极成华区万宇路药店"/>
        <s v="四川太极武侯区丝竹路药店"/>
        <s v="四川太极高新区泰和二街药店"/>
        <s v="彭州店"/>
        <s v="四川太极西部店"/>
        <s v="四川太极崇州市崇阳镇尚贤坊街药店"/>
        <s v="四川太极金丝街药店"/>
        <s v="四川太极成华区西林一街药店"/>
        <s v="四川太极大药房连锁有限公司武侯区聚萃街药店"/>
        <s v="四川太极青羊区蜀鑫路药店"/>
        <s v="四川太极都江堰药店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聚源镇药店"/>
        <s v="四川太极崇州市崇阳镇蜀州中路药店"/>
        <s v="四川太极大邑县晋原镇北街药店"/>
        <s v="四川太极大邑县晋源镇东壕沟段药店"/>
        <s v="四川太极大邑县晋原镇潘家街药店"/>
        <s v="四川太极大邑县新场镇文昌街药店"/>
        <s v="四川太极邛崃市羊安镇永康大道药店"/>
        <s v="四川太极邛崃市临邛镇翠荫街药店"/>
        <s v="四川太极锦江区劼人路药店"/>
        <s v="宏济中路"/>
        <s v="四川太极武侯区科华北路药店"/>
        <s v="四川太极成都高新区元华二巷药店"/>
        <s v="四川太极高新区天顺路药店"/>
        <s v="四川太极武侯区倪家桥路药店"/>
        <s v="四川太极锦江区柳翠路药店"/>
        <s v="四川太极双流县西航港街道锦华路一段药店"/>
        <s v="四川太极双流区东升街道三强西路药店"/>
        <s v="四川太极成华区华康路药店"/>
        <s v="四川太极高新区中和大道药店"/>
        <s v="四川太极金牛区黄苑东街药店"/>
        <s v="四川太极沙河源药店"/>
        <s v="四川太极青羊区大石西路药店"/>
        <s v="四川太极金牛区五福桥东路药店"/>
        <s v="四川太极武侯区双楠路药店"/>
        <s v="四川太极武侯区逸都路药店"/>
        <s v="四川太极武侯区大华街药店"/>
        <s v="四川太极青羊区金祥路药店"/>
        <s v="四川太极青羊区蜀源路药店"/>
        <s v="四川太极三江店"/>
        <s v="四川太极崇州中心店"/>
        <s v="四川太极都江堰市永丰街道宝莲路药店"/>
        <s v="大邑观音阁街店"/>
        <s v="金巷西街店"/>
        <s v="四川太极武侯区长寿路店"/>
        <s v="光华西一路店"/>
        <s v="四川太极青羊区经一路药店"/>
        <s v="沙湾东一路"/>
        <s v="四川太极新津县五津镇武阳西路药店"/>
        <s v="四川太极邛崃市临邛镇长安大道药店"/>
        <s v="四川太极成华区水碾河路药店"/>
        <s v="四川太极高新区中和公济桥路药店"/>
        <s v="四川太极龙潭西路店"/>
        <s v="剑南大道店"/>
        <s v="四川太极兴义镇万兴路药店"/>
        <s v="驷马桥"/>
        <s v="四川太极武侯区聚福路药店"/>
        <s v="四川太极崇州市怀远镇文井北路药店"/>
        <s v="华泰二店"/>
        <s v="大邑蜀望路药店"/>
        <s v="四川太极大邑县晋原街道南街药店"/>
        <s v="四川太极大邑县青霞街道元通路南段药店"/>
        <s v="四川太极新都区斑竹园街道医贸大道药店"/>
      </sharedItems>
    </cacheField>
    <cacheField name="片区" numFmtId="0">
      <sharedItems count="7">
        <s v="旗舰片区"/>
        <s v="西北片区"/>
        <s v="城中片区"/>
        <s v="城郊一片"/>
        <s v="东南片区"/>
        <s v="新津片区"/>
        <s v="城郊二片"/>
      </sharedItems>
    </cacheField>
    <cacheField name="1档" numFmtId="0">
      <sharedItems containsSemiMixedTypes="0" containsString="0" containsNumber="1" containsInteger="1" minValue="0" maxValue="20" count="4">
        <n v="20"/>
        <n v="18"/>
        <n v="12"/>
        <n v="6"/>
      </sharedItems>
    </cacheField>
    <cacheField name="2档" numFmtId="0">
      <sharedItems containsSemiMixedTypes="0" containsString="0" containsNumber="1" containsInteger="1" minValue="0" maxValue="26" count="4">
        <n v="26"/>
        <n v="24"/>
        <n v="18"/>
        <n v="12"/>
      </sharedItems>
    </cacheField>
    <cacheField name="门店选择档次" numFmtId="0">
      <sharedItems containsSemiMixedTypes="0" containsString="0" containsNumber="1" containsInteger="1" minValue="0" maxValue="2" count="2">
        <n v="1"/>
        <n v="2"/>
      </sharedItems>
    </cacheField>
    <cacheField name="门店选择盒数" numFmtId="0">
      <sharedItems containsSemiMixedTypes="0" containsString="0" containsNumber="1" containsInteger="1" minValue="0" maxValue="24" count="5">
        <n v="20"/>
        <n v="18"/>
        <n v="24"/>
        <n v="12"/>
        <n v="6"/>
      </sharedItems>
    </cacheField>
    <cacheField name="预发奖励" numFmtId="0">
      <sharedItems containsSemiMixedTypes="0" containsString="0" containsNumber="1" containsInteger="1" minValue="0" maxValue="120" count="7">
        <n v="80"/>
        <n v="72"/>
        <n v="120"/>
        <n v="48"/>
        <n v="90"/>
        <n v="24"/>
        <n v="60"/>
      </sharedItems>
    </cacheField>
    <cacheField name="1档2" numFmtId="0">
      <sharedItems containsSemiMixedTypes="0" containsString="0" containsNumber="1" containsInteger="1" minValue="0" maxValue="45" count="4">
        <n v="45"/>
        <n v="40"/>
        <n v="30"/>
        <n v="20"/>
      </sharedItems>
    </cacheField>
    <cacheField name="2档2" numFmtId="0">
      <sharedItems containsSemiMixedTypes="0" containsString="0" containsNumber="1" containsInteger="1" minValue="0" maxValue="65" count="4">
        <n v="65"/>
        <n v="60"/>
        <n v="50"/>
        <n v="40"/>
      </sharedItems>
    </cacheField>
    <cacheField name="门店选择档次2" numFmtId="0">
      <sharedItems containsSemiMixedTypes="0" containsString="0" containsNumber="1" containsInteger="1" minValue="0" maxValue="2" count="2">
        <n v="1"/>
        <n v="2"/>
      </sharedItems>
    </cacheField>
    <cacheField name="门店选择盒数2" numFmtId="0">
      <sharedItems containsSemiMixedTypes="0" containsString="0" containsNumber="1" containsInteger="1" minValue="0" maxValue="60" count="6">
        <n v="45"/>
        <n v="40"/>
        <n v="60"/>
        <n v="50"/>
        <n v="30"/>
        <n v="20"/>
      </sharedItems>
    </cacheField>
    <cacheField name="预发奖励2" numFmtId="0">
      <sharedItems containsSemiMixedTypes="0" containsString="0" containsNumber="1" containsInteger="1" minValue="0" maxValue="120" count="7">
        <n v="45"/>
        <n v="40"/>
        <n v="120"/>
        <n v="100"/>
        <n v="30"/>
        <n v="20"/>
        <n v="80"/>
      </sharedItems>
    </cacheField>
    <cacheField name="任务" numFmtId="0">
      <sharedItems containsSemiMixedTypes="0" containsString="0" containsNumber="1" containsInteger="1" minValue="0" maxValue="8" count="4">
        <n v="8"/>
        <n v="4"/>
        <n v="3"/>
        <n v="2"/>
      </sharedItems>
    </cacheField>
    <cacheField name="预发奖励3" numFmtId="0">
      <sharedItems containsSemiMixedTypes="0" containsString="0" containsNumber="1" containsInteger="1" minValue="0" maxValue="400" count="4">
        <n v="400"/>
        <n v="200"/>
        <n v="150"/>
        <n v="100"/>
      </sharedItems>
    </cacheField>
    <cacheField name="任务2" numFmtId="0">
      <sharedItems containsSemiMixedTypes="0" containsString="0" containsNumber="1" containsInteger="1" minValue="0" maxValue="86" count="20">
        <n v="86"/>
        <n v="19"/>
        <n v="12"/>
        <n v="26"/>
        <n v="15"/>
        <n v="30"/>
        <n v="20"/>
        <n v="9"/>
        <n v="8"/>
        <n v="13"/>
        <n v="16"/>
        <n v="10"/>
        <n v="25"/>
        <n v="18"/>
        <n v="22"/>
        <n v="17"/>
        <n v="6"/>
        <n v="14"/>
        <n v="7"/>
        <n v="5"/>
      </sharedItems>
    </cacheField>
    <cacheField name="预发奖励4" numFmtId="0">
      <sharedItems containsSemiMixedTypes="0" containsString="0" containsNumber="1" containsInteger="1" minValue="0" maxValue="688" count="20">
        <n v="688"/>
        <n v="152"/>
        <n v="96"/>
        <n v="208"/>
        <n v="120"/>
        <n v="240"/>
        <n v="160"/>
        <n v="72"/>
        <n v="64"/>
        <n v="104"/>
        <n v="128"/>
        <n v="80"/>
        <n v="200"/>
        <n v="144"/>
        <n v="176"/>
        <n v="136"/>
        <n v="48"/>
        <n v="112"/>
        <n v="56"/>
        <n v="40"/>
      </sharedItems>
    </cacheField>
    <cacheField name="合计预发" numFmtId="0">
      <sharedItems containsSemiMixedTypes="0" containsString="0" containsNumber="1" containsInteger="1" minValue="0" maxValue="1213" count="46">
        <n v="1213"/>
        <n v="464"/>
        <n v="536"/>
        <n v="648"/>
        <n v="432"/>
        <n v="408"/>
        <n v="552"/>
        <n v="560"/>
        <n v="512"/>
        <n v="472"/>
        <n v="488"/>
        <n v="456"/>
        <n v="416"/>
        <n v="384"/>
        <n v="440"/>
        <n v="376"/>
        <n v="418"/>
        <n v="348"/>
        <n v="308"/>
        <n v="356"/>
        <n v="428"/>
        <n v="378"/>
        <n v="372"/>
        <n v="420"/>
        <n v="426"/>
        <n v="404"/>
        <n v="434"/>
        <n v="300"/>
        <n v="370"/>
        <n v="362"/>
        <n v="484"/>
        <n v="292"/>
        <n v="264"/>
        <n v="252"/>
        <n v="288"/>
        <n v="192"/>
        <n v="228"/>
        <n v="272"/>
        <n v="256"/>
        <n v="248"/>
        <n v="280"/>
        <n v="360"/>
        <n v="200"/>
        <n v="184"/>
        <n v="336"/>
        <n v="24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0"/>
    <x v="1"/>
    <x v="1"/>
    <x v="1"/>
    <x v="1"/>
    <x v="1"/>
    <x v="1"/>
    <x v="1"/>
  </r>
  <r>
    <x v="2"/>
    <x v="2"/>
    <x v="2"/>
    <x v="2"/>
    <x v="1"/>
    <x v="1"/>
    <x v="1"/>
    <x v="2"/>
    <x v="2"/>
    <x v="1"/>
    <x v="1"/>
    <x v="1"/>
    <x v="2"/>
    <x v="2"/>
    <x v="1"/>
    <x v="1"/>
    <x v="2"/>
    <x v="2"/>
    <x v="2"/>
  </r>
  <r>
    <x v="3"/>
    <x v="3"/>
    <x v="3"/>
    <x v="2"/>
    <x v="1"/>
    <x v="1"/>
    <x v="1"/>
    <x v="2"/>
    <x v="2"/>
    <x v="1"/>
    <x v="1"/>
    <x v="1"/>
    <x v="2"/>
    <x v="2"/>
    <x v="1"/>
    <x v="1"/>
    <x v="3"/>
    <x v="3"/>
    <x v="3"/>
  </r>
  <r>
    <x v="4"/>
    <x v="4"/>
    <x v="4"/>
    <x v="0"/>
    <x v="1"/>
    <x v="1"/>
    <x v="0"/>
    <x v="1"/>
    <x v="1"/>
    <x v="1"/>
    <x v="1"/>
    <x v="0"/>
    <x v="1"/>
    <x v="1"/>
    <x v="1"/>
    <x v="1"/>
    <x v="4"/>
    <x v="4"/>
    <x v="4"/>
  </r>
  <r>
    <x v="5"/>
    <x v="5"/>
    <x v="5"/>
    <x v="2"/>
    <x v="1"/>
    <x v="1"/>
    <x v="0"/>
    <x v="1"/>
    <x v="1"/>
    <x v="1"/>
    <x v="1"/>
    <x v="0"/>
    <x v="1"/>
    <x v="1"/>
    <x v="1"/>
    <x v="1"/>
    <x v="2"/>
    <x v="2"/>
    <x v="5"/>
  </r>
  <r>
    <x v="6"/>
    <x v="6"/>
    <x v="6"/>
    <x v="1"/>
    <x v="1"/>
    <x v="1"/>
    <x v="0"/>
    <x v="1"/>
    <x v="1"/>
    <x v="1"/>
    <x v="1"/>
    <x v="0"/>
    <x v="1"/>
    <x v="1"/>
    <x v="1"/>
    <x v="1"/>
    <x v="1"/>
    <x v="1"/>
    <x v="1"/>
  </r>
  <r>
    <x v="7"/>
    <x v="7"/>
    <x v="7"/>
    <x v="3"/>
    <x v="1"/>
    <x v="1"/>
    <x v="0"/>
    <x v="1"/>
    <x v="1"/>
    <x v="1"/>
    <x v="1"/>
    <x v="0"/>
    <x v="1"/>
    <x v="1"/>
    <x v="1"/>
    <x v="1"/>
    <x v="5"/>
    <x v="5"/>
    <x v="6"/>
  </r>
  <r>
    <x v="8"/>
    <x v="8"/>
    <x v="8"/>
    <x v="4"/>
    <x v="1"/>
    <x v="1"/>
    <x v="0"/>
    <x v="1"/>
    <x v="1"/>
    <x v="1"/>
    <x v="1"/>
    <x v="0"/>
    <x v="1"/>
    <x v="1"/>
    <x v="1"/>
    <x v="1"/>
    <x v="4"/>
    <x v="4"/>
    <x v="4"/>
  </r>
  <r>
    <x v="9"/>
    <x v="9"/>
    <x v="9"/>
    <x v="4"/>
    <x v="1"/>
    <x v="1"/>
    <x v="0"/>
    <x v="1"/>
    <x v="1"/>
    <x v="1"/>
    <x v="1"/>
    <x v="0"/>
    <x v="1"/>
    <x v="1"/>
    <x v="1"/>
    <x v="1"/>
    <x v="2"/>
    <x v="2"/>
    <x v="5"/>
  </r>
  <r>
    <x v="10"/>
    <x v="10"/>
    <x v="10"/>
    <x v="4"/>
    <x v="1"/>
    <x v="1"/>
    <x v="1"/>
    <x v="2"/>
    <x v="2"/>
    <x v="1"/>
    <x v="1"/>
    <x v="1"/>
    <x v="2"/>
    <x v="2"/>
    <x v="1"/>
    <x v="1"/>
    <x v="4"/>
    <x v="4"/>
    <x v="7"/>
  </r>
  <r>
    <x v="11"/>
    <x v="11"/>
    <x v="11"/>
    <x v="0"/>
    <x v="1"/>
    <x v="1"/>
    <x v="0"/>
    <x v="1"/>
    <x v="1"/>
    <x v="1"/>
    <x v="1"/>
    <x v="0"/>
    <x v="1"/>
    <x v="1"/>
    <x v="1"/>
    <x v="1"/>
    <x v="2"/>
    <x v="2"/>
    <x v="5"/>
  </r>
  <r>
    <x v="12"/>
    <x v="12"/>
    <x v="12"/>
    <x v="1"/>
    <x v="1"/>
    <x v="1"/>
    <x v="0"/>
    <x v="1"/>
    <x v="1"/>
    <x v="1"/>
    <x v="1"/>
    <x v="0"/>
    <x v="1"/>
    <x v="1"/>
    <x v="1"/>
    <x v="1"/>
    <x v="5"/>
    <x v="5"/>
    <x v="6"/>
  </r>
  <r>
    <x v="13"/>
    <x v="13"/>
    <x v="13"/>
    <x v="5"/>
    <x v="1"/>
    <x v="1"/>
    <x v="0"/>
    <x v="1"/>
    <x v="1"/>
    <x v="1"/>
    <x v="1"/>
    <x v="1"/>
    <x v="2"/>
    <x v="2"/>
    <x v="1"/>
    <x v="1"/>
    <x v="4"/>
    <x v="4"/>
    <x v="8"/>
  </r>
  <r>
    <x v="14"/>
    <x v="14"/>
    <x v="14"/>
    <x v="3"/>
    <x v="1"/>
    <x v="1"/>
    <x v="0"/>
    <x v="1"/>
    <x v="1"/>
    <x v="1"/>
    <x v="1"/>
    <x v="0"/>
    <x v="1"/>
    <x v="1"/>
    <x v="1"/>
    <x v="1"/>
    <x v="2"/>
    <x v="2"/>
    <x v="5"/>
  </r>
  <r>
    <x v="15"/>
    <x v="15"/>
    <x v="15"/>
    <x v="2"/>
    <x v="1"/>
    <x v="1"/>
    <x v="0"/>
    <x v="1"/>
    <x v="1"/>
    <x v="1"/>
    <x v="1"/>
    <x v="0"/>
    <x v="1"/>
    <x v="1"/>
    <x v="1"/>
    <x v="1"/>
    <x v="6"/>
    <x v="6"/>
    <x v="9"/>
  </r>
  <r>
    <x v="16"/>
    <x v="16"/>
    <x v="16"/>
    <x v="1"/>
    <x v="1"/>
    <x v="1"/>
    <x v="1"/>
    <x v="2"/>
    <x v="2"/>
    <x v="1"/>
    <x v="1"/>
    <x v="1"/>
    <x v="2"/>
    <x v="2"/>
    <x v="1"/>
    <x v="1"/>
    <x v="4"/>
    <x v="4"/>
    <x v="7"/>
  </r>
  <r>
    <x v="17"/>
    <x v="17"/>
    <x v="17"/>
    <x v="1"/>
    <x v="1"/>
    <x v="1"/>
    <x v="0"/>
    <x v="1"/>
    <x v="1"/>
    <x v="1"/>
    <x v="1"/>
    <x v="0"/>
    <x v="1"/>
    <x v="1"/>
    <x v="1"/>
    <x v="1"/>
    <x v="4"/>
    <x v="4"/>
    <x v="4"/>
  </r>
  <r>
    <x v="18"/>
    <x v="18"/>
    <x v="18"/>
    <x v="2"/>
    <x v="1"/>
    <x v="1"/>
    <x v="1"/>
    <x v="2"/>
    <x v="2"/>
    <x v="1"/>
    <x v="1"/>
    <x v="1"/>
    <x v="2"/>
    <x v="2"/>
    <x v="1"/>
    <x v="1"/>
    <x v="7"/>
    <x v="7"/>
    <x v="8"/>
  </r>
  <r>
    <x v="19"/>
    <x v="19"/>
    <x v="19"/>
    <x v="6"/>
    <x v="1"/>
    <x v="1"/>
    <x v="1"/>
    <x v="2"/>
    <x v="2"/>
    <x v="1"/>
    <x v="1"/>
    <x v="1"/>
    <x v="2"/>
    <x v="2"/>
    <x v="1"/>
    <x v="1"/>
    <x v="2"/>
    <x v="2"/>
    <x v="2"/>
  </r>
  <r>
    <x v="20"/>
    <x v="20"/>
    <x v="20"/>
    <x v="4"/>
    <x v="1"/>
    <x v="1"/>
    <x v="0"/>
    <x v="1"/>
    <x v="1"/>
    <x v="1"/>
    <x v="1"/>
    <x v="0"/>
    <x v="1"/>
    <x v="1"/>
    <x v="1"/>
    <x v="1"/>
    <x v="1"/>
    <x v="1"/>
    <x v="1"/>
  </r>
  <r>
    <x v="21"/>
    <x v="21"/>
    <x v="21"/>
    <x v="4"/>
    <x v="1"/>
    <x v="1"/>
    <x v="0"/>
    <x v="1"/>
    <x v="1"/>
    <x v="1"/>
    <x v="1"/>
    <x v="1"/>
    <x v="2"/>
    <x v="2"/>
    <x v="1"/>
    <x v="1"/>
    <x v="2"/>
    <x v="2"/>
    <x v="10"/>
  </r>
  <r>
    <x v="22"/>
    <x v="22"/>
    <x v="22"/>
    <x v="4"/>
    <x v="1"/>
    <x v="1"/>
    <x v="1"/>
    <x v="2"/>
    <x v="2"/>
    <x v="1"/>
    <x v="1"/>
    <x v="1"/>
    <x v="2"/>
    <x v="2"/>
    <x v="1"/>
    <x v="1"/>
    <x v="7"/>
    <x v="7"/>
    <x v="8"/>
  </r>
  <r>
    <x v="23"/>
    <x v="23"/>
    <x v="23"/>
    <x v="5"/>
    <x v="1"/>
    <x v="1"/>
    <x v="0"/>
    <x v="1"/>
    <x v="1"/>
    <x v="1"/>
    <x v="1"/>
    <x v="1"/>
    <x v="2"/>
    <x v="2"/>
    <x v="1"/>
    <x v="1"/>
    <x v="2"/>
    <x v="2"/>
    <x v="10"/>
  </r>
  <r>
    <x v="24"/>
    <x v="24"/>
    <x v="24"/>
    <x v="2"/>
    <x v="1"/>
    <x v="1"/>
    <x v="0"/>
    <x v="1"/>
    <x v="1"/>
    <x v="1"/>
    <x v="1"/>
    <x v="1"/>
    <x v="2"/>
    <x v="2"/>
    <x v="1"/>
    <x v="1"/>
    <x v="8"/>
    <x v="8"/>
    <x v="11"/>
  </r>
  <r>
    <x v="25"/>
    <x v="25"/>
    <x v="25"/>
    <x v="6"/>
    <x v="1"/>
    <x v="1"/>
    <x v="0"/>
    <x v="1"/>
    <x v="1"/>
    <x v="1"/>
    <x v="1"/>
    <x v="0"/>
    <x v="1"/>
    <x v="1"/>
    <x v="1"/>
    <x v="1"/>
    <x v="2"/>
    <x v="2"/>
    <x v="5"/>
  </r>
  <r>
    <x v="26"/>
    <x v="26"/>
    <x v="26"/>
    <x v="2"/>
    <x v="1"/>
    <x v="1"/>
    <x v="0"/>
    <x v="1"/>
    <x v="1"/>
    <x v="1"/>
    <x v="1"/>
    <x v="0"/>
    <x v="1"/>
    <x v="1"/>
    <x v="1"/>
    <x v="1"/>
    <x v="9"/>
    <x v="9"/>
    <x v="12"/>
  </r>
  <r>
    <x v="27"/>
    <x v="27"/>
    <x v="27"/>
    <x v="4"/>
    <x v="1"/>
    <x v="1"/>
    <x v="0"/>
    <x v="1"/>
    <x v="1"/>
    <x v="1"/>
    <x v="1"/>
    <x v="0"/>
    <x v="1"/>
    <x v="1"/>
    <x v="1"/>
    <x v="1"/>
    <x v="7"/>
    <x v="7"/>
    <x v="13"/>
  </r>
  <r>
    <x v="28"/>
    <x v="28"/>
    <x v="28"/>
    <x v="4"/>
    <x v="1"/>
    <x v="1"/>
    <x v="0"/>
    <x v="1"/>
    <x v="1"/>
    <x v="1"/>
    <x v="1"/>
    <x v="0"/>
    <x v="1"/>
    <x v="1"/>
    <x v="1"/>
    <x v="1"/>
    <x v="2"/>
    <x v="2"/>
    <x v="5"/>
  </r>
  <r>
    <x v="29"/>
    <x v="29"/>
    <x v="29"/>
    <x v="1"/>
    <x v="1"/>
    <x v="1"/>
    <x v="0"/>
    <x v="1"/>
    <x v="1"/>
    <x v="1"/>
    <x v="1"/>
    <x v="0"/>
    <x v="1"/>
    <x v="1"/>
    <x v="1"/>
    <x v="1"/>
    <x v="2"/>
    <x v="2"/>
    <x v="5"/>
  </r>
  <r>
    <x v="30"/>
    <x v="30"/>
    <x v="30"/>
    <x v="1"/>
    <x v="1"/>
    <x v="1"/>
    <x v="0"/>
    <x v="1"/>
    <x v="1"/>
    <x v="1"/>
    <x v="1"/>
    <x v="0"/>
    <x v="1"/>
    <x v="1"/>
    <x v="1"/>
    <x v="1"/>
    <x v="10"/>
    <x v="10"/>
    <x v="14"/>
  </r>
  <r>
    <x v="31"/>
    <x v="31"/>
    <x v="31"/>
    <x v="5"/>
    <x v="1"/>
    <x v="1"/>
    <x v="0"/>
    <x v="1"/>
    <x v="1"/>
    <x v="1"/>
    <x v="1"/>
    <x v="1"/>
    <x v="2"/>
    <x v="2"/>
    <x v="1"/>
    <x v="1"/>
    <x v="2"/>
    <x v="2"/>
    <x v="10"/>
  </r>
  <r>
    <x v="32"/>
    <x v="32"/>
    <x v="32"/>
    <x v="2"/>
    <x v="1"/>
    <x v="1"/>
    <x v="0"/>
    <x v="1"/>
    <x v="1"/>
    <x v="1"/>
    <x v="1"/>
    <x v="0"/>
    <x v="1"/>
    <x v="1"/>
    <x v="1"/>
    <x v="1"/>
    <x v="8"/>
    <x v="8"/>
    <x v="15"/>
  </r>
  <r>
    <x v="33"/>
    <x v="33"/>
    <x v="33"/>
    <x v="6"/>
    <x v="2"/>
    <x v="2"/>
    <x v="0"/>
    <x v="3"/>
    <x v="3"/>
    <x v="2"/>
    <x v="2"/>
    <x v="1"/>
    <x v="3"/>
    <x v="3"/>
    <x v="2"/>
    <x v="2"/>
    <x v="4"/>
    <x v="4"/>
    <x v="16"/>
  </r>
  <r>
    <x v="34"/>
    <x v="34"/>
    <x v="34"/>
    <x v="1"/>
    <x v="2"/>
    <x v="2"/>
    <x v="0"/>
    <x v="3"/>
    <x v="3"/>
    <x v="2"/>
    <x v="2"/>
    <x v="0"/>
    <x v="4"/>
    <x v="4"/>
    <x v="2"/>
    <x v="2"/>
    <x v="4"/>
    <x v="4"/>
    <x v="17"/>
  </r>
  <r>
    <x v="35"/>
    <x v="35"/>
    <x v="35"/>
    <x v="2"/>
    <x v="2"/>
    <x v="2"/>
    <x v="0"/>
    <x v="3"/>
    <x v="3"/>
    <x v="2"/>
    <x v="2"/>
    <x v="0"/>
    <x v="4"/>
    <x v="4"/>
    <x v="2"/>
    <x v="2"/>
    <x v="11"/>
    <x v="11"/>
    <x v="18"/>
  </r>
  <r>
    <x v="36"/>
    <x v="36"/>
    <x v="36"/>
    <x v="1"/>
    <x v="2"/>
    <x v="2"/>
    <x v="0"/>
    <x v="3"/>
    <x v="3"/>
    <x v="2"/>
    <x v="2"/>
    <x v="0"/>
    <x v="4"/>
    <x v="4"/>
    <x v="2"/>
    <x v="2"/>
    <x v="11"/>
    <x v="11"/>
    <x v="18"/>
  </r>
  <r>
    <x v="37"/>
    <x v="37"/>
    <x v="37"/>
    <x v="6"/>
    <x v="2"/>
    <x v="2"/>
    <x v="0"/>
    <x v="3"/>
    <x v="3"/>
    <x v="2"/>
    <x v="2"/>
    <x v="0"/>
    <x v="4"/>
    <x v="4"/>
    <x v="2"/>
    <x v="2"/>
    <x v="11"/>
    <x v="11"/>
    <x v="18"/>
  </r>
  <r>
    <x v="38"/>
    <x v="38"/>
    <x v="38"/>
    <x v="2"/>
    <x v="2"/>
    <x v="2"/>
    <x v="0"/>
    <x v="3"/>
    <x v="3"/>
    <x v="2"/>
    <x v="2"/>
    <x v="0"/>
    <x v="4"/>
    <x v="4"/>
    <x v="2"/>
    <x v="2"/>
    <x v="11"/>
    <x v="11"/>
    <x v="18"/>
  </r>
  <r>
    <x v="39"/>
    <x v="39"/>
    <x v="39"/>
    <x v="1"/>
    <x v="2"/>
    <x v="2"/>
    <x v="0"/>
    <x v="3"/>
    <x v="3"/>
    <x v="2"/>
    <x v="2"/>
    <x v="0"/>
    <x v="4"/>
    <x v="4"/>
    <x v="2"/>
    <x v="2"/>
    <x v="10"/>
    <x v="10"/>
    <x v="19"/>
  </r>
  <r>
    <x v="40"/>
    <x v="40"/>
    <x v="40"/>
    <x v="6"/>
    <x v="2"/>
    <x v="2"/>
    <x v="0"/>
    <x v="3"/>
    <x v="3"/>
    <x v="2"/>
    <x v="2"/>
    <x v="0"/>
    <x v="4"/>
    <x v="4"/>
    <x v="2"/>
    <x v="2"/>
    <x v="12"/>
    <x v="12"/>
    <x v="20"/>
  </r>
  <r>
    <x v="41"/>
    <x v="41"/>
    <x v="41"/>
    <x v="3"/>
    <x v="2"/>
    <x v="2"/>
    <x v="0"/>
    <x v="3"/>
    <x v="3"/>
    <x v="2"/>
    <x v="2"/>
    <x v="1"/>
    <x v="3"/>
    <x v="3"/>
    <x v="2"/>
    <x v="2"/>
    <x v="11"/>
    <x v="11"/>
    <x v="21"/>
  </r>
  <r>
    <x v="42"/>
    <x v="42"/>
    <x v="42"/>
    <x v="2"/>
    <x v="2"/>
    <x v="2"/>
    <x v="0"/>
    <x v="3"/>
    <x v="3"/>
    <x v="2"/>
    <x v="2"/>
    <x v="0"/>
    <x v="4"/>
    <x v="4"/>
    <x v="2"/>
    <x v="2"/>
    <x v="11"/>
    <x v="11"/>
    <x v="18"/>
  </r>
  <r>
    <x v="43"/>
    <x v="43"/>
    <x v="43"/>
    <x v="2"/>
    <x v="2"/>
    <x v="2"/>
    <x v="0"/>
    <x v="3"/>
    <x v="3"/>
    <x v="2"/>
    <x v="2"/>
    <x v="0"/>
    <x v="4"/>
    <x v="4"/>
    <x v="2"/>
    <x v="2"/>
    <x v="13"/>
    <x v="13"/>
    <x v="22"/>
  </r>
  <r>
    <x v="44"/>
    <x v="44"/>
    <x v="44"/>
    <x v="0"/>
    <x v="2"/>
    <x v="2"/>
    <x v="0"/>
    <x v="3"/>
    <x v="3"/>
    <x v="2"/>
    <x v="2"/>
    <x v="0"/>
    <x v="4"/>
    <x v="4"/>
    <x v="2"/>
    <x v="2"/>
    <x v="11"/>
    <x v="11"/>
    <x v="18"/>
  </r>
  <r>
    <x v="45"/>
    <x v="45"/>
    <x v="45"/>
    <x v="1"/>
    <x v="2"/>
    <x v="2"/>
    <x v="0"/>
    <x v="3"/>
    <x v="3"/>
    <x v="2"/>
    <x v="2"/>
    <x v="0"/>
    <x v="4"/>
    <x v="4"/>
    <x v="2"/>
    <x v="2"/>
    <x v="11"/>
    <x v="11"/>
    <x v="18"/>
  </r>
  <r>
    <x v="46"/>
    <x v="46"/>
    <x v="46"/>
    <x v="1"/>
    <x v="2"/>
    <x v="2"/>
    <x v="0"/>
    <x v="3"/>
    <x v="3"/>
    <x v="2"/>
    <x v="2"/>
    <x v="0"/>
    <x v="4"/>
    <x v="4"/>
    <x v="2"/>
    <x v="2"/>
    <x v="11"/>
    <x v="11"/>
    <x v="18"/>
  </r>
  <r>
    <x v="47"/>
    <x v="47"/>
    <x v="47"/>
    <x v="1"/>
    <x v="2"/>
    <x v="2"/>
    <x v="1"/>
    <x v="1"/>
    <x v="4"/>
    <x v="2"/>
    <x v="2"/>
    <x v="1"/>
    <x v="3"/>
    <x v="3"/>
    <x v="2"/>
    <x v="2"/>
    <x v="11"/>
    <x v="11"/>
    <x v="23"/>
  </r>
  <r>
    <x v="48"/>
    <x v="48"/>
    <x v="48"/>
    <x v="1"/>
    <x v="2"/>
    <x v="2"/>
    <x v="0"/>
    <x v="3"/>
    <x v="3"/>
    <x v="2"/>
    <x v="2"/>
    <x v="0"/>
    <x v="4"/>
    <x v="4"/>
    <x v="2"/>
    <x v="2"/>
    <x v="11"/>
    <x v="11"/>
    <x v="18"/>
  </r>
  <r>
    <x v="49"/>
    <x v="49"/>
    <x v="49"/>
    <x v="1"/>
    <x v="2"/>
    <x v="2"/>
    <x v="0"/>
    <x v="3"/>
    <x v="3"/>
    <x v="2"/>
    <x v="2"/>
    <x v="0"/>
    <x v="4"/>
    <x v="4"/>
    <x v="2"/>
    <x v="2"/>
    <x v="11"/>
    <x v="11"/>
    <x v="18"/>
  </r>
  <r>
    <x v="50"/>
    <x v="50"/>
    <x v="50"/>
    <x v="6"/>
    <x v="2"/>
    <x v="2"/>
    <x v="0"/>
    <x v="3"/>
    <x v="3"/>
    <x v="2"/>
    <x v="2"/>
    <x v="1"/>
    <x v="3"/>
    <x v="3"/>
    <x v="2"/>
    <x v="2"/>
    <x v="10"/>
    <x v="10"/>
    <x v="24"/>
  </r>
  <r>
    <x v="51"/>
    <x v="51"/>
    <x v="51"/>
    <x v="3"/>
    <x v="2"/>
    <x v="2"/>
    <x v="0"/>
    <x v="3"/>
    <x v="3"/>
    <x v="2"/>
    <x v="2"/>
    <x v="0"/>
    <x v="4"/>
    <x v="4"/>
    <x v="2"/>
    <x v="2"/>
    <x v="11"/>
    <x v="11"/>
    <x v="18"/>
  </r>
  <r>
    <x v="52"/>
    <x v="52"/>
    <x v="52"/>
    <x v="2"/>
    <x v="2"/>
    <x v="2"/>
    <x v="0"/>
    <x v="3"/>
    <x v="3"/>
    <x v="2"/>
    <x v="2"/>
    <x v="0"/>
    <x v="4"/>
    <x v="4"/>
    <x v="2"/>
    <x v="2"/>
    <x v="11"/>
    <x v="11"/>
    <x v="18"/>
  </r>
  <r>
    <x v="53"/>
    <x v="53"/>
    <x v="53"/>
    <x v="2"/>
    <x v="2"/>
    <x v="2"/>
    <x v="0"/>
    <x v="3"/>
    <x v="3"/>
    <x v="2"/>
    <x v="2"/>
    <x v="0"/>
    <x v="4"/>
    <x v="4"/>
    <x v="2"/>
    <x v="2"/>
    <x v="11"/>
    <x v="11"/>
    <x v="18"/>
  </r>
  <r>
    <x v="54"/>
    <x v="54"/>
    <x v="54"/>
    <x v="2"/>
    <x v="2"/>
    <x v="2"/>
    <x v="0"/>
    <x v="3"/>
    <x v="3"/>
    <x v="2"/>
    <x v="2"/>
    <x v="0"/>
    <x v="4"/>
    <x v="4"/>
    <x v="2"/>
    <x v="2"/>
    <x v="11"/>
    <x v="11"/>
    <x v="18"/>
  </r>
  <r>
    <x v="55"/>
    <x v="55"/>
    <x v="55"/>
    <x v="4"/>
    <x v="2"/>
    <x v="2"/>
    <x v="1"/>
    <x v="1"/>
    <x v="4"/>
    <x v="2"/>
    <x v="2"/>
    <x v="1"/>
    <x v="3"/>
    <x v="3"/>
    <x v="2"/>
    <x v="2"/>
    <x v="11"/>
    <x v="11"/>
    <x v="23"/>
  </r>
  <r>
    <x v="56"/>
    <x v="56"/>
    <x v="56"/>
    <x v="4"/>
    <x v="2"/>
    <x v="2"/>
    <x v="0"/>
    <x v="3"/>
    <x v="3"/>
    <x v="2"/>
    <x v="2"/>
    <x v="0"/>
    <x v="4"/>
    <x v="4"/>
    <x v="2"/>
    <x v="2"/>
    <x v="14"/>
    <x v="14"/>
    <x v="25"/>
  </r>
  <r>
    <x v="57"/>
    <x v="57"/>
    <x v="57"/>
    <x v="4"/>
    <x v="2"/>
    <x v="2"/>
    <x v="0"/>
    <x v="3"/>
    <x v="3"/>
    <x v="2"/>
    <x v="2"/>
    <x v="0"/>
    <x v="4"/>
    <x v="4"/>
    <x v="2"/>
    <x v="2"/>
    <x v="11"/>
    <x v="11"/>
    <x v="18"/>
  </r>
  <r>
    <x v="58"/>
    <x v="58"/>
    <x v="58"/>
    <x v="2"/>
    <x v="2"/>
    <x v="2"/>
    <x v="0"/>
    <x v="3"/>
    <x v="3"/>
    <x v="2"/>
    <x v="2"/>
    <x v="0"/>
    <x v="4"/>
    <x v="4"/>
    <x v="2"/>
    <x v="2"/>
    <x v="11"/>
    <x v="11"/>
    <x v="18"/>
  </r>
  <r>
    <x v="59"/>
    <x v="59"/>
    <x v="59"/>
    <x v="1"/>
    <x v="2"/>
    <x v="2"/>
    <x v="0"/>
    <x v="3"/>
    <x v="3"/>
    <x v="2"/>
    <x v="2"/>
    <x v="0"/>
    <x v="4"/>
    <x v="4"/>
    <x v="2"/>
    <x v="2"/>
    <x v="11"/>
    <x v="11"/>
    <x v="18"/>
  </r>
  <r>
    <x v="60"/>
    <x v="60"/>
    <x v="60"/>
    <x v="1"/>
    <x v="2"/>
    <x v="2"/>
    <x v="0"/>
    <x v="3"/>
    <x v="3"/>
    <x v="2"/>
    <x v="2"/>
    <x v="0"/>
    <x v="4"/>
    <x v="4"/>
    <x v="2"/>
    <x v="2"/>
    <x v="11"/>
    <x v="11"/>
    <x v="18"/>
  </r>
  <r>
    <x v="61"/>
    <x v="61"/>
    <x v="61"/>
    <x v="1"/>
    <x v="2"/>
    <x v="2"/>
    <x v="0"/>
    <x v="3"/>
    <x v="3"/>
    <x v="2"/>
    <x v="2"/>
    <x v="0"/>
    <x v="4"/>
    <x v="4"/>
    <x v="2"/>
    <x v="2"/>
    <x v="11"/>
    <x v="11"/>
    <x v="18"/>
  </r>
  <r>
    <x v="62"/>
    <x v="62"/>
    <x v="62"/>
    <x v="2"/>
    <x v="2"/>
    <x v="2"/>
    <x v="0"/>
    <x v="3"/>
    <x v="3"/>
    <x v="2"/>
    <x v="2"/>
    <x v="1"/>
    <x v="3"/>
    <x v="3"/>
    <x v="2"/>
    <x v="2"/>
    <x v="15"/>
    <x v="15"/>
    <x v="26"/>
  </r>
  <r>
    <x v="63"/>
    <x v="63"/>
    <x v="63"/>
    <x v="1"/>
    <x v="2"/>
    <x v="2"/>
    <x v="0"/>
    <x v="3"/>
    <x v="3"/>
    <x v="2"/>
    <x v="2"/>
    <x v="0"/>
    <x v="4"/>
    <x v="4"/>
    <x v="2"/>
    <x v="2"/>
    <x v="7"/>
    <x v="7"/>
    <x v="27"/>
  </r>
  <r>
    <x v="64"/>
    <x v="64"/>
    <x v="64"/>
    <x v="6"/>
    <x v="2"/>
    <x v="2"/>
    <x v="0"/>
    <x v="3"/>
    <x v="3"/>
    <x v="2"/>
    <x v="2"/>
    <x v="1"/>
    <x v="3"/>
    <x v="3"/>
    <x v="2"/>
    <x v="2"/>
    <x v="7"/>
    <x v="7"/>
    <x v="28"/>
  </r>
  <r>
    <x v="65"/>
    <x v="65"/>
    <x v="65"/>
    <x v="3"/>
    <x v="2"/>
    <x v="2"/>
    <x v="1"/>
    <x v="1"/>
    <x v="4"/>
    <x v="2"/>
    <x v="2"/>
    <x v="1"/>
    <x v="3"/>
    <x v="3"/>
    <x v="2"/>
    <x v="2"/>
    <x v="8"/>
    <x v="8"/>
    <x v="25"/>
  </r>
  <r>
    <x v="66"/>
    <x v="66"/>
    <x v="66"/>
    <x v="3"/>
    <x v="2"/>
    <x v="2"/>
    <x v="0"/>
    <x v="3"/>
    <x v="3"/>
    <x v="2"/>
    <x v="2"/>
    <x v="1"/>
    <x v="3"/>
    <x v="3"/>
    <x v="2"/>
    <x v="2"/>
    <x v="8"/>
    <x v="8"/>
    <x v="29"/>
  </r>
  <r>
    <x v="67"/>
    <x v="67"/>
    <x v="67"/>
    <x v="3"/>
    <x v="2"/>
    <x v="2"/>
    <x v="1"/>
    <x v="1"/>
    <x v="4"/>
    <x v="2"/>
    <x v="2"/>
    <x v="1"/>
    <x v="3"/>
    <x v="3"/>
    <x v="2"/>
    <x v="2"/>
    <x v="13"/>
    <x v="13"/>
    <x v="30"/>
  </r>
  <r>
    <x v="68"/>
    <x v="68"/>
    <x v="68"/>
    <x v="0"/>
    <x v="2"/>
    <x v="2"/>
    <x v="0"/>
    <x v="3"/>
    <x v="3"/>
    <x v="2"/>
    <x v="2"/>
    <x v="1"/>
    <x v="3"/>
    <x v="3"/>
    <x v="2"/>
    <x v="2"/>
    <x v="8"/>
    <x v="8"/>
    <x v="29"/>
  </r>
  <r>
    <x v="69"/>
    <x v="69"/>
    <x v="69"/>
    <x v="6"/>
    <x v="2"/>
    <x v="2"/>
    <x v="0"/>
    <x v="3"/>
    <x v="3"/>
    <x v="2"/>
    <x v="2"/>
    <x v="1"/>
    <x v="3"/>
    <x v="3"/>
    <x v="2"/>
    <x v="2"/>
    <x v="8"/>
    <x v="8"/>
    <x v="29"/>
  </r>
  <r>
    <x v="70"/>
    <x v="70"/>
    <x v="70"/>
    <x v="6"/>
    <x v="2"/>
    <x v="2"/>
    <x v="0"/>
    <x v="3"/>
    <x v="3"/>
    <x v="2"/>
    <x v="2"/>
    <x v="1"/>
    <x v="3"/>
    <x v="3"/>
    <x v="2"/>
    <x v="2"/>
    <x v="8"/>
    <x v="8"/>
    <x v="29"/>
  </r>
  <r>
    <x v="71"/>
    <x v="71"/>
    <x v="71"/>
    <x v="3"/>
    <x v="2"/>
    <x v="2"/>
    <x v="0"/>
    <x v="3"/>
    <x v="3"/>
    <x v="2"/>
    <x v="2"/>
    <x v="1"/>
    <x v="3"/>
    <x v="3"/>
    <x v="2"/>
    <x v="2"/>
    <x v="7"/>
    <x v="7"/>
    <x v="28"/>
  </r>
  <r>
    <x v="72"/>
    <x v="72"/>
    <x v="72"/>
    <x v="3"/>
    <x v="2"/>
    <x v="2"/>
    <x v="1"/>
    <x v="1"/>
    <x v="4"/>
    <x v="2"/>
    <x v="2"/>
    <x v="1"/>
    <x v="3"/>
    <x v="3"/>
    <x v="2"/>
    <x v="2"/>
    <x v="8"/>
    <x v="8"/>
    <x v="25"/>
  </r>
  <r>
    <x v="73"/>
    <x v="73"/>
    <x v="73"/>
    <x v="2"/>
    <x v="2"/>
    <x v="2"/>
    <x v="0"/>
    <x v="3"/>
    <x v="3"/>
    <x v="2"/>
    <x v="2"/>
    <x v="0"/>
    <x v="4"/>
    <x v="4"/>
    <x v="2"/>
    <x v="2"/>
    <x v="8"/>
    <x v="8"/>
    <x v="31"/>
  </r>
  <r>
    <x v="74"/>
    <x v="74"/>
    <x v="74"/>
    <x v="4"/>
    <x v="2"/>
    <x v="2"/>
    <x v="0"/>
    <x v="3"/>
    <x v="3"/>
    <x v="2"/>
    <x v="2"/>
    <x v="0"/>
    <x v="4"/>
    <x v="4"/>
    <x v="2"/>
    <x v="2"/>
    <x v="13"/>
    <x v="13"/>
    <x v="22"/>
  </r>
  <r>
    <x v="75"/>
    <x v="75"/>
    <x v="75"/>
    <x v="4"/>
    <x v="2"/>
    <x v="2"/>
    <x v="0"/>
    <x v="3"/>
    <x v="3"/>
    <x v="2"/>
    <x v="2"/>
    <x v="0"/>
    <x v="4"/>
    <x v="4"/>
    <x v="2"/>
    <x v="2"/>
    <x v="8"/>
    <x v="8"/>
    <x v="31"/>
  </r>
  <r>
    <x v="76"/>
    <x v="76"/>
    <x v="76"/>
    <x v="0"/>
    <x v="2"/>
    <x v="2"/>
    <x v="1"/>
    <x v="1"/>
    <x v="4"/>
    <x v="2"/>
    <x v="2"/>
    <x v="1"/>
    <x v="3"/>
    <x v="3"/>
    <x v="2"/>
    <x v="2"/>
    <x v="8"/>
    <x v="8"/>
    <x v="25"/>
  </r>
  <r>
    <x v="77"/>
    <x v="77"/>
    <x v="77"/>
    <x v="4"/>
    <x v="2"/>
    <x v="2"/>
    <x v="0"/>
    <x v="3"/>
    <x v="3"/>
    <x v="2"/>
    <x v="2"/>
    <x v="0"/>
    <x v="4"/>
    <x v="4"/>
    <x v="2"/>
    <x v="2"/>
    <x v="8"/>
    <x v="8"/>
    <x v="31"/>
  </r>
  <r>
    <x v="78"/>
    <x v="78"/>
    <x v="78"/>
    <x v="6"/>
    <x v="2"/>
    <x v="2"/>
    <x v="0"/>
    <x v="3"/>
    <x v="3"/>
    <x v="2"/>
    <x v="2"/>
    <x v="0"/>
    <x v="4"/>
    <x v="4"/>
    <x v="2"/>
    <x v="2"/>
    <x v="8"/>
    <x v="8"/>
    <x v="31"/>
  </r>
  <r>
    <x v="79"/>
    <x v="79"/>
    <x v="79"/>
    <x v="1"/>
    <x v="3"/>
    <x v="3"/>
    <x v="0"/>
    <x v="4"/>
    <x v="5"/>
    <x v="3"/>
    <x v="3"/>
    <x v="0"/>
    <x v="5"/>
    <x v="5"/>
    <x v="3"/>
    <x v="3"/>
    <x v="4"/>
    <x v="4"/>
    <x v="32"/>
  </r>
  <r>
    <x v="80"/>
    <x v="80"/>
    <x v="80"/>
    <x v="6"/>
    <x v="3"/>
    <x v="3"/>
    <x v="0"/>
    <x v="4"/>
    <x v="5"/>
    <x v="3"/>
    <x v="3"/>
    <x v="1"/>
    <x v="1"/>
    <x v="6"/>
    <x v="3"/>
    <x v="3"/>
    <x v="16"/>
    <x v="16"/>
    <x v="33"/>
  </r>
  <r>
    <x v="81"/>
    <x v="81"/>
    <x v="81"/>
    <x v="2"/>
    <x v="3"/>
    <x v="3"/>
    <x v="0"/>
    <x v="4"/>
    <x v="5"/>
    <x v="3"/>
    <x v="3"/>
    <x v="0"/>
    <x v="5"/>
    <x v="5"/>
    <x v="3"/>
    <x v="3"/>
    <x v="4"/>
    <x v="4"/>
    <x v="32"/>
  </r>
  <r>
    <x v="82"/>
    <x v="82"/>
    <x v="82"/>
    <x v="2"/>
    <x v="3"/>
    <x v="3"/>
    <x v="1"/>
    <x v="3"/>
    <x v="6"/>
    <x v="3"/>
    <x v="3"/>
    <x v="1"/>
    <x v="1"/>
    <x v="6"/>
    <x v="3"/>
    <x v="3"/>
    <x v="16"/>
    <x v="16"/>
    <x v="34"/>
  </r>
  <r>
    <x v="83"/>
    <x v="83"/>
    <x v="83"/>
    <x v="1"/>
    <x v="3"/>
    <x v="3"/>
    <x v="0"/>
    <x v="4"/>
    <x v="5"/>
    <x v="3"/>
    <x v="3"/>
    <x v="0"/>
    <x v="5"/>
    <x v="5"/>
    <x v="3"/>
    <x v="3"/>
    <x v="16"/>
    <x v="16"/>
    <x v="35"/>
  </r>
  <r>
    <x v="84"/>
    <x v="84"/>
    <x v="84"/>
    <x v="1"/>
    <x v="3"/>
    <x v="3"/>
    <x v="0"/>
    <x v="4"/>
    <x v="5"/>
    <x v="3"/>
    <x v="3"/>
    <x v="0"/>
    <x v="5"/>
    <x v="5"/>
    <x v="3"/>
    <x v="3"/>
    <x v="16"/>
    <x v="16"/>
    <x v="35"/>
  </r>
  <r>
    <x v="85"/>
    <x v="85"/>
    <x v="85"/>
    <x v="6"/>
    <x v="3"/>
    <x v="3"/>
    <x v="1"/>
    <x v="3"/>
    <x v="6"/>
    <x v="3"/>
    <x v="3"/>
    <x v="1"/>
    <x v="1"/>
    <x v="6"/>
    <x v="3"/>
    <x v="3"/>
    <x v="16"/>
    <x v="16"/>
    <x v="34"/>
  </r>
  <r>
    <x v="86"/>
    <x v="86"/>
    <x v="86"/>
    <x v="6"/>
    <x v="3"/>
    <x v="3"/>
    <x v="1"/>
    <x v="3"/>
    <x v="6"/>
    <x v="3"/>
    <x v="3"/>
    <x v="0"/>
    <x v="5"/>
    <x v="5"/>
    <x v="3"/>
    <x v="3"/>
    <x v="16"/>
    <x v="16"/>
    <x v="36"/>
  </r>
  <r>
    <x v="87"/>
    <x v="87"/>
    <x v="87"/>
    <x v="6"/>
    <x v="3"/>
    <x v="3"/>
    <x v="1"/>
    <x v="3"/>
    <x v="6"/>
    <x v="3"/>
    <x v="3"/>
    <x v="1"/>
    <x v="1"/>
    <x v="6"/>
    <x v="3"/>
    <x v="3"/>
    <x v="16"/>
    <x v="16"/>
    <x v="34"/>
  </r>
  <r>
    <x v="88"/>
    <x v="88"/>
    <x v="88"/>
    <x v="6"/>
    <x v="3"/>
    <x v="3"/>
    <x v="0"/>
    <x v="4"/>
    <x v="5"/>
    <x v="3"/>
    <x v="3"/>
    <x v="1"/>
    <x v="1"/>
    <x v="6"/>
    <x v="3"/>
    <x v="3"/>
    <x v="2"/>
    <x v="2"/>
    <x v="27"/>
  </r>
  <r>
    <x v="89"/>
    <x v="89"/>
    <x v="89"/>
    <x v="6"/>
    <x v="3"/>
    <x v="3"/>
    <x v="1"/>
    <x v="3"/>
    <x v="6"/>
    <x v="3"/>
    <x v="3"/>
    <x v="1"/>
    <x v="1"/>
    <x v="6"/>
    <x v="3"/>
    <x v="3"/>
    <x v="16"/>
    <x v="16"/>
    <x v="34"/>
  </r>
  <r>
    <x v="90"/>
    <x v="90"/>
    <x v="90"/>
    <x v="6"/>
    <x v="3"/>
    <x v="3"/>
    <x v="0"/>
    <x v="4"/>
    <x v="5"/>
    <x v="3"/>
    <x v="3"/>
    <x v="0"/>
    <x v="5"/>
    <x v="5"/>
    <x v="3"/>
    <x v="3"/>
    <x v="10"/>
    <x v="10"/>
    <x v="37"/>
  </r>
  <r>
    <x v="91"/>
    <x v="91"/>
    <x v="91"/>
    <x v="6"/>
    <x v="3"/>
    <x v="3"/>
    <x v="0"/>
    <x v="4"/>
    <x v="5"/>
    <x v="3"/>
    <x v="3"/>
    <x v="1"/>
    <x v="1"/>
    <x v="6"/>
    <x v="3"/>
    <x v="3"/>
    <x v="16"/>
    <x v="16"/>
    <x v="33"/>
  </r>
  <r>
    <x v="92"/>
    <x v="92"/>
    <x v="92"/>
    <x v="3"/>
    <x v="3"/>
    <x v="3"/>
    <x v="1"/>
    <x v="3"/>
    <x v="6"/>
    <x v="3"/>
    <x v="3"/>
    <x v="1"/>
    <x v="1"/>
    <x v="6"/>
    <x v="3"/>
    <x v="3"/>
    <x v="16"/>
    <x v="16"/>
    <x v="34"/>
  </r>
  <r>
    <x v="93"/>
    <x v="93"/>
    <x v="93"/>
    <x v="3"/>
    <x v="3"/>
    <x v="3"/>
    <x v="0"/>
    <x v="4"/>
    <x v="5"/>
    <x v="3"/>
    <x v="3"/>
    <x v="0"/>
    <x v="5"/>
    <x v="5"/>
    <x v="3"/>
    <x v="3"/>
    <x v="16"/>
    <x v="16"/>
    <x v="35"/>
  </r>
  <r>
    <x v="94"/>
    <x v="94"/>
    <x v="94"/>
    <x v="3"/>
    <x v="3"/>
    <x v="3"/>
    <x v="0"/>
    <x v="4"/>
    <x v="5"/>
    <x v="3"/>
    <x v="3"/>
    <x v="0"/>
    <x v="5"/>
    <x v="5"/>
    <x v="3"/>
    <x v="3"/>
    <x v="16"/>
    <x v="16"/>
    <x v="35"/>
  </r>
  <r>
    <x v="95"/>
    <x v="95"/>
    <x v="95"/>
    <x v="3"/>
    <x v="3"/>
    <x v="3"/>
    <x v="0"/>
    <x v="4"/>
    <x v="5"/>
    <x v="3"/>
    <x v="3"/>
    <x v="1"/>
    <x v="1"/>
    <x v="6"/>
    <x v="3"/>
    <x v="3"/>
    <x v="1"/>
    <x v="1"/>
    <x v="19"/>
  </r>
  <r>
    <x v="96"/>
    <x v="96"/>
    <x v="96"/>
    <x v="3"/>
    <x v="3"/>
    <x v="3"/>
    <x v="0"/>
    <x v="4"/>
    <x v="5"/>
    <x v="3"/>
    <x v="3"/>
    <x v="0"/>
    <x v="5"/>
    <x v="5"/>
    <x v="3"/>
    <x v="3"/>
    <x v="10"/>
    <x v="10"/>
    <x v="37"/>
  </r>
  <r>
    <x v="97"/>
    <x v="97"/>
    <x v="97"/>
    <x v="3"/>
    <x v="3"/>
    <x v="3"/>
    <x v="0"/>
    <x v="4"/>
    <x v="5"/>
    <x v="3"/>
    <x v="3"/>
    <x v="0"/>
    <x v="5"/>
    <x v="5"/>
    <x v="3"/>
    <x v="3"/>
    <x v="16"/>
    <x v="16"/>
    <x v="35"/>
  </r>
  <r>
    <x v="98"/>
    <x v="98"/>
    <x v="98"/>
    <x v="2"/>
    <x v="3"/>
    <x v="3"/>
    <x v="0"/>
    <x v="4"/>
    <x v="5"/>
    <x v="3"/>
    <x v="3"/>
    <x v="0"/>
    <x v="5"/>
    <x v="5"/>
    <x v="3"/>
    <x v="3"/>
    <x v="16"/>
    <x v="16"/>
    <x v="35"/>
  </r>
  <r>
    <x v="99"/>
    <x v="99"/>
    <x v="99"/>
    <x v="2"/>
    <x v="3"/>
    <x v="3"/>
    <x v="0"/>
    <x v="4"/>
    <x v="5"/>
    <x v="3"/>
    <x v="3"/>
    <x v="0"/>
    <x v="5"/>
    <x v="5"/>
    <x v="3"/>
    <x v="3"/>
    <x v="17"/>
    <x v="17"/>
    <x v="38"/>
  </r>
  <r>
    <x v="100"/>
    <x v="100"/>
    <x v="100"/>
    <x v="2"/>
    <x v="3"/>
    <x v="3"/>
    <x v="0"/>
    <x v="4"/>
    <x v="5"/>
    <x v="3"/>
    <x v="3"/>
    <x v="0"/>
    <x v="5"/>
    <x v="5"/>
    <x v="3"/>
    <x v="3"/>
    <x v="16"/>
    <x v="16"/>
    <x v="35"/>
  </r>
  <r>
    <x v="101"/>
    <x v="101"/>
    <x v="101"/>
    <x v="2"/>
    <x v="3"/>
    <x v="3"/>
    <x v="1"/>
    <x v="3"/>
    <x v="6"/>
    <x v="3"/>
    <x v="3"/>
    <x v="1"/>
    <x v="1"/>
    <x v="6"/>
    <x v="3"/>
    <x v="3"/>
    <x v="16"/>
    <x v="16"/>
    <x v="34"/>
  </r>
  <r>
    <x v="102"/>
    <x v="102"/>
    <x v="102"/>
    <x v="2"/>
    <x v="3"/>
    <x v="3"/>
    <x v="0"/>
    <x v="4"/>
    <x v="5"/>
    <x v="3"/>
    <x v="3"/>
    <x v="1"/>
    <x v="1"/>
    <x v="6"/>
    <x v="3"/>
    <x v="3"/>
    <x v="16"/>
    <x v="16"/>
    <x v="33"/>
  </r>
  <r>
    <x v="103"/>
    <x v="103"/>
    <x v="103"/>
    <x v="2"/>
    <x v="3"/>
    <x v="3"/>
    <x v="1"/>
    <x v="3"/>
    <x v="6"/>
    <x v="3"/>
    <x v="3"/>
    <x v="1"/>
    <x v="1"/>
    <x v="6"/>
    <x v="3"/>
    <x v="3"/>
    <x v="16"/>
    <x v="16"/>
    <x v="34"/>
  </r>
  <r>
    <x v="104"/>
    <x v="104"/>
    <x v="104"/>
    <x v="4"/>
    <x v="3"/>
    <x v="3"/>
    <x v="0"/>
    <x v="4"/>
    <x v="5"/>
    <x v="3"/>
    <x v="3"/>
    <x v="0"/>
    <x v="5"/>
    <x v="5"/>
    <x v="3"/>
    <x v="3"/>
    <x v="13"/>
    <x v="13"/>
    <x v="34"/>
  </r>
  <r>
    <x v="105"/>
    <x v="105"/>
    <x v="105"/>
    <x v="4"/>
    <x v="3"/>
    <x v="3"/>
    <x v="0"/>
    <x v="4"/>
    <x v="5"/>
    <x v="3"/>
    <x v="3"/>
    <x v="0"/>
    <x v="5"/>
    <x v="5"/>
    <x v="3"/>
    <x v="3"/>
    <x v="16"/>
    <x v="16"/>
    <x v="35"/>
  </r>
  <r>
    <x v="106"/>
    <x v="106"/>
    <x v="106"/>
    <x v="4"/>
    <x v="3"/>
    <x v="3"/>
    <x v="1"/>
    <x v="3"/>
    <x v="6"/>
    <x v="3"/>
    <x v="3"/>
    <x v="1"/>
    <x v="1"/>
    <x v="6"/>
    <x v="3"/>
    <x v="3"/>
    <x v="16"/>
    <x v="16"/>
    <x v="34"/>
  </r>
  <r>
    <x v="107"/>
    <x v="107"/>
    <x v="107"/>
    <x v="4"/>
    <x v="3"/>
    <x v="3"/>
    <x v="0"/>
    <x v="4"/>
    <x v="5"/>
    <x v="3"/>
    <x v="3"/>
    <x v="0"/>
    <x v="5"/>
    <x v="5"/>
    <x v="3"/>
    <x v="3"/>
    <x v="9"/>
    <x v="9"/>
    <x v="39"/>
  </r>
  <r>
    <x v="108"/>
    <x v="108"/>
    <x v="108"/>
    <x v="4"/>
    <x v="3"/>
    <x v="3"/>
    <x v="0"/>
    <x v="4"/>
    <x v="5"/>
    <x v="3"/>
    <x v="3"/>
    <x v="1"/>
    <x v="1"/>
    <x v="6"/>
    <x v="3"/>
    <x v="3"/>
    <x v="2"/>
    <x v="2"/>
    <x v="27"/>
  </r>
  <r>
    <x v="109"/>
    <x v="109"/>
    <x v="109"/>
    <x v="1"/>
    <x v="3"/>
    <x v="3"/>
    <x v="0"/>
    <x v="4"/>
    <x v="5"/>
    <x v="3"/>
    <x v="3"/>
    <x v="1"/>
    <x v="1"/>
    <x v="6"/>
    <x v="3"/>
    <x v="3"/>
    <x v="16"/>
    <x v="16"/>
    <x v="33"/>
  </r>
  <r>
    <x v="110"/>
    <x v="110"/>
    <x v="110"/>
    <x v="1"/>
    <x v="3"/>
    <x v="3"/>
    <x v="0"/>
    <x v="4"/>
    <x v="5"/>
    <x v="3"/>
    <x v="3"/>
    <x v="0"/>
    <x v="5"/>
    <x v="5"/>
    <x v="3"/>
    <x v="3"/>
    <x v="16"/>
    <x v="16"/>
    <x v="35"/>
  </r>
  <r>
    <x v="111"/>
    <x v="111"/>
    <x v="111"/>
    <x v="1"/>
    <x v="3"/>
    <x v="3"/>
    <x v="0"/>
    <x v="4"/>
    <x v="5"/>
    <x v="3"/>
    <x v="3"/>
    <x v="0"/>
    <x v="5"/>
    <x v="5"/>
    <x v="3"/>
    <x v="3"/>
    <x v="15"/>
    <x v="15"/>
    <x v="40"/>
  </r>
  <r>
    <x v="112"/>
    <x v="112"/>
    <x v="112"/>
    <x v="1"/>
    <x v="3"/>
    <x v="3"/>
    <x v="0"/>
    <x v="4"/>
    <x v="5"/>
    <x v="3"/>
    <x v="3"/>
    <x v="0"/>
    <x v="5"/>
    <x v="5"/>
    <x v="3"/>
    <x v="3"/>
    <x v="16"/>
    <x v="16"/>
    <x v="35"/>
  </r>
  <r>
    <x v="113"/>
    <x v="113"/>
    <x v="113"/>
    <x v="1"/>
    <x v="3"/>
    <x v="3"/>
    <x v="0"/>
    <x v="4"/>
    <x v="5"/>
    <x v="3"/>
    <x v="3"/>
    <x v="0"/>
    <x v="5"/>
    <x v="5"/>
    <x v="3"/>
    <x v="3"/>
    <x v="16"/>
    <x v="16"/>
    <x v="35"/>
  </r>
  <r>
    <x v="114"/>
    <x v="114"/>
    <x v="114"/>
    <x v="1"/>
    <x v="3"/>
    <x v="3"/>
    <x v="0"/>
    <x v="4"/>
    <x v="5"/>
    <x v="3"/>
    <x v="3"/>
    <x v="0"/>
    <x v="5"/>
    <x v="5"/>
    <x v="3"/>
    <x v="3"/>
    <x v="16"/>
    <x v="16"/>
    <x v="35"/>
  </r>
  <r>
    <x v="115"/>
    <x v="115"/>
    <x v="115"/>
    <x v="1"/>
    <x v="3"/>
    <x v="3"/>
    <x v="0"/>
    <x v="4"/>
    <x v="5"/>
    <x v="3"/>
    <x v="3"/>
    <x v="0"/>
    <x v="5"/>
    <x v="5"/>
    <x v="3"/>
    <x v="3"/>
    <x v="16"/>
    <x v="16"/>
    <x v="35"/>
  </r>
  <r>
    <x v="116"/>
    <x v="116"/>
    <x v="116"/>
    <x v="1"/>
    <x v="3"/>
    <x v="3"/>
    <x v="0"/>
    <x v="4"/>
    <x v="5"/>
    <x v="3"/>
    <x v="3"/>
    <x v="0"/>
    <x v="5"/>
    <x v="5"/>
    <x v="3"/>
    <x v="3"/>
    <x v="16"/>
    <x v="16"/>
    <x v="35"/>
  </r>
  <r>
    <x v="117"/>
    <x v="117"/>
    <x v="117"/>
    <x v="1"/>
    <x v="3"/>
    <x v="3"/>
    <x v="0"/>
    <x v="4"/>
    <x v="5"/>
    <x v="3"/>
    <x v="3"/>
    <x v="0"/>
    <x v="5"/>
    <x v="5"/>
    <x v="3"/>
    <x v="3"/>
    <x v="16"/>
    <x v="16"/>
    <x v="35"/>
  </r>
  <r>
    <x v="118"/>
    <x v="118"/>
    <x v="118"/>
    <x v="6"/>
    <x v="3"/>
    <x v="3"/>
    <x v="1"/>
    <x v="3"/>
    <x v="6"/>
    <x v="3"/>
    <x v="3"/>
    <x v="1"/>
    <x v="1"/>
    <x v="6"/>
    <x v="3"/>
    <x v="3"/>
    <x v="4"/>
    <x v="4"/>
    <x v="41"/>
  </r>
  <r>
    <x v="119"/>
    <x v="119"/>
    <x v="119"/>
    <x v="6"/>
    <x v="3"/>
    <x v="3"/>
    <x v="1"/>
    <x v="3"/>
    <x v="6"/>
    <x v="3"/>
    <x v="3"/>
    <x v="1"/>
    <x v="1"/>
    <x v="6"/>
    <x v="3"/>
    <x v="3"/>
    <x v="16"/>
    <x v="16"/>
    <x v="34"/>
  </r>
  <r>
    <x v="120"/>
    <x v="120"/>
    <x v="120"/>
    <x v="6"/>
    <x v="3"/>
    <x v="3"/>
    <x v="0"/>
    <x v="4"/>
    <x v="5"/>
    <x v="3"/>
    <x v="3"/>
    <x v="1"/>
    <x v="1"/>
    <x v="6"/>
    <x v="3"/>
    <x v="3"/>
    <x v="16"/>
    <x v="16"/>
    <x v="33"/>
  </r>
  <r>
    <x v="121"/>
    <x v="121"/>
    <x v="121"/>
    <x v="3"/>
    <x v="3"/>
    <x v="3"/>
    <x v="0"/>
    <x v="4"/>
    <x v="5"/>
    <x v="3"/>
    <x v="3"/>
    <x v="0"/>
    <x v="5"/>
    <x v="5"/>
    <x v="3"/>
    <x v="3"/>
    <x v="16"/>
    <x v="16"/>
    <x v="35"/>
  </r>
  <r>
    <x v="122"/>
    <x v="122"/>
    <x v="122"/>
    <x v="3"/>
    <x v="3"/>
    <x v="3"/>
    <x v="0"/>
    <x v="4"/>
    <x v="5"/>
    <x v="3"/>
    <x v="3"/>
    <x v="0"/>
    <x v="5"/>
    <x v="5"/>
    <x v="3"/>
    <x v="3"/>
    <x v="16"/>
    <x v="16"/>
    <x v="35"/>
  </r>
  <r>
    <x v="123"/>
    <x v="123"/>
    <x v="123"/>
    <x v="2"/>
    <x v="3"/>
    <x v="3"/>
    <x v="0"/>
    <x v="4"/>
    <x v="5"/>
    <x v="3"/>
    <x v="3"/>
    <x v="0"/>
    <x v="5"/>
    <x v="5"/>
    <x v="3"/>
    <x v="3"/>
    <x v="16"/>
    <x v="16"/>
    <x v="35"/>
  </r>
  <r>
    <x v="124"/>
    <x v="124"/>
    <x v="124"/>
    <x v="1"/>
    <x v="3"/>
    <x v="3"/>
    <x v="0"/>
    <x v="4"/>
    <x v="5"/>
    <x v="3"/>
    <x v="3"/>
    <x v="1"/>
    <x v="1"/>
    <x v="6"/>
    <x v="3"/>
    <x v="3"/>
    <x v="16"/>
    <x v="16"/>
    <x v="33"/>
  </r>
  <r>
    <x v="125"/>
    <x v="125"/>
    <x v="125"/>
    <x v="1"/>
    <x v="3"/>
    <x v="3"/>
    <x v="0"/>
    <x v="4"/>
    <x v="5"/>
    <x v="3"/>
    <x v="3"/>
    <x v="0"/>
    <x v="5"/>
    <x v="5"/>
    <x v="3"/>
    <x v="3"/>
    <x v="16"/>
    <x v="16"/>
    <x v="35"/>
  </r>
  <r>
    <x v="126"/>
    <x v="126"/>
    <x v="126"/>
    <x v="1"/>
    <x v="3"/>
    <x v="3"/>
    <x v="1"/>
    <x v="3"/>
    <x v="6"/>
    <x v="3"/>
    <x v="3"/>
    <x v="1"/>
    <x v="1"/>
    <x v="6"/>
    <x v="3"/>
    <x v="3"/>
    <x v="16"/>
    <x v="16"/>
    <x v="34"/>
  </r>
  <r>
    <x v="127"/>
    <x v="127"/>
    <x v="127"/>
    <x v="5"/>
    <x v="3"/>
    <x v="3"/>
    <x v="0"/>
    <x v="4"/>
    <x v="5"/>
    <x v="3"/>
    <x v="3"/>
    <x v="0"/>
    <x v="5"/>
    <x v="5"/>
    <x v="3"/>
    <x v="3"/>
    <x v="16"/>
    <x v="16"/>
    <x v="35"/>
  </r>
  <r>
    <x v="128"/>
    <x v="128"/>
    <x v="128"/>
    <x v="3"/>
    <x v="3"/>
    <x v="3"/>
    <x v="0"/>
    <x v="4"/>
    <x v="5"/>
    <x v="3"/>
    <x v="3"/>
    <x v="0"/>
    <x v="5"/>
    <x v="5"/>
    <x v="3"/>
    <x v="3"/>
    <x v="18"/>
    <x v="18"/>
    <x v="42"/>
  </r>
  <r>
    <x v="129"/>
    <x v="129"/>
    <x v="129"/>
    <x v="4"/>
    <x v="3"/>
    <x v="3"/>
    <x v="0"/>
    <x v="4"/>
    <x v="5"/>
    <x v="3"/>
    <x v="3"/>
    <x v="0"/>
    <x v="5"/>
    <x v="5"/>
    <x v="3"/>
    <x v="3"/>
    <x v="19"/>
    <x v="19"/>
    <x v="43"/>
  </r>
  <r>
    <x v="130"/>
    <x v="130"/>
    <x v="130"/>
    <x v="4"/>
    <x v="3"/>
    <x v="3"/>
    <x v="0"/>
    <x v="4"/>
    <x v="5"/>
    <x v="3"/>
    <x v="3"/>
    <x v="0"/>
    <x v="5"/>
    <x v="5"/>
    <x v="3"/>
    <x v="3"/>
    <x v="19"/>
    <x v="19"/>
    <x v="43"/>
  </r>
  <r>
    <x v="131"/>
    <x v="131"/>
    <x v="131"/>
    <x v="4"/>
    <x v="3"/>
    <x v="3"/>
    <x v="1"/>
    <x v="3"/>
    <x v="6"/>
    <x v="3"/>
    <x v="3"/>
    <x v="1"/>
    <x v="1"/>
    <x v="6"/>
    <x v="3"/>
    <x v="3"/>
    <x v="2"/>
    <x v="2"/>
    <x v="44"/>
  </r>
  <r>
    <x v="132"/>
    <x v="132"/>
    <x v="132"/>
    <x v="4"/>
    <x v="3"/>
    <x v="3"/>
    <x v="0"/>
    <x v="4"/>
    <x v="5"/>
    <x v="3"/>
    <x v="3"/>
    <x v="0"/>
    <x v="5"/>
    <x v="5"/>
    <x v="3"/>
    <x v="3"/>
    <x v="19"/>
    <x v="19"/>
    <x v="43"/>
  </r>
  <r>
    <x v="133"/>
    <x v="133"/>
    <x v="133"/>
    <x v="5"/>
    <x v="3"/>
    <x v="3"/>
    <x v="0"/>
    <x v="4"/>
    <x v="5"/>
    <x v="3"/>
    <x v="3"/>
    <x v="0"/>
    <x v="5"/>
    <x v="5"/>
    <x v="3"/>
    <x v="3"/>
    <x v="19"/>
    <x v="19"/>
    <x v="43"/>
  </r>
  <r>
    <x v="134"/>
    <x v="134"/>
    <x v="134"/>
    <x v="2"/>
    <x v="3"/>
    <x v="3"/>
    <x v="0"/>
    <x v="4"/>
    <x v="5"/>
    <x v="3"/>
    <x v="3"/>
    <x v="0"/>
    <x v="5"/>
    <x v="5"/>
    <x v="3"/>
    <x v="3"/>
    <x v="19"/>
    <x v="19"/>
    <x v="43"/>
  </r>
  <r>
    <x v="135"/>
    <x v="135"/>
    <x v="135"/>
    <x v="1"/>
    <x v="3"/>
    <x v="3"/>
    <x v="0"/>
    <x v="4"/>
    <x v="5"/>
    <x v="3"/>
    <x v="3"/>
    <x v="0"/>
    <x v="5"/>
    <x v="5"/>
    <x v="3"/>
    <x v="3"/>
    <x v="19"/>
    <x v="19"/>
    <x v="43"/>
  </r>
  <r>
    <x v="136"/>
    <x v="136"/>
    <x v="136"/>
    <x v="6"/>
    <x v="3"/>
    <x v="3"/>
    <x v="0"/>
    <x v="4"/>
    <x v="5"/>
    <x v="3"/>
    <x v="3"/>
    <x v="0"/>
    <x v="5"/>
    <x v="5"/>
    <x v="3"/>
    <x v="3"/>
    <x v="19"/>
    <x v="19"/>
    <x v="43"/>
  </r>
  <r>
    <x v="137"/>
    <x v="137"/>
    <x v="137"/>
    <x v="4"/>
    <x v="3"/>
    <x v="3"/>
    <x v="0"/>
    <x v="4"/>
    <x v="5"/>
    <x v="3"/>
    <x v="3"/>
    <x v="0"/>
    <x v="5"/>
    <x v="5"/>
    <x v="3"/>
    <x v="3"/>
    <x v="19"/>
    <x v="19"/>
    <x v="43"/>
  </r>
  <r>
    <x v="138"/>
    <x v="138"/>
    <x v="138"/>
    <x v="3"/>
    <x v="3"/>
    <x v="3"/>
    <x v="0"/>
    <x v="4"/>
    <x v="5"/>
    <x v="3"/>
    <x v="3"/>
    <x v="0"/>
    <x v="5"/>
    <x v="5"/>
    <x v="3"/>
    <x v="3"/>
    <x v="19"/>
    <x v="19"/>
    <x v="43"/>
  </r>
  <r>
    <x v="139"/>
    <x v="139"/>
    <x v="139"/>
    <x v="3"/>
    <x v="3"/>
    <x v="3"/>
    <x v="0"/>
    <x v="4"/>
    <x v="5"/>
    <x v="3"/>
    <x v="3"/>
    <x v="0"/>
    <x v="5"/>
    <x v="5"/>
    <x v="3"/>
    <x v="3"/>
    <x v="19"/>
    <x v="19"/>
    <x v="43"/>
  </r>
  <r>
    <x v="140"/>
    <x v="140"/>
    <x v="140"/>
    <x v="3"/>
    <x v="3"/>
    <x v="3"/>
    <x v="0"/>
    <x v="4"/>
    <x v="5"/>
    <x v="3"/>
    <x v="3"/>
    <x v="1"/>
    <x v="1"/>
    <x v="6"/>
    <x v="3"/>
    <x v="3"/>
    <x v="19"/>
    <x v="19"/>
    <x v="45"/>
  </r>
  <r>
    <x v="141"/>
    <x v="141"/>
    <x v="141"/>
    <x v="6"/>
    <x v="3"/>
    <x v="3"/>
    <x v="0"/>
    <x v="4"/>
    <x v="5"/>
    <x v="3"/>
    <x v="3"/>
    <x v="0"/>
    <x v="5"/>
    <x v="5"/>
    <x v="3"/>
    <x v="3"/>
    <x v="19"/>
    <x v="19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11" firstHeaderRow="0" firstDataRow="1" firstDataCol="1"/>
  <pivotFields count="19">
    <pivotField compact="0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compact="0" showAll="0"/>
    <pivotField compact="0" showAll="0"/>
    <pivotField axis="axisRow" compact="0" showAll="0">
      <items count="8">
        <item x="6"/>
        <item x="3"/>
        <item x="2"/>
        <item x="4"/>
        <item x="0"/>
        <item x="1"/>
        <item x="5"/>
        <item t="default"/>
      </items>
    </pivotField>
    <pivotField compact="0" showAll="0"/>
    <pivotField compact="0" showAll="0"/>
    <pivotField compact="0" showAll="0"/>
    <pivotField dataField="1" compact="0" showAll="0">
      <items count="6">
        <item x="4"/>
        <item x="3"/>
        <item x="1"/>
        <item x="0"/>
        <item x="2"/>
        <item t="default"/>
      </items>
    </pivotField>
    <pivotField dataField="1" compact="0" showAll="0">
      <items count="8">
        <item x="5"/>
        <item x="3"/>
        <item x="6"/>
        <item x="1"/>
        <item x="0"/>
        <item x="4"/>
        <item x="2"/>
        <item t="default"/>
      </items>
    </pivotField>
    <pivotField compact="0" showAll="0"/>
    <pivotField compact="0" showAll="0"/>
    <pivotField compact="0" showAll="0"/>
    <pivotField dataField="1" compact="0" showAll="0">
      <items count="7">
        <item x="5"/>
        <item x="4"/>
        <item x="1"/>
        <item x="0"/>
        <item x="3"/>
        <item x="2"/>
        <item t="default"/>
      </items>
    </pivotField>
    <pivotField dataField="1" compact="0" showAll="0">
      <items count="8">
        <item x="5"/>
        <item x="4"/>
        <item x="1"/>
        <item x="0"/>
        <item x="6"/>
        <item x="3"/>
        <item x="2"/>
        <item t="default"/>
      </items>
    </pivotField>
    <pivotField dataField="1" compact="0" showAll="0">
      <items count="5">
        <item x="3"/>
        <item x="2"/>
        <item x="1"/>
        <item x="0"/>
        <item t="default"/>
      </items>
    </pivotField>
    <pivotField dataField="1" compact="0" showAll="0">
      <items count="5">
        <item x="3"/>
        <item x="2"/>
        <item x="1"/>
        <item x="0"/>
        <item t="default"/>
      </items>
    </pivotField>
    <pivotField dataField="1" compact="0" showAll="0">
      <items count="21">
        <item x="19"/>
        <item x="16"/>
        <item x="18"/>
        <item x="8"/>
        <item x="7"/>
        <item x="11"/>
        <item x="2"/>
        <item x="9"/>
        <item x="17"/>
        <item x="4"/>
        <item x="10"/>
        <item x="15"/>
        <item x="13"/>
        <item x="1"/>
        <item x="6"/>
        <item x="14"/>
        <item x="12"/>
        <item x="3"/>
        <item x="5"/>
        <item x="0"/>
        <item t="default"/>
      </items>
    </pivotField>
    <pivotField dataField="1" compact="0" showAll="0">
      <items count="21">
        <item x="19"/>
        <item x="16"/>
        <item x="18"/>
        <item x="8"/>
        <item x="7"/>
        <item x="11"/>
        <item x="2"/>
        <item x="9"/>
        <item x="17"/>
        <item x="4"/>
        <item x="10"/>
        <item x="15"/>
        <item x="13"/>
        <item x="1"/>
        <item x="6"/>
        <item x="14"/>
        <item x="12"/>
        <item x="3"/>
        <item x="5"/>
        <item x="0"/>
        <item t="default"/>
      </items>
    </pivotField>
    <pivotField compact="0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求和项:门店选择盒数" fld="7" baseField="0" baseItem="0"/>
    <dataField name="求和项:预发奖励" fld="8" baseField="0" baseItem="0"/>
    <dataField name="求和项:门店选择盒数2" fld="12" baseField="0" baseItem="0"/>
    <dataField name="求和项:预发奖励2" fld="13" baseField="0" baseItem="0"/>
    <dataField name="求和项:任务" fld="14" baseField="0" baseItem="0"/>
    <dataField name="求和项:预发奖励3" fld="15" baseField="0" baseItem="0"/>
    <dataField name="求和项:任务2" fld="16" baseField="0" baseItem="0"/>
    <dataField name="求和项:预发奖励4" fld="1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1"/>
  <sheetViews>
    <sheetView topLeftCell="E1" workbookViewId="0">
      <selection activeCell="A3" sqref="A3:I11"/>
    </sheetView>
  </sheetViews>
  <sheetFormatPr defaultColWidth="9" defaultRowHeight="13.5"/>
  <cols>
    <col min="1" max="1" width="8.875"/>
    <col min="2" max="9" width="21.375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B4">
        <v>252</v>
      </c>
      <c r="C4">
        <v>1104</v>
      </c>
      <c r="D4">
        <v>880</v>
      </c>
      <c r="E4">
        <v>1550</v>
      </c>
      <c r="F4">
        <v>58</v>
      </c>
      <c r="G4">
        <v>2900</v>
      </c>
      <c r="H4">
        <v>224</v>
      </c>
      <c r="I4">
        <v>1792</v>
      </c>
    </row>
    <row r="5" spans="1:9">
      <c r="A5" t="s">
        <v>10</v>
      </c>
      <c r="B5">
        <v>216</v>
      </c>
      <c r="C5">
        <v>930</v>
      </c>
      <c r="D5">
        <v>710</v>
      </c>
      <c r="E5">
        <v>1130</v>
      </c>
      <c r="F5">
        <v>53</v>
      </c>
      <c r="G5">
        <v>2650</v>
      </c>
      <c r="H5">
        <v>206</v>
      </c>
      <c r="I5">
        <v>1648</v>
      </c>
    </row>
    <row r="6" spans="1:9">
      <c r="A6" t="s">
        <v>11</v>
      </c>
      <c r="B6">
        <v>360</v>
      </c>
      <c r="C6">
        <v>1548</v>
      </c>
      <c r="D6">
        <v>1000</v>
      </c>
      <c r="E6">
        <v>1450</v>
      </c>
      <c r="F6">
        <v>82</v>
      </c>
      <c r="G6">
        <v>4100</v>
      </c>
      <c r="H6">
        <v>297</v>
      </c>
      <c r="I6">
        <v>2376</v>
      </c>
    </row>
    <row r="7" spans="1:9">
      <c r="A7" t="s">
        <v>12</v>
      </c>
      <c r="B7">
        <v>306</v>
      </c>
      <c r="C7">
        <v>1314</v>
      </c>
      <c r="D7">
        <v>840</v>
      </c>
      <c r="E7">
        <v>1190</v>
      </c>
      <c r="F7">
        <v>70</v>
      </c>
      <c r="G7">
        <v>3500</v>
      </c>
      <c r="H7">
        <v>266</v>
      </c>
      <c r="I7">
        <v>2128</v>
      </c>
    </row>
    <row r="8" spans="1:9">
      <c r="A8" t="s">
        <v>13</v>
      </c>
      <c r="B8">
        <v>98</v>
      </c>
      <c r="C8">
        <v>410</v>
      </c>
      <c r="D8">
        <v>255</v>
      </c>
      <c r="E8">
        <v>355</v>
      </c>
      <c r="F8">
        <v>25</v>
      </c>
      <c r="G8">
        <v>1250</v>
      </c>
      <c r="H8">
        <v>139</v>
      </c>
      <c r="I8">
        <v>1112</v>
      </c>
    </row>
    <row r="9" spans="1:9">
      <c r="A9" t="s">
        <v>14</v>
      </c>
      <c r="B9">
        <v>384</v>
      </c>
      <c r="C9">
        <v>1590</v>
      </c>
      <c r="D9">
        <v>1060</v>
      </c>
      <c r="E9">
        <v>1290</v>
      </c>
      <c r="F9">
        <v>96</v>
      </c>
      <c r="G9">
        <v>4800</v>
      </c>
      <c r="H9">
        <v>371</v>
      </c>
      <c r="I9">
        <v>2968</v>
      </c>
    </row>
    <row r="10" spans="1:9">
      <c r="A10" t="s">
        <v>15</v>
      </c>
      <c r="B10">
        <v>66</v>
      </c>
      <c r="C10">
        <v>264</v>
      </c>
      <c r="D10">
        <v>220</v>
      </c>
      <c r="E10">
        <v>400</v>
      </c>
      <c r="F10">
        <v>16</v>
      </c>
      <c r="G10">
        <v>800</v>
      </c>
      <c r="H10">
        <v>50</v>
      </c>
      <c r="I10">
        <v>400</v>
      </c>
    </row>
    <row r="11" spans="1:9">
      <c r="A11" t="s">
        <v>16</v>
      </c>
      <c r="B11">
        <v>1682</v>
      </c>
      <c r="C11">
        <v>7160</v>
      </c>
      <c r="D11">
        <v>4965</v>
      </c>
      <c r="E11">
        <v>7365</v>
      </c>
      <c r="F11">
        <v>400</v>
      </c>
      <c r="G11">
        <v>20000</v>
      </c>
      <c r="H11">
        <v>1553</v>
      </c>
      <c r="I11">
        <v>12424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7"/>
  <sheetViews>
    <sheetView tabSelected="1" workbookViewId="0">
      <pane xSplit="4" ySplit="2" topLeftCell="AC90" activePane="bottomRight" state="frozen"/>
      <selection/>
      <selection pane="topRight"/>
      <selection pane="bottomLeft"/>
      <selection pane="bottomRight" activeCell="A121" sqref="$A121:$XFD121"/>
    </sheetView>
  </sheetViews>
  <sheetFormatPr defaultColWidth="9" defaultRowHeight="18" customHeight="1"/>
  <cols>
    <col min="3" max="3" width="30" customWidth="1"/>
    <col min="5" max="6" width="6.875" style="12" customWidth="1"/>
    <col min="7" max="13" width="8.75" style="12" customWidth="1"/>
    <col min="14" max="18" width="6.625" style="12" customWidth="1"/>
    <col min="19" max="22" width="9" style="12" customWidth="1"/>
    <col min="23" max="27" width="10.125" style="12" customWidth="1"/>
    <col min="28" max="28" width="10.125" style="13" customWidth="1"/>
    <col min="29" max="32" width="10.125" customWidth="1"/>
    <col min="33" max="36" width="10.375" customWidth="1"/>
  </cols>
  <sheetData>
    <row r="1" ht="39" customHeight="1" spans="1:36">
      <c r="A1" s="3"/>
      <c r="B1" s="3"/>
      <c r="C1" s="3"/>
      <c r="D1" s="3"/>
      <c r="E1" s="14" t="s">
        <v>17</v>
      </c>
      <c r="F1" s="14"/>
      <c r="G1" s="14"/>
      <c r="H1" s="14"/>
      <c r="I1" s="14"/>
      <c r="J1" s="14"/>
      <c r="K1" s="14"/>
      <c r="L1" s="14"/>
      <c r="M1" s="14"/>
      <c r="N1" s="23" t="s">
        <v>18</v>
      </c>
      <c r="O1" s="23"/>
      <c r="P1" s="23"/>
      <c r="Q1" s="23"/>
      <c r="R1" s="23"/>
      <c r="S1" s="23"/>
      <c r="T1" s="23"/>
      <c r="U1" s="23"/>
      <c r="V1" s="23"/>
      <c r="W1" s="25" t="s">
        <v>19</v>
      </c>
      <c r="X1" s="25"/>
      <c r="Y1" s="25"/>
      <c r="Z1" s="25"/>
      <c r="AA1" s="25"/>
      <c r="AB1" s="28" t="s">
        <v>20</v>
      </c>
      <c r="AC1" s="28"/>
      <c r="AD1" s="28"/>
      <c r="AE1" s="28"/>
      <c r="AF1" s="28"/>
      <c r="AG1" s="29" t="s">
        <v>21</v>
      </c>
      <c r="AH1" s="30"/>
      <c r="AI1" s="30"/>
      <c r="AJ1" s="31"/>
    </row>
    <row r="2" s="10" customFormat="1" ht="25" customHeight="1" spans="1:36">
      <c r="A2" s="15" t="s">
        <v>22</v>
      </c>
      <c r="B2" s="16" t="s">
        <v>23</v>
      </c>
      <c r="C2" s="16" t="s">
        <v>24</v>
      </c>
      <c r="D2" s="16" t="s">
        <v>0</v>
      </c>
      <c r="E2" s="17" t="s">
        <v>25</v>
      </c>
      <c r="F2" s="17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7" t="s">
        <v>32</v>
      </c>
      <c r="M2" s="17" t="s">
        <v>33</v>
      </c>
      <c r="N2" s="24" t="s">
        <v>25</v>
      </c>
      <c r="O2" s="24" t="s">
        <v>26</v>
      </c>
      <c r="P2" s="24" t="s">
        <v>27</v>
      </c>
      <c r="Q2" s="24" t="s">
        <v>28</v>
      </c>
      <c r="R2" s="24" t="s">
        <v>29</v>
      </c>
      <c r="S2" s="26" t="s">
        <v>34</v>
      </c>
      <c r="T2" s="26" t="s">
        <v>31</v>
      </c>
      <c r="U2" s="26" t="s">
        <v>32</v>
      </c>
      <c r="V2" s="26" t="s">
        <v>33</v>
      </c>
      <c r="W2" s="27" t="s">
        <v>35</v>
      </c>
      <c r="X2" s="27" t="s">
        <v>29</v>
      </c>
      <c r="Y2" s="27" t="s">
        <v>36</v>
      </c>
      <c r="Z2" s="27" t="s">
        <v>37</v>
      </c>
      <c r="AA2" s="27" t="s">
        <v>33</v>
      </c>
      <c r="AB2" s="24" t="s">
        <v>35</v>
      </c>
      <c r="AC2" s="24" t="s">
        <v>29</v>
      </c>
      <c r="AD2" s="24" t="s">
        <v>38</v>
      </c>
      <c r="AE2" s="24" t="s">
        <v>39</v>
      </c>
      <c r="AF2" s="24" t="s">
        <v>33</v>
      </c>
      <c r="AG2" s="32" t="s">
        <v>40</v>
      </c>
      <c r="AH2" s="33" t="s">
        <v>41</v>
      </c>
      <c r="AI2" s="33" t="s">
        <v>42</v>
      </c>
      <c r="AJ2" s="33" t="s">
        <v>43</v>
      </c>
    </row>
    <row r="3" customHeight="1" spans="1:36">
      <c r="A3" s="18">
        <v>1</v>
      </c>
      <c r="B3" s="19">
        <v>307</v>
      </c>
      <c r="C3" s="20" t="s">
        <v>44</v>
      </c>
      <c r="D3" s="19" t="s">
        <v>13</v>
      </c>
      <c r="E3" s="21">
        <v>20</v>
      </c>
      <c r="F3" s="21">
        <v>26</v>
      </c>
      <c r="G3" s="21">
        <v>1</v>
      </c>
      <c r="H3" s="21">
        <f>E3</f>
        <v>20</v>
      </c>
      <c r="I3" s="21">
        <f>E3*4</f>
        <v>80</v>
      </c>
      <c r="J3" s="21">
        <v>37</v>
      </c>
      <c r="K3" s="21">
        <f>J3-E3</f>
        <v>17</v>
      </c>
      <c r="L3" s="21" t="s">
        <v>26</v>
      </c>
      <c r="M3" s="21">
        <f>J3*5</f>
        <v>185</v>
      </c>
      <c r="N3" s="21">
        <v>45</v>
      </c>
      <c r="O3" s="21">
        <v>65</v>
      </c>
      <c r="P3" s="21">
        <v>1</v>
      </c>
      <c r="Q3" s="21">
        <f>N3</f>
        <v>45</v>
      </c>
      <c r="R3" s="21">
        <f>N3*1</f>
        <v>45</v>
      </c>
      <c r="S3" s="21">
        <v>75</v>
      </c>
      <c r="T3" s="21">
        <f>S3-N3</f>
        <v>30</v>
      </c>
      <c r="U3" s="21" t="s">
        <v>26</v>
      </c>
      <c r="V3" s="21">
        <f>S3*2</f>
        <v>150</v>
      </c>
      <c r="W3" s="3">
        <v>8</v>
      </c>
      <c r="X3" s="3">
        <f>W3*50</f>
        <v>400</v>
      </c>
      <c r="Y3" s="3">
        <v>44.8</v>
      </c>
      <c r="Z3" s="3">
        <v>1</v>
      </c>
      <c r="AA3" s="3">
        <f>Y3*50</f>
        <v>2240</v>
      </c>
      <c r="AB3" s="9">
        <v>86</v>
      </c>
      <c r="AC3" s="3">
        <f>AB3*8</f>
        <v>688</v>
      </c>
      <c r="AD3" s="24">
        <v>51</v>
      </c>
      <c r="AE3" s="24">
        <v>73</v>
      </c>
      <c r="AF3" s="3">
        <f>AD3*8+AE3*24</f>
        <v>2160</v>
      </c>
      <c r="AG3" s="3">
        <f>I3+R3+X3+AC3</f>
        <v>1213</v>
      </c>
      <c r="AH3" s="34">
        <f>M3+V3+AA3+AF3</f>
        <v>4735</v>
      </c>
      <c r="AI3" s="34"/>
      <c r="AJ3" s="34">
        <f>AH3-AG3</f>
        <v>3522</v>
      </c>
    </row>
    <row r="4" customHeight="1" spans="1:36">
      <c r="A4" s="18">
        <v>2</v>
      </c>
      <c r="B4" s="19">
        <v>582</v>
      </c>
      <c r="C4" s="20" t="s">
        <v>45</v>
      </c>
      <c r="D4" s="19" t="s">
        <v>14</v>
      </c>
      <c r="E4" s="21">
        <v>18</v>
      </c>
      <c r="F4" s="21">
        <v>24</v>
      </c>
      <c r="G4" s="21">
        <v>1</v>
      </c>
      <c r="H4" s="21">
        <f>E4</f>
        <v>18</v>
      </c>
      <c r="I4" s="21">
        <f>E4*4</f>
        <v>72</v>
      </c>
      <c r="J4" s="21">
        <v>0</v>
      </c>
      <c r="K4" s="21">
        <f t="shared" ref="K4:K35" si="0">J4-E4</f>
        <v>-18</v>
      </c>
      <c r="L4" s="21" t="s">
        <v>46</v>
      </c>
      <c r="M4" s="21">
        <f>J4*4</f>
        <v>0</v>
      </c>
      <c r="N4" s="21">
        <v>40</v>
      </c>
      <c r="O4" s="21">
        <v>60</v>
      </c>
      <c r="P4" s="21">
        <v>1</v>
      </c>
      <c r="Q4" s="21">
        <f>N4</f>
        <v>40</v>
      </c>
      <c r="R4" s="21">
        <f>N4*1</f>
        <v>40</v>
      </c>
      <c r="S4" s="21">
        <v>5</v>
      </c>
      <c r="T4" s="21">
        <f t="shared" ref="T4:T35" si="1">S4-N4</f>
        <v>-35</v>
      </c>
      <c r="U4" s="21" t="s">
        <v>46</v>
      </c>
      <c r="V4" s="21">
        <f t="shared" ref="V4:V46" si="2">S4*1</f>
        <v>5</v>
      </c>
      <c r="W4" s="3">
        <v>4</v>
      </c>
      <c r="X4" s="3">
        <f t="shared" ref="X4:X35" si="3">W4*50</f>
        <v>200</v>
      </c>
      <c r="Y4" s="3">
        <v>1.18</v>
      </c>
      <c r="Z4" s="3">
        <v>2</v>
      </c>
      <c r="AA4" s="3">
        <f t="shared" ref="AA4:AA35" si="4">Y4*50</f>
        <v>59</v>
      </c>
      <c r="AB4" s="9">
        <v>19</v>
      </c>
      <c r="AC4" s="3">
        <f t="shared" ref="AC4:AC35" si="5">AB4*8</f>
        <v>152</v>
      </c>
      <c r="AD4" s="24">
        <v>10</v>
      </c>
      <c r="AE4" s="24">
        <v>0</v>
      </c>
      <c r="AF4" s="3">
        <f t="shared" ref="AF4:AF35" si="6">AD4*8+AE4*24</f>
        <v>80</v>
      </c>
      <c r="AG4" s="3">
        <f t="shared" ref="AG4:AG35" si="7">I4+R4+X4+AC4</f>
        <v>464</v>
      </c>
      <c r="AH4" s="34">
        <f t="shared" ref="AH4:AH35" si="8">M4+V4+AA4+AF4</f>
        <v>144</v>
      </c>
      <c r="AI4" s="34">
        <f t="shared" ref="AI4:AI35" si="9">AG4-AH4</f>
        <v>320</v>
      </c>
      <c r="AJ4" s="34"/>
    </row>
    <row r="5" customHeight="1" spans="1:36">
      <c r="A5" s="18">
        <v>3</v>
      </c>
      <c r="B5" s="19">
        <v>517</v>
      </c>
      <c r="C5" s="20" t="s">
        <v>47</v>
      </c>
      <c r="D5" s="19" t="s">
        <v>11</v>
      </c>
      <c r="E5" s="21">
        <v>18</v>
      </c>
      <c r="F5" s="21">
        <v>24</v>
      </c>
      <c r="G5" s="21">
        <v>2</v>
      </c>
      <c r="H5" s="21">
        <f>F5</f>
        <v>24</v>
      </c>
      <c r="I5" s="21">
        <f>F5*5</f>
        <v>120</v>
      </c>
      <c r="J5" s="21">
        <v>0</v>
      </c>
      <c r="K5" s="21">
        <f t="shared" si="0"/>
        <v>-18</v>
      </c>
      <c r="L5" s="21" t="s">
        <v>46</v>
      </c>
      <c r="M5" s="21">
        <f t="shared" ref="M5:M36" si="10">J5*4</f>
        <v>0</v>
      </c>
      <c r="N5" s="21">
        <v>40</v>
      </c>
      <c r="O5" s="21">
        <v>60</v>
      </c>
      <c r="P5" s="21">
        <v>2</v>
      </c>
      <c r="Q5" s="21">
        <f>O5</f>
        <v>60</v>
      </c>
      <c r="R5" s="21">
        <f>O5*2</f>
        <v>120</v>
      </c>
      <c r="S5" s="21">
        <v>34</v>
      </c>
      <c r="T5" s="21">
        <f t="shared" si="1"/>
        <v>-6</v>
      </c>
      <c r="U5" s="21" t="s">
        <v>46</v>
      </c>
      <c r="V5" s="21">
        <f t="shared" si="2"/>
        <v>34</v>
      </c>
      <c r="W5" s="3">
        <v>4</v>
      </c>
      <c r="X5" s="3">
        <f t="shared" si="3"/>
        <v>200</v>
      </c>
      <c r="Y5" s="3">
        <v>0</v>
      </c>
      <c r="Z5" s="3">
        <v>9</v>
      </c>
      <c r="AA5" s="3">
        <f t="shared" si="4"/>
        <v>0</v>
      </c>
      <c r="AB5" s="9">
        <v>12</v>
      </c>
      <c r="AC5" s="3">
        <f t="shared" si="5"/>
        <v>96</v>
      </c>
      <c r="AD5" s="24">
        <v>0</v>
      </c>
      <c r="AE5" s="24">
        <v>3</v>
      </c>
      <c r="AF5" s="3">
        <f t="shared" si="6"/>
        <v>72</v>
      </c>
      <c r="AG5" s="3">
        <f t="shared" si="7"/>
        <v>536</v>
      </c>
      <c r="AH5" s="34">
        <f t="shared" si="8"/>
        <v>106</v>
      </c>
      <c r="AI5" s="34">
        <f t="shared" si="9"/>
        <v>430</v>
      </c>
      <c r="AJ5" s="34"/>
    </row>
    <row r="6" customHeight="1" spans="1:36">
      <c r="A6" s="18">
        <v>4</v>
      </c>
      <c r="B6" s="19">
        <v>337</v>
      </c>
      <c r="C6" s="20" t="s">
        <v>48</v>
      </c>
      <c r="D6" s="19" t="s">
        <v>11</v>
      </c>
      <c r="E6" s="21">
        <v>18</v>
      </c>
      <c r="F6" s="21">
        <v>24</v>
      </c>
      <c r="G6" s="21">
        <v>2</v>
      </c>
      <c r="H6" s="21">
        <f>F6</f>
        <v>24</v>
      </c>
      <c r="I6" s="21">
        <f>F6*5</f>
        <v>120</v>
      </c>
      <c r="J6" s="21">
        <v>8</v>
      </c>
      <c r="K6" s="21">
        <f t="shared" si="0"/>
        <v>-10</v>
      </c>
      <c r="L6" s="21" t="s">
        <v>46</v>
      </c>
      <c r="M6" s="21">
        <f t="shared" si="10"/>
        <v>32</v>
      </c>
      <c r="N6" s="21">
        <v>40</v>
      </c>
      <c r="O6" s="21">
        <v>60</v>
      </c>
      <c r="P6" s="21">
        <v>2</v>
      </c>
      <c r="Q6" s="21">
        <f>O6</f>
        <v>60</v>
      </c>
      <c r="R6" s="21">
        <f>O6*2</f>
        <v>120</v>
      </c>
      <c r="S6" s="21">
        <v>40</v>
      </c>
      <c r="T6" s="21">
        <f t="shared" si="1"/>
        <v>0</v>
      </c>
      <c r="U6" s="21" t="s">
        <v>25</v>
      </c>
      <c r="V6" s="21">
        <f t="shared" si="2"/>
        <v>40</v>
      </c>
      <c r="W6" s="3">
        <v>4</v>
      </c>
      <c r="X6" s="3">
        <f t="shared" si="3"/>
        <v>200</v>
      </c>
      <c r="Y6" s="3">
        <v>6</v>
      </c>
      <c r="Z6" s="3"/>
      <c r="AA6" s="3">
        <f t="shared" si="4"/>
        <v>300</v>
      </c>
      <c r="AB6" s="9">
        <v>26</v>
      </c>
      <c r="AC6" s="3">
        <f t="shared" si="5"/>
        <v>208</v>
      </c>
      <c r="AD6" s="24">
        <v>17</v>
      </c>
      <c r="AE6" s="24">
        <v>11</v>
      </c>
      <c r="AF6" s="3">
        <f t="shared" si="6"/>
        <v>400</v>
      </c>
      <c r="AG6" s="3">
        <f t="shared" si="7"/>
        <v>648</v>
      </c>
      <c r="AH6" s="34">
        <f t="shared" si="8"/>
        <v>772</v>
      </c>
      <c r="AI6" s="34"/>
      <c r="AJ6" s="34">
        <f>AH6-AG6</f>
        <v>124</v>
      </c>
    </row>
    <row r="7" customHeight="1" spans="1:36">
      <c r="A7" s="18">
        <v>5</v>
      </c>
      <c r="B7" s="19">
        <v>750</v>
      </c>
      <c r="C7" s="20" t="s">
        <v>49</v>
      </c>
      <c r="D7" s="19" t="s">
        <v>13</v>
      </c>
      <c r="E7" s="21">
        <v>18</v>
      </c>
      <c r="F7" s="21">
        <v>24</v>
      </c>
      <c r="G7" s="21">
        <v>1</v>
      </c>
      <c r="H7" s="21">
        <f t="shared" ref="H7:H12" si="11">E7</f>
        <v>18</v>
      </c>
      <c r="I7" s="21">
        <f t="shared" ref="I7:I12" si="12">E7*4</f>
        <v>72</v>
      </c>
      <c r="J7" s="21">
        <v>0</v>
      </c>
      <c r="K7" s="21">
        <f t="shared" si="0"/>
        <v>-18</v>
      </c>
      <c r="L7" s="21" t="s">
        <v>46</v>
      </c>
      <c r="M7" s="21">
        <f t="shared" si="10"/>
        <v>0</v>
      </c>
      <c r="N7" s="21">
        <v>40</v>
      </c>
      <c r="O7" s="21">
        <v>60</v>
      </c>
      <c r="P7" s="21">
        <v>1</v>
      </c>
      <c r="Q7" s="21">
        <f t="shared" ref="Q7:Q12" si="13">N7</f>
        <v>40</v>
      </c>
      <c r="R7" s="21">
        <f t="shared" ref="R7:R12" si="14">N7*1</f>
        <v>40</v>
      </c>
      <c r="S7" s="21">
        <v>57</v>
      </c>
      <c r="T7" s="21">
        <f t="shared" si="1"/>
        <v>17</v>
      </c>
      <c r="U7" s="21" t="s">
        <v>25</v>
      </c>
      <c r="V7" s="21">
        <f t="shared" si="2"/>
        <v>57</v>
      </c>
      <c r="W7" s="3">
        <v>4</v>
      </c>
      <c r="X7" s="3">
        <f t="shared" si="3"/>
        <v>200</v>
      </c>
      <c r="Y7" s="3">
        <v>12</v>
      </c>
      <c r="Z7" s="3"/>
      <c r="AA7" s="3">
        <f t="shared" si="4"/>
        <v>600</v>
      </c>
      <c r="AB7" s="9">
        <v>15</v>
      </c>
      <c r="AC7" s="3">
        <f t="shared" si="5"/>
        <v>120</v>
      </c>
      <c r="AD7" s="24">
        <v>0</v>
      </c>
      <c r="AE7" s="24">
        <v>11</v>
      </c>
      <c r="AF7" s="3">
        <f t="shared" si="6"/>
        <v>264</v>
      </c>
      <c r="AG7" s="3">
        <f t="shared" si="7"/>
        <v>432</v>
      </c>
      <c r="AH7" s="34">
        <f t="shared" si="8"/>
        <v>921</v>
      </c>
      <c r="AI7" s="34"/>
      <c r="AJ7" s="34">
        <f>AH7-AG7</f>
        <v>489</v>
      </c>
    </row>
    <row r="8" customHeight="1" spans="1:36">
      <c r="A8" s="18">
        <v>6</v>
      </c>
      <c r="B8" s="22">
        <v>114685</v>
      </c>
      <c r="C8" s="19" t="s">
        <v>50</v>
      </c>
      <c r="D8" s="19" t="s">
        <v>11</v>
      </c>
      <c r="E8" s="21">
        <v>18</v>
      </c>
      <c r="F8" s="21">
        <v>24</v>
      </c>
      <c r="G8" s="21">
        <v>1</v>
      </c>
      <c r="H8" s="21">
        <f t="shared" si="11"/>
        <v>18</v>
      </c>
      <c r="I8" s="21">
        <f t="shared" si="12"/>
        <v>72</v>
      </c>
      <c r="J8" s="21">
        <v>2</v>
      </c>
      <c r="K8" s="21">
        <f t="shared" si="0"/>
        <v>-16</v>
      </c>
      <c r="L8" s="21" t="s">
        <v>46</v>
      </c>
      <c r="M8" s="21">
        <f t="shared" si="10"/>
        <v>8</v>
      </c>
      <c r="N8" s="21">
        <v>40</v>
      </c>
      <c r="O8" s="21">
        <v>60</v>
      </c>
      <c r="P8" s="21">
        <v>1</v>
      </c>
      <c r="Q8" s="21">
        <f t="shared" si="13"/>
        <v>40</v>
      </c>
      <c r="R8" s="21">
        <f t="shared" si="14"/>
        <v>40</v>
      </c>
      <c r="S8" s="21">
        <v>19</v>
      </c>
      <c r="T8" s="21">
        <f t="shared" si="1"/>
        <v>-21</v>
      </c>
      <c r="U8" s="21" t="s">
        <v>46</v>
      </c>
      <c r="V8" s="21">
        <f t="shared" si="2"/>
        <v>19</v>
      </c>
      <c r="W8" s="3">
        <v>4</v>
      </c>
      <c r="X8" s="3">
        <f t="shared" si="3"/>
        <v>200</v>
      </c>
      <c r="Y8" s="3">
        <v>1</v>
      </c>
      <c r="Z8" s="3"/>
      <c r="AA8" s="3">
        <f t="shared" si="4"/>
        <v>50</v>
      </c>
      <c r="AB8" s="9">
        <v>12</v>
      </c>
      <c r="AC8" s="3">
        <f t="shared" si="5"/>
        <v>96</v>
      </c>
      <c r="AD8" s="24">
        <v>3</v>
      </c>
      <c r="AE8" s="24">
        <v>0</v>
      </c>
      <c r="AF8" s="3">
        <f t="shared" si="6"/>
        <v>24</v>
      </c>
      <c r="AG8" s="3">
        <f t="shared" si="7"/>
        <v>408</v>
      </c>
      <c r="AH8" s="34">
        <f t="shared" si="8"/>
        <v>101</v>
      </c>
      <c r="AI8" s="34">
        <f t="shared" si="9"/>
        <v>307</v>
      </c>
      <c r="AJ8" s="34"/>
    </row>
    <row r="9" customHeight="1" spans="1:36">
      <c r="A9" s="18">
        <v>7</v>
      </c>
      <c r="B9" s="19">
        <v>343</v>
      </c>
      <c r="C9" s="20" t="s">
        <v>51</v>
      </c>
      <c r="D9" s="19" t="s">
        <v>14</v>
      </c>
      <c r="E9" s="21">
        <v>18</v>
      </c>
      <c r="F9" s="21">
        <v>24</v>
      </c>
      <c r="G9" s="21">
        <v>1</v>
      </c>
      <c r="H9" s="21">
        <f t="shared" si="11"/>
        <v>18</v>
      </c>
      <c r="I9" s="21">
        <f t="shared" si="12"/>
        <v>72</v>
      </c>
      <c r="J9" s="21">
        <v>0</v>
      </c>
      <c r="K9" s="21">
        <f t="shared" si="0"/>
        <v>-18</v>
      </c>
      <c r="L9" s="21" t="s">
        <v>46</v>
      </c>
      <c r="M9" s="21">
        <f t="shared" si="10"/>
        <v>0</v>
      </c>
      <c r="N9" s="21">
        <v>40</v>
      </c>
      <c r="O9" s="21">
        <v>60</v>
      </c>
      <c r="P9" s="21">
        <v>1</v>
      </c>
      <c r="Q9" s="21">
        <f t="shared" si="13"/>
        <v>40</v>
      </c>
      <c r="R9" s="21">
        <f t="shared" si="14"/>
        <v>40</v>
      </c>
      <c r="S9" s="21">
        <v>35</v>
      </c>
      <c r="T9" s="21">
        <f t="shared" si="1"/>
        <v>-5</v>
      </c>
      <c r="U9" s="21" t="s">
        <v>46</v>
      </c>
      <c r="V9" s="21">
        <f t="shared" si="2"/>
        <v>35</v>
      </c>
      <c r="W9" s="3">
        <v>4</v>
      </c>
      <c r="X9" s="3">
        <f t="shared" si="3"/>
        <v>200</v>
      </c>
      <c r="Y9" s="3">
        <v>5</v>
      </c>
      <c r="Z9" s="3"/>
      <c r="AA9" s="3">
        <f t="shared" si="4"/>
        <v>250</v>
      </c>
      <c r="AB9" s="9">
        <v>19</v>
      </c>
      <c r="AC9" s="3">
        <f t="shared" si="5"/>
        <v>152</v>
      </c>
      <c r="AD9" s="24">
        <v>17</v>
      </c>
      <c r="AE9" s="24">
        <v>0</v>
      </c>
      <c r="AF9" s="3">
        <f t="shared" si="6"/>
        <v>136</v>
      </c>
      <c r="AG9" s="3">
        <f t="shared" si="7"/>
        <v>464</v>
      </c>
      <c r="AH9" s="34">
        <f t="shared" si="8"/>
        <v>421</v>
      </c>
      <c r="AI9" s="34">
        <f t="shared" si="9"/>
        <v>43</v>
      </c>
      <c r="AJ9" s="34"/>
    </row>
    <row r="10" customHeight="1" spans="1:36">
      <c r="A10" s="18">
        <v>8</v>
      </c>
      <c r="B10" s="19">
        <v>341</v>
      </c>
      <c r="C10" s="20" t="s">
        <v>52</v>
      </c>
      <c r="D10" s="19" t="s">
        <v>10</v>
      </c>
      <c r="E10" s="21">
        <v>18</v>
      </c>
      <c r="F10" s="21">
        <v>24</v>
      </c>
      <c r="G10" s="21">
        <v>1</v>
      </c>
      <c r="H10" s="21">
        <f t="shared" si="11"/>
        <v>18</v>
      </c>
      <c r="I10" s="21">
        <f t="shared" si="12"/>
        <v>72</v>
      </c>
      <c r="J10" s="21">
        <v>3</v>
      </c>
      <c r="K10" s="21">
        <f t="shared" si="0"/>
        <v>-15</v>
      </c>
      <c r="L10" s="21" t="s">
        <v>46</v>
      </c>
      <c r="M10" s="21">
        <f t="shared" si="10"/>
        <v>12</v>
      </c>
      <c r="N10" s="21">
        <v>40</v>
      </c>
      <c r="O10" s="21">
        <v>60</v>
      </c>
      <c r="P10" s="21">
        <v>1</v>
      </c>
      <c r="Q10" s="21">
        <f t="shared" si="13"/>
        <v>40</v>
      </c>
      <c r="R10" s="21">
        <f t="shared" si="14"/>
        <v>40</v>
      </c>
      <c r="S10" s="21">
        <v>33</v>
      </c>
      <c r="T10" s="21">
        <f t="shared" si="1"/>
        <v>-7</v>
      </c>
      <c r="U10" s="21" t="s">
        <v>46</v>
      </c>
      <c r="V10" s="21">
        <f t="shared" si="2"/>
        <v>33</v>
      </c>
      <c r="W10" s="3">
        <v>4</v>
      </c>
      <c r="X10" s="3">
        <f t="shared" si="3"/>
        <v>200</v>
      </c>
      <c r="Y10" s="3">
        <v>19.08</v>
      </c>
      <c r="Z10" s="3"/>
      <c r="AA10" s="3">
        <f t="shared" si="4"/>
        <v>954</v>
      </c>
      <c r="AB10" s="9">
        <v>30</v>
      </c>
      <c r="AC10" s="3">
        <f t="shared" si="5"/>
        <v>240</v>
      </c>
      <c r="AD10" s="24">
        <v>1</v>
      </c>
      <c r="AE10" s="24">
        <v>33</v>
      </c>
      <c r="AF10" s="3">
        <f t="shared" si="6"/>
        <v>800</v>
      </c>
      <c r="AG10" s="3">
        <f t="shared" si="7"/>
        <v>552</v>
      </c>
      <c r="AH10" s="34">
        <f t="shared" si="8"/>
        <v>1799</v>
      </c>
      <c r="AI10" s="34"/>
      <c r="AJ10" s="34">
        <f>AH10-AG10</f>
        <v>1247</v>
      </c>
    </row>
    <row r="11" customHeight="1" spans="1:36">
      <c r="A11" s="18">
        <v>9</v>
      </c>
      <c r="B11" s="19">
        <v>571</v>
      </c>
      <c r="C11" s="20" t="s">
        <v>53</v>
      </c>
      <c r="D11" s="19" t="s">
        <v>12</v>
      </c>
      <c r="E11" s="21">
        <v>18</v>
      </c>
      <c r="F11" s="21">
        <v>24</v>
      </c>
      <c r="G11" s="21">
        <v>1</v>
      </c>
      <c r="H11" s="21">
        <f t="shared" si="11"/>
        <v>18</v>
      </c>
      <c r="I11" s="21">
        <f t="shared" si="12"/>
        <v>72</v>
      </c>
      <c r="J11" s="21">
        <v>0</v>
      </c>
      <c r="K11" s="21">
        <f t="shared" si="0"/>
        <v>-18</v>
      </c>
      <c r="L11" s="21" t="s">
        <v>46</v>
      </c>
      <c r="M11" s="21">
        <f t="shared" si="10"/>
        <v>0</v>
      </c>
      <c r="N11" s="21">
        <v>40</v>
      </c>
      <c r="O11" s="21">
        <v>60</v>
      </c>
      <c r="P11" s="21">
        <v>1</v>
      </c>
      <c r="Q11" s="21">
        <f t="shared" si="13"/>
        <v>40</v>
      </c>
      <c r="R11" s="21">
        <f t="shared" si="14"/>
        <v>40</v>
      </c>
      <c r="S11" s="21">
        <v>29</v>
      </c>
      <c r="T11" s="21">
        <f t="shared" si="1"/>
        <v>-11</v>
      </c>
      <c r="U11" s="21" t="s">
        <v>46</v>
      </c>
      <c r="V11" s="21">
        <f t="shared" si="2"/>
        <v>29</v>
      </c>
      <c r="W11" s="3">
        <v>4</v>
      </c>
      <c r="X11" s="3">
        <f t="shared" si="3"/>
        <v>200</v>
      </c>
      <c r="Y11" s="3">
        <v>3</v>
      </c>
      <c r="Z11" s="3"/>
      <c r="AA11" s="3">
        <f t="shared" si="4"/>
        <v>150</v>
      </c>
      <c r="AB11" s="9">
        <v>15</v>
      </c>
      <c r="AC11" s="3">
        <f t="shared" si="5"/>
        <v>120</v>
      </c>
      <c r="AD11" s="24">
        <v>4</v>
      </c>
      <c r="AE11" s="24">
        <v>11</v>
      </c>
      <c r="AF11" s="3">
        <f t="shared" si="6"/>
        <v>296</v>
      </c>
      <c r="AG11" s="3">
        <f t="shared" si="7"/>
        <v>432</v>
      </c>
      <c r="AH11" s="34">
        <f t="shared" si="8"/>
        <v>475</v>
      </c>
      <c r="AI11" s="34"/>
      <c r="AJ11" s="34">
        <f>AH11-AG11</f>
        <v>43</v>
      </c>
    </row>
    <row r="12" customHeight="1" spans="1:36">
      <c r="A12" s="18">
        <v>10</v>
      </c>
      <c r="B12" s="19">
        <v>707</v>
      </c>
      <c r="C12" s="20" t="s">
        <v>54</v>
      </c>
      <c r="D12" s="19" t="s">
        <v>12</v>
      </c>
      <c r="E12" s="21">
        <v>18</v>
      </c>
      <c r="F12" s="21">
        <v>24</v>
      </c>
      <c r="G12" s="21">
        <v>1</v>
      </c>
      <c r="H12" s="21">
        <f t="shared" si="11"/>
        <v>18</v>
      </c>
      <c r="I12" s="21">
        <f t="shared" si="12"/>
        <v>72</v>
      </c>
      <c r="J12" s="21">
        <v>0</v>
      </c>
      <c r="K12" s="21">
        <f t="shared" si="0"/>
        <v>-18</v>
      </c>
      <c r="L12" s="21" t="s">
        <v>46</v>
      </c>
      <c r="M12" s="21">
        <f t="shared" si="10"/>
        <v>0</v>
      </c>
      <c r="N12" s="21">
        <v>40</v>
      </c>
      <c r="O12" s="21">
        <v>60</v>
      </c>
      <c r="P12" s="21">
        <v>1</v>
      </c>
      <c r="Q12" s="21">
        <f t="shared" si="13"/>
        <v>40</v>
      </c>
      <c r="R12" s="21">
        <f t="shared" si="14"/>
        <v>40</v>
      </c>
      <c r="S12" s="21">
        <v>18</v>
      </c>
      <c r="T12" s="21">
        <f t="shared" si="1"/>
        <v>-22</v>
      </c>
      <c r="U12" s="21" t="s">
        <v>46</v>
      </c>
      <c r="V12" s="21">
        <f t="shared" si="2"/>
        <v>18</v>
      </c>
      <c r="W12" s="3">
        <v>4</v>
      </c>
      <c r="X12" s="3">
        <f t="shared" si="3"/>
        <v>200</v>
      </c>
      <c r="Y12" s="3">
        <v>4</v>
      </c>
      <c r="Z12" s="3"/>
      <c r="AA12" s="3">
        <f t="shared" si="4"/>
        <v>200</v>
      </c>
      <c r="AB12" s="9">
        <v>12</v>
      </c>
      <c r="AC12" s="3">
        <f t="shared" si="5"/>
        <v>96</v>
      </c>
      <c r="AD12" s="24">
        <v>1</v>
      </c>
      <c r="AE12" s="24">
        <v>1</v>
      </c>
      <c r="AF12" s="3">
        <f t="shared" si="6"/>
        <v>32</v>
      </c>
      <c r="AG12" s="3">
        <f t="shared" si="7"/>
        <v>408</v>
      </c>
      <c r="AH12" s="34">
        <f t="shared" si="8"/>
        <v>250</v>
      </c>
      <c r="AI12" s="34">
        <f t="shared" si="9"/>
        <v>158</v>
      </c>
      <c r="AJ12" s="34"/>
    </row>
    <row r="13" customHeight="1" spans="1:36">
      <c r="A13" s="18">
        <v>11</v>
      </c>
      <c r="B13" s="19">
        <v>712</v>
      </c>
      <c r="C13" s="20" t="s">
        <v>55</v>
      </c>
      <c r="D13" s="19" t="s">
        <v>12</v>
      </c>
      <c r="E13" s="21">
        <v>18</v>
      </c>
      <c r="F13" s="21">
        <v>24</v>
      </c>
      <c r="G13" s="21">
        <v>2</v>
      </c>
      <c r="H13" s="21">
        <f>F13</f>
        <v>24</v>
      </c>
      <c r="I13" s="21">
        <f>F13*5</f>
        <v>120</v>
      </c>
      <c r="J13" s="21">
        <v>0</v>
      </c>
      <c r="K13" s="21">
        <f t="shared" si="0"/>
        <v>-18</v>
      </c>
      <c r="L13" s="21" t="s">
        <v>46</v>
      </c>
      <c r="M13" s="21">
        <f t="shared" si="10"/>
        <v>0</v>
      </c>
      <c r="N13" s="21">
        <v>40</v>
      </c>
      <c r="O13" s="21">
        <v>60</v>
      </c>
      <c r="P13" s="21">
        <v>2</v>
      </c>
      <c r="Q13" s="21">
        <f>O13</f>
        <v>60</v>
      </c>
      <c r="R13" s="21">
        <f>O13*2</f>
        <v>120</v>
      </c>
      <c r="S13" s="21">
        <v>26</v>
      </c>
      <c r="T13" s="21">
        <f t="shared" si="1"/>
        <v>-14</v>
      </c>
      <c r="U13" s="21" t="s">
        <v>46</v>
      </c>
      <c r="V13" s="21">
        <f t="shared" si="2"/>
        <v>26</v>
      </c>
      <c r="W13" s="3">
        <v>4</v>
      </c>
      <c r="X13" s="3">
        <f t="shared" si="3"/>
        <v>200</v>
      </c>
      <c r="Y13" s="3">
        <v>8</v>
      </c>
      <c r="Z13" s="3">
        <v>2</v>
      </c>
      <c r="AA13" s="3">
        <f t="shared" si="4"/>
        <v>400</v>
      </c>
      <c r="AB13" s="9">
        <v>15</v>
      </c>
      <c r="AC13" s="3">
        <f t="shared" si="5"/>
        <v>120</v>
      </c>
      <c r="AD13" s="24">
        <v>10</v>
      </c>
      <c r="AE13" s="24">
        <v>8</v>
      </c>
      <c r="AF13" s="3">
        <f t="shared" si="6"/>
        <v>272</v>
      </c>
      <c r="AG13" s="3">
        <f t="shared" si="7"/>
        <v>560</v>
      </c>
      <c r="AH13" s="34">
        <f t="shared" si="8"/>
        <v>698</v>
      </c>
      <c r="AI13" s="34"/>
      <c r="AJ13" s="34">
        <f>AH13-AG13</f>
        <v>138</v>
      </c>
    </row>
    <row r="14" customHeight="1" spans="1:36">
      <c r="A14" s="18">
        <v>12</v>
      </c>
      <c r="B14" s="19">
        <v>742</v>
      </c>
      <c r="C14" s="20" t="s">
        <v>56</v>
      </c>
      <c r="D14" s="19" t="s">
        <v>13</v>
      </c>
      <c r="E14" s="21">
        <v>18</v>
      </c>
      <c r="F14" s="21">
        <v>24</v>
      </c>
      <c r="G14" s="21">
        <v>1</v>
      </c>
      <c r="H14" s="21">
        <f>E14</f>
        <v>18</v>
      </c>
      <c r="I14" s="21">
        <f>E14*4</f>
        <v>72</v>
      </c>
      <c r="J14" s="21">
        <v>1</v>
      </c>
      <c r="K14" s="21">
        <f t="shared" si="0"/>
        <v>-17</v>
      </c>
      <c r="L14" s="21" t="s">
        <v>46</v>
      </c>
      <c r="M14" s="21">
        <f t="shared" si="10"/>
        <v>4</v>
      </c>
      <c r="N14" s="21">
        <v>40</v>
      </c>
      <c r="O14" s="21">
        <v>60</v>
      </c>
      <c r="P14" s="21">
        <v>1</v>
      </c>
      <c r="Q14" s="21">
        <f>N14</f>
        <v>40</v>
      </c>
      <c r="R14" s="21">
        <f>N14*1</f>
        <v>40</v>
      </c>
      <c r="S14" s="21">
        <v>17</v>
      </c>
      <c r="T14" s="21">
        <f t="shared" si="1"/>
        <v>-23</v>
      </c>
      <c r="U14" s="21" t="s">
        <v>46</v>
      </c>
      <c r="V14" s="21">
        <f t="shared" si="2"/>
        <v>17</v>
      </c>
      <c r="W14" s="3">
        <v>4</v>
      </c>
      <c r="X14" s="3">
        <f t="shared" si="3"/>
        <v>200</v>
      </c>
      <c r="Y14" s="3">
        <v>2</v>
      </c>
      <c r="Z14" s="3"/>
      <c r="AA14" s="3">
        <f t="shared" si="4"/>
        <v>100</v>
      </c>
      <c r="AB14" s="9">
        <v>12</v>
      </c>
      <c r="AC14" s="3">
        <f t="shared" si="5"/>
        <v>96</v>
      </c>
      <c r="AD14" s="24">
        <v>16</v>
      </c>
      <c r="AE14" s="24">
        <v>1</v>
      </c>
      <c r="AF14" s="3">
        <f t="shared" si="6"/>
        <v>152</v>
      </c>
      <c r="AG14" s="3">
        <f t="shared" si="7"/>
        <v>408</v>
      </c>
      <c r="AH14" s="34">
        <f t="shared" si="8"/>
        <v>273</v>
      </c>
      <c r="AI14" s="34">
        <f t="shared" si="9"/>
        <v>135</v>
      </c>
      <c r="AJ14" s="34"/>
    </row>
    <row r="15" customHeight="1" spans="1:36">
      <c r="A15" s="18">
        <v>13</v>
      </c>
      <c r="B15" s="19">
        <v>365</v>
      </c>
      <c r="C15" s="20" t="s">
        <v>57</v>
      </c>
      <c r="D15" s="19" t="s">
        <v>14</v>
      </c>
      <c r="E15" s="21">
        <v>18</v>
      </c>
      <c r="F15" s="21">
        <v>24</v>
      </c>
      <c r="G15" s="21">
        <v>1</v>
      </c>
      <c r="H15" s="21">
        <f>E15</f>
        <v>18</v>
      </c>
      <c r="I15" s="21">
        <f>E15*4</f>
        <v>72</v>
      </c>
      <c r="J15" s="21">
        <v>0</v>
      </c>
      <c r="K15" s="21">
        <f t="shared" si="0"/>
        <v>-18</v>
      </c>
      <c r="L15" s="21" t="s">
        <v>46</v>
      </c>
      <c r="M15" s="21">
        <f t="shared" si="10"/>
        <v>0</v>
      </c>
      <c r="N15" s="21">
        <v>40</v>
      </c>
      <c r="O15" s="21">
        <v>60</v>
      </c>
      <c r="P15" s="21">
        <v>1</v>
      </c>
      <c r="Q15" s="21">
        <f>N15</f>
        <v>40</v>
      </c>
      <c r="R15" s="21">
        <f>N15*1</f>
        <v>40</v>
      </c>
      <c r="S15" s="21">
        <v>14</v>
      </c>
      <c r="T15" s="21">
        <f t="shared" si="1"/>
        <v>-26</v>
      </c>
      <c r="U15" s="21" t="s">
        <v>46</v>
      </c>
      <c r="V15" s="21">
        <f t="shared" si="2"/>
        <v>14</v>
      </c>
      <c r="W15" s="3">
        <v>4</v>
      </c>
      <c r="X15" s="3">
        <f t="shared" si="3"/>
        <v>200</v>
      </c>
      <c r="Y15" s="3">
        <v>9.04</v>
      </c>
      <c r="Z15" s="3"/>
      <c r="AA15" s="3">
        <f t="shared" si="4"/>
        <v>452</v>
      </c>
      <c r="AB15" s="9">
        <v>30</v>
      </c>
      <c r="AC15" s="3">
        <f t="shared" si="5"/>
        <v>240</v>
      </c>
      <c r="AD15" s="24">
        <v>75</v>
      </c>
      <c r="AE15" s="24">
        <v>24</v>
      </c>
      <c r="AF15" s="3">
        <f t="shared" si="6"/>
        <v>1176</v>
      </c>
      <c r="AG15" s="3">
        <f t="shared" si="7"/>
        <v>552</v>
      </c>
      <c r="AH15" s="34">
        <f t="shared" si="8"/>
        <v>1642</v>
      </c>
      <c r="AI15" s="34"/>
      <c r="AJ15" s="34">
        <f>AH15-AG15</f>
        <v>1090</v>
      </c>
    </row>
    <row r="16" customHeight="1" spans="1:36">
      <c r="A16" s="18">
        <v>14</v>
      </c>
      <c r="B16" s="19">
        <v>385</v>
      </c>
      <c r="C16" s="20" t="s">
        <v>58</v>
      </c>
      <c r="D16" s="19" t="s">
        <v>15</v>
      </c>
      <c r="E16" s="21">
        <v>18</v>
      </c>
      <c r="F16" s="21">
        <v>24</v>
      </c>
      <c r="G16" s="21">
        <v>1</v>
      </c>
      <c r="H16" s="21">
        <f>E16</f>
        <v>18</v>
      </c>
      <c r="I16" s="21">
        <f>E16*4</f>
        <v>72</v>
      </c>
      <c r="J16" s="21">
        <v>0</v>
      </c>
      <c r="K16" s="21">
        <f t="shared" si="0"/>
        <v>-18</v>
      </c>
      <c r="L16" s="21" t="s">
        <v>46</v>
      </c>
      <c r="M16" s="21">
        <f t="shared" si="10"/>
        <v>0</v>
      </c>
      <c r="N16" s="21">
        <v>40</v>
      </c>
      <c r="O16" s="21">
        <v>60</v>
      </c>
      <c r="P16" s="21">
        <v>2</v>
      </c>
      <c r="Q16" s="21">
        <f>O16</f>
        <v>60</v>
      </c>
      <c r="R16" s="21">
        <f>O16*2</f>
        <v>120</v>
      </c>
      <c r="S16" s="21">
        <v>4</v>
      </c>
      <c r="T16" s="21">
        <f t="shared" si="1"/>
        <v>-36</v>
      </c>
      <c r="U16" s="21" t="s">
        <v>46</v>
      </c>
      <c r="V16" s="21">
        <f t="shared" si="2"/>
        <v>4</v>
      </c>
      <c r="W16" s="3">
        <v>4</v>
      </c>
      <c r="X16" s="3">
        <f t="shared" si="3"/>
        <v>200</v>
      </c>
      <c r="Y16" s="3">
        <v>11</v>
      </c>
      <c r="Z16" s="3"/>
      <c r="AA16" s="3">
        <f t="shared" si="4"/>
        <v>550</v>
      </c>
      <c r="AB16" s="9">
        <v>15</v>
      </c>
      <c r="AC16" s="3">
        <f t="shared" si="5"/>
        <v>120</v>
      </c>
      <c r="AD16" s="24">
        <v>4</v>
      </c>
      <c r="AE16" s="24">
        <v>9</v>
      </c>
      <c r="AF16" s="3">
        <f t="shared" si="6"/>
        <v>248</v>
      </c>
      <c r="AG16" s="3">
        <f t="shared" si="7"/>
        <v>512</v>
      </c>
      <c r="AH16" s="34">
        <f t="shared" si="8"/>
        <v>802</v>
      </c>
      <c r="AI16" s="34"/>
      <c r="AJ16" s="34">
        <f>AH16-AG16</f>
        <v>290</v>
      </c>
    </row>
    <row r="17" customHeight="1" spans="1:36">
      <c r="A17" s="18">
        <v>15</v>
      </c>
      <c r="B17" s="19">
        <v>111400</v>
      </c>
      <c r="C17" s="20" t="s">
        <v>59</v>
      </c>
      <c r="D17" s="19" t="s">
        <v>10</v>
      </c>
      <c r="E17" s="21">
        <v>18</v>
      </c>
      <c r="F17" s="21">
        <v>24</v>
      </c>
      <c r="G17" s="21">
        <v>1</v>
      </c>
      <c r="H17" s="21">
        <f>E17</f>
        <v>18</v>
      </c>
      <c r="I17" s="21">
        <f>E17*4</f>
        <v>72</v>
      </c>
      <c r="J17" s="21">
        <v>0</v>
      </c>
      <c r="K17" s="21">
        <f t="shared" si="0"/>
        <v>-18</v>
      </c>
      <c r="L17" s="21" t="s">
        <v>46</v>
      </c>
      <c r="M17" s="21">
        <f t="shared" si="10"/>
        <v>0</v>
      </c>
      <c r="N17" s="21">
        <v>40</v>
      </c>
      <c r="O17" s="21">
        <v>60</v>
      </c>
      <c r="P17" s="21">
        <v>1</v>
      </c>
      <c r="Q17" s="21">
        <f>N17</f>
        <v>40</v>
      </c>
      <c r="R17" s="21">
        <f>N17*1</f>
        <v>40</v>
      </c>
      <c r="S17" s="21">
        <v>15</v>
      </c>
      <c r="T17" s="21">
        <f t="shared" si="1"/>
        <v>-25</v>
      </c>
      <c r="U17" s="21" t="s">
        <v>46</v>
      </c>
      <c r="V17" s="21">
        <f t="shared" si="2"/>
        <v>15</v>
      </c>
      <c r="W17" s="3">
        <v>4</v>
      </c>
      <c r="X17" s="3">
        <f t="shared" si="3"/>
        <v>200</v>
      </c>
      <c r="Y17" s="3">
        <v>1</v>
      </c>
      <c r="Z17" s="3"/>
      <c r="AA17" s="3">
        <f t="shared" si="4"/>
        <v>50</v>
      </c>
      <c r="AB17" s="9">
        <v>12</v>
      </c>
      <c r="AC17" s="3">
        <f t="shared" si="5"/>
        <v>96</v>
      </c>
      <c r="AD17" s="24">
        <v>6</v>
      </c>
      <c r="AE17" s="24">
        <v>0</v>
      </c>
      <c r="AF17" s="3">
        <f t="shared" si="6"/>
        <v>48</v>
      </c>
      <c r="AG17" s="3">
        <f t="shared" si="7"/>
        <v>408</v>
      </c>
      <c r="AH17" s="34">
        <f t="shared" si="8"/>
        <v>113</v>
      </c>
      <c r="AI17" s="34">
        <f t="shared" si="9"/>
        <v>295</v>
      </c>
      <c r="AJ17" s="34"/>
    </row>
    <row r="18" customHeight="1" spans="1:36">
      <c r="A18" s="18">
        <v>16</v>
      </c>
      <c r="B18" s="19">
        <v>373</v>
      </c>
      <c r="C18" s="20" t="s">
        <v>60</v>
      </c>
      <c r="D18" s="19" t="s">
        <v>11</v>
      </c>
      <c r="E18" s="21">
        <v>18</v>
      </c>
      <c r="F18" s="21">
        <v>24</v>
      </c>
      <c r="G18" s="21">
        <v>1</v>
      </c>
      <c r="H18" s="21">
        <f>E18</f>
        <v>18</v>
      </c>
      <c r="I18" s="21">
        <f>E18*4</f>
        <v>72</v>
      </c>
      <c r="J18" s="21">
        <v>1</v>
      </c>
      <c r="K18" s="21">
        <f t="shared" si="0"/>
        <v>-17</v>
      </c>
      <c r="L18" s="21" t="s">
        <v>46</v>
      </c>
      <c r="M18" s="21">
        <f t="shared" si="10"/>
        <v>4</v>
      </c>
      <c r="N18" s="21">
        <v>40</v>
      </c>
      <c r="O18" s="21">
        <v>60</v>
      </c>
      <c r="P18" s="21">
        <v>1</v>
      </c>
      <c r="Q18" s="21">
        <f>N18</f>
        <v>40</v>
      </c>
      <c r="R18" s="21">
        <f>N18*1</f>
        <v>40</v>
      </c>
      <c r="S18" s="21">
        <v>26</v>
      </c>
      <c r="T18" s="21">
        <f t="shared" si="1"/>
        <v>-14</v>
      </c>
      <c r="U18" s="21" t="s">
        <v>46</v>
      </c>
      <c r="V18" s="21">
        <f t="shared" si="2"/>
        <v>26</v>
      </c>
      <c r="W18" s="3">
        <v>4</v>
      </c>
      <c r="X18" s="3">
        <f t="shared" si="3"/>
        <v>200</v>
      </c>
      <c r="Y18" s="3">
        <v>5</v>
      </c>
      <c r="Z18" s="3"/>
      <c r="AA18" s="3">
        <f t="shared" si="4"/>
        <v>250</v>
      </c>
      <c r="AB18" s="9">
        <v>20</v>
      </c>
      <c r="AC18" s="3">
        <f t="shared" si="5"/>
        <v>160</v>
      </c>
      <c r="AD18" s="24">
        <v>14</v>
      </c>
      <c r="AE18" s="24">
        <v>0</v>
      </c>
      <c r="AF18" s="3">
        <f t="shared" si="6"/>
        <v>112</v>
      </c>
      <c r="AG18" s="3">
        <f t="shared" si="7"/>
        <v>472</v>
      </c>
      <c r="AH18" s="34">
        <f t="shared" si="8"/>
        <v>392</v>
      </c>
      <c r="AI18" s="34">
        <f t="shared" si="9"/>
        <v>80</v>
      </c>
      <c r="AJ18" s="34"/>
    </row>
    <row r="19" customHeight="1" spans="1:36">
      <c r="A19" s="18">
        <v>17</v>
      </c>
      <c r="B19" s="19">
        <v>379</v>
      </c>
      <c r="C19" s="20" t="s">
        <v>61</v>
      </c>
      <c r="D19" s="19" t="s">
        <v>14</v>
      </c>
      <c r="E19" s="21">
        <v>18</v>
      </c>
      <c r="F19" s="21">
        <v>24</v>
      </c>
      <c r="G19" s="21">
        <v>2</v>
      </c>
      <c r="H19" s="21">
        <f>F19</f>
        <v>24</v>
      </c>
      <c r="I19" s="21">
        <f>F19*5</f>
        <v>120</v>
      </c>
      <c r="J19" s="21">
        <v>1</v>
      </c>
      <c r="K19" s="21">
        <f t="shared" si="0"/>
        <v>-17</v>
      </c>
      <c r="L19" s="21" t="s">
        <v>46</v>
      </c>
      <c r="M19" s="21">
        <f t="shared" si="10"/>
        <v>4</v>
      </c>
      <c r="N19" s="21">
        <v>40</v>
      </c>
      <c r="O19" s="21">
        <v>60</v>
      </c>
      <c r="P19" s="21">
        <v>2</v>
      </c>
      <c r="Q19" s="21">
        <f>O19</f>
        <v>60</v>
      </c>
      <c r="R19" s="21">
        <f>O19*2</f>
        <v>120</v>
      </c>
      <c r="S19" s="21">
        <v>14</v>
      </c>
      <c r="T19" s="21">
        <f t="shared" si="1"/>
        <v>-26</v>
      </c>
      <c r="U19" s="21" t="s">
        <v>46</v>
      </c>
      <c r="V19" s="21">
        <f t="shared" si="2"/>
        <v>14</v>
      </c>
      <c r="W19" s="3">
        <v>4</v>
      </c>
      <c r="X19" s="3">
        <f t="shared" si="3"/>
        <v>200</v>
      </c>
      <c r="Y19" s="3">
        <v>13</v>
      </c>
      <c r="Z19" s="3">
        <v>2</v>
      </c>
      <c r="AA19" s="3">
        <f t="shared" si="4"/>
        <v>650</v>
      </c>
      <c r="AB19" s="9">
        <v>15</v>
      </c>
      <c r="AC19" s="3">
        <f t="shared" si="5"/>
        <v>120</v>
      </c>
      <c r="AD19" s="24">
        <v>1</v>
      </c>
      <c r="AE19" s="24">
        <v>6</v>
      </c>
      <c r="AF19" s="3">
        <f t="shared" si="6"/>
        <v>152</v>
      </c>
      <c r="AG19" s="3">
        <f t="shared" si="7"/>
        <v>560</v>
      </c>
      <c r="AH19" s="34">
        <f t="shared" si="8"/>
        <v>820</v>
      </c>
      <c r="AI19" s="34"/>
      <c r="AJ19" s="34">
        <f t="shared" ref="AJ19:AJ24" si="15">AH19-AG19</f>
        <v>260</v>
      </c>
    </row>
    <row r="20" customHeight="1" spans="1:36">
      <c r="A20" s="18">
        <v>18</v>
      </c>
      <c r="B20" s="19">
        <v>513</v>
      </c>
      <c r="C20" s="20" t="s">
        <v>62</v>
      </c>
      <c r="D20" s="19" t="s">
        <v>14</v>
      </c>
      <c r="E20" s="21">
        <v>18</v>
      </c>
      <c r="F20" s="21">
        <v>24</v>
      </c>
      <c r="G20" s="21">
        <v>1</v>
      </c>
      <c r="H20" s="21">
        <f>E20</f>
        <v>18</v>
      </c>
      <c r="I20" s="21">
        <f>E20*4</f>
        <v>72</v>
      </c>
      <c r="J20" s="21">
        <v>0</v>
      </c>
      <c r="K20" s="21">
        <f t="shared" si="0"/>
        <v>-18</v>
      </c>
      <c r="L20" s="21" t="s">
        <v>46</v>
      </c>
      <c r="M20" s="21">
        <f t="shared" si="10"/>
        <v>0</v>
      </c>
      <c r="N20" s="21">
        <v>40</v>
      </c>
      <c r="O20" s="21">
        <v>60</v>
      </c>
      <c r="P20" s="21">
        <v>1</v>
      </c>
      <c r="Q20" s="21">
        <f>N20</f>
        <v>40</v>
      </c>
      <c r="R20" s="21">
        <f>N20*1</f>
        <v>40</v>
      </c>
      <c r="S20" s="21">
        <v>16</v>
      </c>
      <c r="T20" s="21">
        <f t="shared" si="1"/>
        <v>-24</v>
      </c>
      <c r="U20" s="21" t="s">
        <v>46</v>
      </c>
      <c r="V20" s="21">
        <f t="shared" si="2"/>
        <v>16</v>
      </c>
      <c r="W20" s="3">
        <v>4</v>
      </c>
      <c r="X20" s="3">
        <f t="shared" si="3"/>
        <v>200</v>
      </c>
      <c r="Y20" s="3">
        <v>7</v>
      </c>
      <c r="Z20" s="3"/>
      <c r="AA20" s="3">
        <f t="shared" si="4"/>
        <v>350</v>
      </c>
      <c r="AB20" s="9">
        <v>15</v>
      </c>
      <c r="AC20" s="3">
        <f t="shared" si="5"/>
        <v>120</v>
      </c>
      <c r="AD20" s="24">
        <v>10</v>
      </c>
      <c r="AE20" s="24">
        <v>2</v>
      </c>
      <c r="AF20" s="3">
        <f t="shared" si="6"/>
        <v>128</v>
      </c>
      <c r="AG20" s="3">
        <f t="shared" si="7"/>
        <v>432</v>
      </c>
      <c r="AH20" s="34">
        <f t="shared" si="8"/>
        <v>494</v>
      </c>
      <c r="AI20" s="34"/>
      <c r="AJ20" s="34">
        <f t="shared" si="15"/>
        <v>62</v>
      </c>
    </row>
    <row r="21" customHeight="1" spans="1:36">
      <c r="A21" s="18">
        <v>19</v>
      </c>
      <c r="B21" s="19">
        <v>581</v>
      </c>
      <c r="C21" s="20" t="s">
        <v>63</v>
      </c>
      <c r="D21" s="19" t="s">
        <v>11</v>
      </c>
      <c r="E21" s="21">
        <v>18</v>
      </c>
      <c r="F21" s="21">
        <v>24</v>
      </c>
      <c r="G21" s="21">
        <v>2</v>
      </c>
      <c r="H21" s="21">
        <f>F21</f>
        <v>24</v>
      </c>
      <c r="I21" s="21">
        <f>F21*5</f>
        <v>120</v>
      </c>
      <c r="J21" s="21">
        <v>0</v>
      </c>
      <c r="K21" s="21">
        <f t="shared" si="0"/>
        <v>-18</v>
      </c>
      <c r="L21" s="21" t="s">
        <v>46</v>
      </c>
      <c r="M21" s="21">
        <f t="shared" si="10"/>
        <v>0</v>
      </c>
      <c r="N21" s="21">
        <v>40</v>
      </c>
      <c r="O21" s="21">
        <v>60</v>
      </c>
      <c r="P21" s="21">
        <v>2</v>
      </c>
      <c r="Q21" s="21">
        <f>O21</f>
        <v>60</v>
      </c>
      <c r="R21" s="21">
        <f>O21*2</f>
        <v>120</v>
      </c>
      <c r="S21" s="21">
        <v>3</v>
      </c>
      <c r="T21" s="21">
        <f t="shared" si="1"/>
        <v>-37</v>
      </c>
      <c r="U21" s="21" t="s">
        <v>46</v>
      </c>
      <c r="V21" s="21">
        <f t="shared" si="2"/>
        <v>3</v>
      </c>
      <c r="W21" s="3">
        <v>4</v>
      </c>
      <c r="X21" s="3">
        <f t="shared" si="3"/>
        <v>200</v>
      </c>
      <c r="Y21" s="3">
        <v>11</v>
      </c>
      <c r="Z21" s="3"/>
      <c r="AA21" s="3">
        <f t="shared" si="4"/>
        <v>550</v>
      </c>
      <c r="AB21" s="9">
        <v>9</v>
      </c>
      <c r="AC21" s="3">
        <f t="shared" si="5"/>
        <v>72</v>
      </c>
      <c r="AD21" s="24">
        <v>2</v>
      </c>
      <c r="AE21" s="24">
        <v>2</v>
      </c>
      <c r="AF21" s="3">
        <f t="shared" si="6"/>
        <v>64</v>
      </c>
      <c r="AG21" s="3">
        <f t="shared" si="7"/>
        <v>512</v>
      </c>
      <c r="AH21" s="34">
        <f t="shared" si="8"/>
        <v>617</v>
      </c>
      <c r="AI21" s="34"/>
      <c r="AJ21" s="34">
        <f t="shared" si="15"/>
        <v>105</v>
      </c>
    </row>
    <row r="22" customHeight="1" spans="1:36">
      <c r="A22" s="18">
        <v>20</v>
      </c>
      <c r="B22" s="19">
        <v>730</v>
      </c>
      <c r="C22" s="20" t="s">
        <v>64</v>
      </c>
      <c r="D22" s="19" t="s">
        <v>9</v>
      </c>
      <c r="E22" s="21">
        <v>18</v>
      </c>
      <c r="F22" s="21">
        <v>24</v>
      </c>
      <c r="G22" s="21">
        <v>2</v>
      </c>
      <c r="H22" s="21">
        <f>F22</f>
        <v>24</v>
      </c>
      <c r="I22" s="21">
        <f>F22*5</f>
        <v>120</v>
      </c>
      <c r="J22" s="21">
        <v>8</v>
      </c>
      <c r="K22" s="21">
        <f t="shared" si="0"/>
        <v>-10</v>
      </c>
      <c r="L22" s="21" t="s">
        <v>46</v>
      </c>
      <c r="M22" s="21">
        <f t="shared" si="10"/>
        <v>32</v>
      </c>
      <c r="N22" s="21">
        <v>40</v>
      </c>
      <c r="O22" s="21">
        <v>60</v>
      </c>
      <c r="P22" s="21">
        <v>2</v>
      </c>
      <c r="Q22" s="21">
        <f>O22</f>
        <v>60</v>
      </c>
      <c r="R22" s="21">
        <f>O22*2</f>
        <v>120</v>
      </c>
      <c r="S22" s="21">
        <v>49</v>
      </c>
      <c r="T22" s="21">
        <f t="shared" si="1"/>
        <v>9</v>
      </c>
      <c r="U22" s="21" t="s">
        <v>25</v>
      </c>
      <c r="V22" s="21">
        <f t="shared" si="2"/>
        <v>49</v>
      </c>
      <c r="W22" s="3">
        <v>4</v>
      </c>
      <c r="X22" s="3">
        <f t="shared" si="3"/>
        <v>200</v>
      </c>
      <c r="Y22" s="3">
        <v>8</v>
      </c>
      <c r="Z22" s="3"/>
      <c r="AA22" s="3">
        <f t="shared" si="4"/>
        <v>400</v>
      </c>
      <c r="AB22" s="9">
        <v>12</v>
      </c>
      <c r="AC22" s="3">
        <f t="shared" si="5"/>
        <v>96</v>
      </c>
      <c r="AD22" s="24">
        <v>4</v>
      </c>
      <c r="AE22" s="24">
        <v>9</v>
      </c>
      <c r="AF22" s="3">
        <f t="shared" si="6"/>
        <v>248</v>
      </c>
      <c r="AG22" s="3">
        <f t="shared" si="7"/>
        <v>536</v>
      </c>
      <c r="AH22" s="34">
        <f t="shared" si="8"/>
        <v>729</v>
      </c>
      <c r="AI22" s="34"/>
      <c r="AJ22" s="34">
        <f t="shared" si="15"/>
        <v>193</v>
      </c>
    </row>
    <row r="23" customHeight="1" spans="1:36">
      <c r="A23" s="18">
        <v>21</v>
      </c>
      <c r="B23" s="19">
        <v>546</v>
      </c>
      <c r="C23" s="20" t="s">
        <v>65</v>
      </c>
      <c r="D23" s="19" t="s">
        <v>12</v>
      </c>
      <c r="E23" s="21">
        <v>18</v>
      </c>
      <c r="F23" s="21">
        <v>24</v>
      </c>
      <c r="G23" s="21">
        <v>1</v>
      </c>
      <c r="H23" s="21">
        <f>E23</f>
        <v>18</v>
      </c>
      <c r="I23" s="21">
        <f>E23*4</f>
        <v>72</v>
      </c>
      <c r="J23" s="21">
        <v>0</v>
      </c>
      <c r="K23" s="21">
        <f t="shared" si="0"/>
        <v>-18</v>
      </c>
      <c r="L23" s="21" t="s">
        <v>46</v>
      </c>
      <c r="M23" s="21">
        <f t="shared" si="10"/>
        <v>0</v>
      </c>
      <c r="N23" s="21">
        <v>40</v>
      </c>
      <c r="O23" s="21">
        <v>60</v>
      </c>
      <c r="P23" s="21">
        <v>1</v>
      </c>
      <c r="Q23" s="21">
        <f>N23</f>
        <v>40</v>
      </c>
      <c r="R23" s="21">
        <f>N23*1</f>
        <v>40</v>
      </c>
      <c r="S23" s="21">
        <v>39</v>
      </c>
      <c r="T23" s="21">
        <f t="shared" si="1"/>
        <v>-1</v>
      </c>
      <c r="U23" s="21" t="s">
        <v>46</v>
      </c>
      <c r="V23" s="21">
        <f t="shared" si="2"/>
        <v>39</v>
      </c>
      <c r="W23" s="3">
        <v>4</v>
      </c>
      <c r="X23" s="3">
        <f t="shared" si="3"/>
        <v>200</v>
      </c>
      <c r="Y23" s="3">
        <v>6</v>
      </c>
      <c r="Z23" s="3">
        <v>1</v>
      </c>
      <c r="AA23" s="3">
        <f t="shared" si="4"/>
        <v>300</v>
      </c>
      <c r="AB23" s="9">
        <v>19</v>
      </c>
      <c r="AC23" s="3">
        <f t="shared" si="5"/>
        <v>152</v>
      </c>
      <c r="AD23" s="24">
        <v>11</v>
      </c>
      <c r="AE23" s="24">
        <v>6</v>
      </c>
      <c r="AF23" s="3">
        <f t="shared" si="6"/>
        <v>232</v>
      </c>
      <c r="AG23" s="3">
        <f t="shared" si="7"/>
        <v>464</v>
      </c>
      <c r="AH23" s="34">
        <f t="shared" si="8"/>
        <v>571</v>
      </c>
      <c r="AI23" s="34"/>
      <c r="AJ23" s="34">
        <f t="shared" si="15"/>
        <v>107</v>
      </c>
    </row>
    <row r="24" customHeight="1" spans="1:36">
      <c r="A24" s="18">
        <v>22</v>
      </c>
      <c r="B24" s="19">
        <v>511</v>
      </c>
      <c r="C24" s="20" t="s">
        <v>66</v>
      </c>
      <c r="D24" s="19" t="s">
        <v>12</v>
      </c>
      <c r="E24" s="21">
        <v>18</v>
      </c>
      <c r="F24" s="21">
        <v>24</v>
      </c>
      <c r="G24" s="21">
        <v>1</v>
      </c>
      <c r="H24" s="21">
        <f>E24</f>
        <v>18</v>
      </c>
      <c r="I24" s="21">
        <f>E24*4</f>
        <v>72</v>
      </c>
      <c r="J24" s="21">
        <v>0</v>
      </c>
      <c r="K24" s="21">
        <f t="shared" si="0"/>
        <v>-18</v>
      </c>
      <c r="L24" s="21" t="s">
        <v>46</v>
      </c>
      <c r="M24" s="21">
        <f t="shared" si="10"/>
        <v>0</v>
      </c>
      <c r="N24" s="21">
        <v>40</v>
      </c>
      <c r="O24" s="21">
        <v>60</v>
      </c>
      <c r="P24" s="21">
        <v>2</v>
      </c>
      <c r="Q24" s="21">
        <f>O24</f>
        <v>60</v>
      </c>
      <c r="R24" s="21">
        <f>O24*2</f>
        <v>120</v>
      </c>
      <c r="S24" s="21">
        <v>30</v>
      </c>
      <c r="T24" s="21">
        <f t="shared" si="1"/>
        <v>-10</v>
      </c>
      <c r="U24" s="21" t="s">
        <v>46</v>
      </c>
      <c r="V24" s="21">
        <f t="shared" si="2"/>
        <v>30</v>
      </c>
      <c r="W24" s="3">
        <v>4</v>
      </c>
      <c r="X24" s="3">
        <f t="shared" si="3"/>
        <v>200</v>
      </c>
      <c r="Y24" s="3">
        <v>5</v>
      </c>
      <c r="Z24" s="3"/>
      <c r="AA24" s="3">
        <f t="shared" si="4"/>
        <v>250</v>
      </c>
      <c r="AB24" s="9">
        <v>12</v>
      </c>
      <c r="AC24" s="3">
        <f t="shared" si="5"/>
        <v>96</v>
      </c>
      <c r="AD24" s="24">
        <v>4</v>
      </c>
      <c r="AE24" s="24">
        <v>9</v>
      </c>
      <c r="AF24" s="3">
        <f t="shared" si="6"/>
        <v>248</v>
      </c>
      <c r="AG24" s="3">
        <f t="shared" si="7"/>
        <v>488</v>
      </c>
      <c r="AH24" s="34">
        <f t="shared" si="8"/>
        <v>528</v>
      </c>
      <c r="AI24" s="34"/>
      <c r="AJ24" s="34">
        <f t="shared" si="15"/>
        <v>40</v>
      </c>
    </row>
    <row r="25" customHeight="1" spans="1:36">
      <c r="A25" s="18">
        <v>23</v>
      </c>
      <c r="B25" s="19">
        <v>737</v>
      </c>
      <c r="C25" s="20" t="s">
        <v>67</v>
      </c>
      <c r="D25" s="19" t="s">
        <v>12</v>
      </c>
      <c r="E25" s="21">
        <v>18</v>
      </c>
      <c r="F25" s="21">
        <v>24</v>
      </c>
      <c r="G25" s="21">
        <v>2</v>
      </c>
      <c r="H25" s="21">
        <f>F25</f>
        <v>24</v>
      </c>
      <c r="I25" s="21">
        <f>F25*5</f>
        <v>120</v>
      </c>
      <c r="J25" s="21">
        <v>0</v>
      </c>
      <c r="K25" s="21">
        <f t="shared" si="0"/>
        <v>-18</v>
      </c>
      <c r="L25" s="21" t="s">
        <v>46</v>
      </c>
      <c r="M25" s="21">
        <f t="shared" si="10"/>
        <v>0</v>
      </c>
      <c r="N25" s="21">
        <v>40</v>
      </c>
      <c r="O25" s="21">
        <v>60</v>
      </c>
      <c r="P25" s="21">
        <v>2</v>
      </c>
      <c r="Q25" s="21">
        <f>O25</f>
        <v>60</v>
      </c>
      <c r="R25" s="21">
        <f>O25*2</f>
        <v>120</v>
      </c>
      <c r="S25" s="21">
        <v>14</v>
      </c>
      <c r="T25" s="21">
        <f t="shared" si="1"/>
        <v>-26</v>
      </c>
      <c r="U25" s="21" t="s">
        <v>46</v>
      </c>
      <c r="V25" s="21">
        <f t="shared" si="2"/>
        <v>14</v>
      </c>
      <c r="W25" s="3">
        <v>4</v>
      </c>
      <c r="X25" s="3">
        <f t="shared" si="3"/>
        <v>200</v>
      </c>
      <c r="Y25" s="3">
        <v>1</v>
      </c>
      <c r="Z25" s="3">
        <v>2</v>
      </c>
      <c r="AA25" s="3">
        <f t="shared" si="4"/>
        <v>50</v>
      </c>
      <c r="AB25" s="9">
        <v>9</v>
      </c>
      <c r="AC25" s="3">
        <f t="shared" si="5"/>
        <v>72</v>
      </c>
      <c r="AD25" s="24">
        <v>13</v>
      </c>
      <c r="AE25" s="24">
        <v>7</v>
      </c>
      <c r="AF25" s="3">
        <f t="shared" si="6"/>
        <v>272</v>
      </c>
      <c r="AG25" s="3">
        <f t="shared" si="7"/>
        <v>512</v>
      </c>
      <c r="AH25" s="34">
        <f t="shared" si="8"/>
        <v>336</v>
      </c>
      <c r="AI25" s="34">
        <f t="shared" si="9"/>
        <v>176</v>
      </c>
      <c r="AJ25" s="34"/>
    </row>
    <row r="26" customHeight="1" spans="1:36">
      <c r="A26" s="18">
        <v>24</v>
      </c>
      <c r="B26" s="19">
        <v>514</v>
      </c>
      <c r="C26" s="20" t="s">
        <v>68</v>
      </c>
      <c r="D26" s="19" t="s">
        <v>15</v>
      </c>
      <c r="E26" s="21">
        <v>18</v>
      </c>
      <c r="F26" s="21">
        <v>24</v>
      </c>
      <c r="G26" s="21">
        <v>1</v>
      </c>
      <c r="H26" s="21">
        <f t="shared" ref="H26:H49" si="16">E26</f>
        <v>18</v>
      </c>
      <c r="I26" s="21">
        <f t="shared" ref="I26:I49" si="17">E26*4</f>
        <v>72</v>
      </c>
      <c r="J26" s="21">
        <v>2</v>
      </c>
      <c r="K26" s="21">
        <f t="shared" si="0"/>
        <v>-16</v>
      </c>
      <c r="L26" s="21" t="s">
        <v>46</v>
      </c>
      <c r="M26" s="21">
        <f t="shared" si="10"/>
        <v>8</v>
      </c>
      <c r="N26" s="21">
        <v>40</v>
      </c>
      <c r="O26" s="21">
        <v>60</v>
      </c>
      <c r="P26" s="21">
        <v>2</v>
      </c>
      <c r="Q26" s="21">
        <f>O26</f>
        <v>60</v>
      </c>
      <c r="R26" s="21">
        <f>O26*2</f>
        <v>120</v>
      </c>
      <c r="S26" s="21">
        <v>47</v>
      </c>
      <c r="T26" s="21">
        <f t="shared" si="1"/>
        <v>7</v>
      </c>
      <c r="U26" s="21" t="s">
        <v>25</v>
      </c>
      <c r="V26" s="21">
        <f t="shared" si="2"/>
        <v>47</v>
      </c>
      <c r="W26" s="3">
        <v>4</v>
      </c>
      <c r="X26" s="3">
        <f t="shared" si="3"/>
        <v>200</v>
      </c>
      <c r="Y26" s="3">
        <v>5</v>
      </c>
      <c r="Z26" s="3"/>
      <c r="AA26" s="3">
        <f t="shared" si="4"/>
        <v>250</v>
      </c>
      <c r="AB26" s="9">
        <v>12</v>
      </c>
      <c r="AC26" s="3">
        <f t="shared" si="5"/>
        <v>96</v>
      </c>
      <c r="AD26" s="24">
        <v>3</v>
      </c>
      <c r="AE26" s="24">
        <v>6</v>
      </c>
      <c r="AF26" s="3">
        <f t="shared" si="6"/>
        <v>168</v>
      </c>
      <c r="AG26" s="3">
        <f t="shared" si="7"/>
        <v>488</v>
      </c>
      <c r="AH26" s="34">
        <f t="shared" si="8"/>
        <v>473</v>
      </c>
      <c r="AI26" s="34">
        <f t="shared" si="9"/>
        <v>15</v>
      </c>
      <c r="AJ26" s="34"/>
    </row>
    <row r="27" customHeight="1" spans="1:36">
      <c r="A27" s="18">
        <v>25</v>
      </c>
      <c r="B27" s="19">
        <v>578</v>
      </c>
      <c r="C27" s="20" t="s">
        <v>69</v>
      </c>
      <c r="D27" s="19" t="s">
        <v>11</v>
      </c>
      <c r="E27" s="21">
        <v>18</v>
      </c>
      <c r="F27" s="21">
        <v>24</v>
      </c>
      <c r="G27" s="21">
        <v>1</v>
      </c>
      <c r="H27" s="21">
        <f t="shared" si="16"/>
        <v>18</v>
      </c>
      <c r="I27" s="21">
        <f t="shared" si="17"/>
        <v>72</v>
      </c>
      <c r="J27" s="21">
        <v>0</v>
      </c>
      <c r="K27" s="21">
        <f t="shared" si="0"/>
        <v>-18</v>
      </c>
      <c r="L27" s="21" t="s">
        <v>46</v>
      </c>
      <c r="M27" s="21">
        <f t="shared" si="10"/>
        <v>0</v>
      </c>
      <c r="N27" s="21">
        <v>40</v>
      </c>
      <c r="O27" s="21">
        <v>60</v>
      </c>
      <c r="P27" s="21">
        <v>2</v>
      </c>
      <c r="Q27" s="21">
        <f>O27</f>
        <v>60</v>
      </c>
      <c r="R27" s="21">
        <f>O27*2</f>
        <v>120</v>
      </c>
      <c r="S27" s="21">
        <v>27</v>
      </c>
      <c r="T27" s="21">
        <f t="shared" si="1"/>
        <v>-13</v>
      </c>
      <c r="U27" s="21" t="s">
        <v>46</v>
      </c>
      <c r="V27" s="21">
        <f t="shared" si="2"/>
        <v>27</v>
      </c>
      <c r="W27" s="3">
        <v>4</v>
      </c>
      <c r="X27" s="3">
        <f t="shared" si="3"/>
        <v>200</v>
      </c>
      <c r="Y27" s="3">
        <v>1</v>
      </c>
      <c r="Z27" s="3"/>
      <c r="AA27" s="3">
        <f t="shared" si="4"/>
        <v>50</v>
      </c>
      <c r="AB27" s="9">
        <v>8</v>
      </c>
      <c r="AC27" s="3">
        <f t="shared" si="5"/>
        <v>64</v>
      </c>
      <c r="AD27" s="24">
        <v>14</v>
      </c>
      <c r="AE27" s="24">
        <v>0</v>
      </c>
      <c r="AF27" s="3">
        <f t="shared" si="6"/>
        <v>112</v>
      </c>
      <c r="AG27" s="3">
        <f t="shared" si="7"/>
        <v>456</v>
      </c>
      <c r="AH27" s="34">
        <f t="shared" si="8"/>
        <v>189</v>
      </c>
      <c r="AI27" s="34">
        <f t="shared" si="9"/>
        <v>267</v>
      </c>
      <c r="AJ27" s="34"/>
    </row>
    <row r="28" customHeight="1" spans="1:36">
      <c r="A28" s="18">
        <v>26</v>
      </c>
      <c r="B28" s="19">
        <v>107658</v>
      </c>
      <c r="C28" s="20" t="s">
        <v>70</v>
      </c>
      <c r="D28" s="19" t="s">
        <v>9</v>
      </c>
      <c r="E28" s="21">
        <v>18</v>
      </c>
      <c r="F28" s="21">
        <v>24</v>
      </c>
      <c r="G28" s="21">
        <v>1</v>
      </c>
      <c r="H28" s="21">
        <f t="shared" si="16"/>
        <v>18</v>
      </c>
      <c r="I28" s="21">
        <f t="shared" si="17"/>
        <v>72</v>
      </c>
      <c r="J28" s="21">
        <v>2</v>
      </c>
      <c r="K28" s="21">
        <f t="shared" si="0"/>
        <v>-16</v>
      </c>
      <c r="L28" s="21" t="s">
        <v>46</v>
      </c>
      <c r="M28" s="21">
        <f t="shared" si="10"/>
        <v>8</v>
      </c>
      <c r="N28" s="21">
        <v>40</v>
      </c>
      <c r="O28" s="21">
        <v>60</v>
      </c>
      <c r="P28" s="21">
        <v>1</v>
      </c>
      <c r="Q28" s="21">
        <f t="shared" ref="Q28:Q33" si="18">N28</f>
        <v>40</v>
      </c>
      <c r="R28" s="21">
        <f t="shared" ref="R28:R33" si="19">N28*1</f>
        <v>40</v>
      </c>
      <c r="S28" s="21">
        <v>56</v>
      </c>
      <c r="T28" s="21">
        <f t="shared" si="1"/>
        <v>16</v>
      </c>
      <c r="U28" s="21" t="s">
        <v>25</v>
      </c>
      <c r="V28" s="21">
        <f t="shared" si="2"/>
        <v>56</v>
      </c>
      <c r="W28" s="3">
        <v>4</v>
      </c>
      <c r="X28" s="3">
        <f t="shared" si="3"/>
        <v>200</v>
      </c>
      <c r="Y28" s="3">
        <v>4</v>
      </c>
      <c r="Z28" s="3">
        <v>2</v>
      </c>
      <c r="AA28" s="3">
        <f t="shared" si="4"/>
        <v>200</v>
      </c>
      <c r="AB28" s="9">
        <v>12</v>
      </c>
      <c r="AC28" s="3">
        <f t="shared" si="5"/>
        <v>96</v>
      </c>
      <c r="AD28" s="24">
        <v>8</v>
      </c>
      <c r="AE28" s="24">
        <v>0</v>
      </c>
      <c r="AF28" s="3">
        <f t="shared" si="6"/>
        <v>64</v>
      </c>
      <c r="AG28" s="3">
        <f t="shared" si="7"/>
        <v>408</v>
      </c>
      <c r="AH28" s="34">
        <f t="shared" si="8"/>
        <v>328</v>
      </c>
      <c r="AI28" s="34">
        <f t="shared" si="9"/>
        <v>80</v>
      </c>
      <c r="AJ28" s="34"/>
    </row>
    <row r="29" customHeight="1" spans="1:36">
      <c r="A29" s="18">
        <v>27</v>
      </c>
      <c r="B29" s="19">
        <v>724</v>
      </c>
      <c r="C29" s="20" t="s">
        <v>71</v>
      </c>
      <c r="D29" s="19" t="s">
        <v>11</v>
      </c>
      <c r="E29" s="21">
        <v>18</v>
      </c>
      <c r="F29" s="21">
        <v>24</v>
      </c>
      <c r="G29" s="21">
        <v>1</v>
      </c>
      <c r="H29" s="21">
        <f t="shared" si="16"/>
        <v>18</v>
      </c>
      <c r="I29" s="21">
        <f t="shared" si="17"/>
        <v>72</v>
      </c>
      <c r="J29" s="21">
        <v>6</v>
      </c>
      <c r="K29" s="21">
        <f t="shared" si="0"/>
        <v>-12</v>
      </c>
      <c r="L29" s="21" t="s">
        <v>46</v>
      </c>
      <c r="M29" s="21">
        <f t="shared" si="10"/>
        <v>24</v>
      </c>
      <c r="N29" s="21">
        <v>40</v>
      </c>
      <c r="O29" s="21">
        <v>60</v>
      </c>
      <c r="P29" s="21">
        <v>1</v>
      </c>
      <c r="Q29" s="21">
        <f t="shared" si="18"/>
        <v>40</v>
      </c>
      <c r="R29" s="21">
        <f t="shared" si="19"/>
        <v>40</v>
      </c>
      <c r="S29" s="21">
        <v>33</v>
      </c>
      <c r="T29" s="21">
        <f t="shared" si="1"/>
        <v>-7</v>
      </c>
      <c r="U29" s="21" t="s">
        <v>46</v>
      </c>
      <c r="V29" s="21">
        <f t="shared" si="2"/>
        <v>33</v>
      </c>
      <c r="W29" s="3">
        <v>4</v>
      </c>
      <c r="X29" s="3">
        <f t="shared" si="3"/>
        <v>200</v>
      </c>
      <c r="Y29" s="3">
        <v>3</v>
      </c>
      <c r="Z29" s="3"/>
      <c r="AA29" s="3">
        <f t="shared" si="4"/>
        <v>150</v>
      </c>
      <c r="AB29" s="9">
        <v>13</v>
      </c>
      <c r="AC29" s="3">
        <f t="shared" si="5"/>
        <v>104</v>
      </c>
      <c r="AD29" s="24">
        <v>5</v>
      </c>
      <c r="AE29" s="24">
        <v>1</v>
      </c>
      <c r="AF29" s="3">
        <f t="shared" si="6"/>
        <v>64</v>
      </c>
      <c r="AG29" s="3">
        <f t="shared" si="7"/>
        <v>416</v>
      </c>
      <c r="AH29" s="34">
        <f t="shared" si="8"/>
        <v>271</v>
      </c>
      <c r="AI29" s="34">
        <f t="shared" si="9"/>
        <v>145</v>
      </c>
      <c r="AJ29" s="34"/>
    </row>
    <row r="30" customHeight="1" spans="1:36">
      <c r="A30" s="18">
        <v>28</v>
      </c>
      <c r="B30" s="19">
        <v>387</v>
      </c>
      <c r="C30" s="20" t="s">
        <v>72</v>
      </c>
      <c r="D30" s="19" t="s">
        <v>12</v>
      </c>
      <c r="E30" s="21">
        <v>18</v>
      </c>
      <c r="F30" s="21">
        <v>24</v>
      </c>
      <c r="G30" s="21">
        <v>1</v>
      </c>
      <c r="H30" s="21">
        <f t="shared" si="16"/>
        <v>18</v>
      </c>
      <c r="I30" s="21">
        <f t="shared" si="17"/>
        <v>72</v>
      </c>
      <c r="J30" s="21">
        <v>0</v>
      </c>
      <c r="K30" s="21">
        <f t="shared" si="0"/>
        <v>-18</v>
      </c>
      <c r="L30" s="21" t="s">
        <v>46</v>
      </c>
      <c r="M30" s="21">
        <f t="shared" si="10"/>
        <v>0</v>
      </c>
      <c r="N30" s="21">
        <v>40</v>
      </c>
      <c r="O30" s="21">
        <v>60</v>
      </c>
      <c r="P30" s="21">
        <v>1</v>
      </c>
      <c r="Q30" s="21">
        <f t="shared" si="18"/>
        <v>40</v>
      </c>
      <c r="R30" s="21">
        <f t="shared" si="19"/>
        <v>40</v>
      </c>
      <c r="S30" s="21">
        <v>16</v>
      </c>
      <c r="T30" s="21">
        <f t="shared" si="1"/>
        <v>-24</v>
      </c>
      <c r="U30" s="21" t="s">
        <v>46</v>
      </c>
      <c r="V30" s="21">
        <f t="shared" si="2"/>
        <v>16</v>
      </c>
      <c r="W30" s="3">
        <v>4</v>
      </c>
      <c r="X30" s="3">
        <f t="shared" si="3"/>
        <v>200</v>
      </c>
      <c r="Y30" s="3">
        <v>18</v>
      </c>
      <c r="Z30" s="3"/>
      <c r="AA30" s="3">
        <f t="shared" si="4"/>
        <v>900</v>
      </c>
      <c r="AB30" s="9">
        <v>9</v>
      </c>
      <c r="AC30" s="3">
        <f t="shared" si="5"/>
        <v>72</v>
      </c>
      <c r="AD30" s="24">
        <v>0</v>
      </c>
      <c r="AE30" s="24">
        <v>0</v>
      </c>
      <c r="AF30" s="3">
        <f t="shared" si="6"/>
        <v>0</v>
      </c>
      <c r="AG30" s="3">
        <f t="shared" si="7"/>
        <v>384</v>
      </c>
      <c r="AH30" s="34">
        <f t="shared" si="8"/>
        <v>916</v>
      </c>
      <c r="AI30" s="34"/>
      <c r="AJ30" s="34">
        <f>AH30-AG30</f>
        <v>532</v>
      </c>
    </row>
    <row r="31" customHeight="1" spans="1:36">
      <c r="A31" s="18">
        <v>29</v>
      </c>
      <c r="B31" s="19">
        <v>377</v>
      </c>
      <c r="C31" s="20" t="s">
        <v>73</v>
      </c>
      <c r="D31" s="19" t="s">
        <v>12</v>
      </c>
      <c r="E31" s="21">
        <v>18</v>
      </c>
      <c r="F31" s="21">
        <v>24</v>
      </c>
      <c r="G31" s="21">
        <v>1</v>
      </c>
      <c r="H31" s="21">
        <f t="shared" si="16"/>
        <v>18</v>
      </c>
      <c r="I31" s="21">
        <f t="shared" si="17"/>
        <v>72</v>
      </c>
      <c r="J31" s="21">
        <v>0</v>
      </c>
      <c r="K31" s="21">
        <f t="shared" si="0"/>
        <v>-18</v>
      </c>
      <c r="L31" s="21" t="s">
        <v>46</v>
      </c>
      <c r="M31" s="21">
        <f t="shared" si="10"/>
        <v>0</v>
      </c>
      <c r="N31" s="21">
        <v>40</v>
      </c>
      <c r="O31" s="21">
        <v>60</v>
      </c>
      <c r="P31" s="21">
        <v>1</v>
      </c>
      <c r="Q31" s="21">
        <f t="shared" si="18"/>
        <v>40</v>
      </c>
      <c r="R31" s="21">
        <f t="shared" si="19"/>
        <v>40</v>
      </c>
      <c r="S31" s="21">
        <v>9</v>
      </c>
      <c r="T31" s="21">
        <f t="shared" si="1"/>
        <v>-31</v>
      </c>
      <c r="U31" s="21" t="s">
        <v>46</v>
      </c>
      <c r="V31" s="21">
        <f t="shared" si="2"/>
        <v>9</v>
      </c>
      <c r="W31" s="3">
        <v>4</v>
      </c>
      <c r="X31" s="3">
        <f t="shared" si="3"/>
        <v>200</v>
      </c>
      <c r="Y31" s="3">
        <v>2</v>
      </c>
      <c r="Z31" s="3">
        <v>3</v>
      </c>
      <c r="AA31" s="3">
        <f t="shared" si="4"/>
        <v>100</v>
      </c>
      <c r="AB31" s="9">
        <v>12</v>
      </c>
      <c r="AC31" s="3">
        <f t="shared" si="5"/>
        <v>96</v>
      </c>
      <c r="AD31" s="24">
        <v>8</v>
      </c>
      <c r="AE31" s="24">
        <v>1</v>
      </c>
      <c r="AF31" s="3">
        <f t="shared" si="6"/>
        <v>88</v>
      </c>
      <c r="AG31" s="3">
        <f t="shared" si="7"/>
        <v>408</v>
      </c>
      <c r="AH31" s="34">
        <f t="shared" si="8"/>
        <v>197</v>
      </c>
      <c r="AI31" s="34">
        <f t="shared" si="9"/>
        <v>211</v>
      </c>
      <c r="AJ31" s="34"/>
    </row>
    <row r="32" customHeight="1" spans="1:36">
      <c r="A32" s="18">
        <v>30</v>
      </c>
      <c r="B32" s="19">
        <v>102934</v>
      </c>
      <c r="C32" s="20" t="s">
        <v>74</v>
      </c>
      <c r="D32" s="19" t="s">
        <v>14</v>
      </c>
      <c r="E32" s="21">
        <v>18</v>
      </c>
      <c r="F32" s="21">
        <v>24</v>
      </c>
      <c r="G32" s="21">
        <v>1</v>
      </c>
      <c r="H32" s="21">
        <f t="shared" si="16"/>
        <v>18</v>
      </c>
      <c r="I32" s="21">
        <f t="shared" si="17"/>
        <v>72</v>
      </c>
      <c r="J32" s="21">
        <v>0</v>
      </c>
      <c r="K32" s="21">
        <f t="shared" si="0"/>
        <v>-18</v>
      </c>
      <c r="L32" s="21" t="s">
        <v>46</v>
      </c>
      <c r="M32" s="21">
        <f t="shared" si="10"/>
        <v>0</v>
      </c>
      <c r="N32" s="21">
        <v>40</v>
      </c>
      <c r="O32" s="21">
        <v>60</v>
      </c>
      <c r="P32" s="21">
        <v>1</v>
      </c>
      <c r="Q32" s="21">
        <f t="shared" si="18"/>
        <v>40</v>
      </c>
      <c r="R32" s="21">
        <f t="shared" si="19"/>
        <v>40</v>
      </c>
      <c r="S32" s="21">
        <v>17</v>
      </c>
      <c r="T32" s="21">
        <f t="shared" si="1"/>
        <v>-23</v>
      </c>
      <c r="U32" s="21" t="s">
        <v>46</v>
      </c>
      <c r="V32" s="21">
        <f t="shared" si="2"/>
        <v>17</v>
      </c>
      <c r="W32" s="3">
        <v>4</v>
      </c>
      <c r="X32" s="3">
        <f t="shared" si="3"/>
        <v>200</v>
      </c>
      <c r="Y32" s="3">
        <v>2</v>
      </c>
      <c r="Z32" s="3"/>
      <c r="AA32" s="3">
        <f t="shared" si="4"/>
        <v>100</v>
      </c>
      <c r="AB32" s="9">
        <v>12</v>
      </c>
      <c r="AC32" s="3">
        <f t="shared" si="5"/>
        <v>96</v>
      </c>
      <c r="AD32" s="24">
        <v>10</v>
      </c>
      <c r="AE32" s="24">
        <v>4</v>
      </c>
      <c r="AF32" s="3">
        <f t="shared" si="6"/>
        <v>176</v>
      </c>
      <c r="AG32" s="3">
        <f t="shared" si="7"/>
        <v>408</v>
      </c>
      <c r="AH32" s="34">
        <f t="shared" si="8"/>
        <v>293</v>
      </c>
      <c r="AI32" s="34">
        <f t="shared" si="9"/>
        <v>115</v>
      </c>
      <c r="AJ32" s="34"/>
    </row>
    <row r="33" customHeight="1" spans="1:36">
      <c r="A33" s="18">
        <v>31</v>
      </c>
      <c r="B33" s="19">
        <v>357</v>
      </c>
      <c r="C33" s="20" t="s">
        <v>75</v>
      </c>
      <c r="D33" s="19" t="s">
        <v>14</v>
      </c>
      <c r="E33" s="21">
        <v>18</v>
      </c>
      <c r="F33" s="21">
        <v>24</v>
      </c>
      <c r="G33" s="21">
        <v>1</v>
      </c>
      <c r="H33" s="21">
        <f t="shared" si="16"/>
        <v>18</v>
      </c>
      <c r="I33" s="21">
        <f t="shared" si="17"/>
        <v>72</v>
      </c>
      <c r="J33" s="21">
        <v>20</v>
      </c>
      <c r="K33" s="21">
        <f t="shared" si="0"/>
        <v>2</v>
      </c>
      <c r="L33" s="21" t="s">
        <v>25</v>
      </c>
      <c r="M33" s="21">
        <f t="shared" si="10"/>
        <v>80</v>
      </c>
      <c r="N33" s="21">
        <v>40</v>
      </c>
      <c r="O33" s="21">
        <v>60</v>
      </c>
      <c r="P33" s="21">
        <v>1</v>
      </c>
      <c r="Q33" s="21">
        <f t="shared" si="18"/>
        <v>40</v>
      </c>
      <c r="R33" s="21">
        <f t="shared" si="19"/>
        <v>40</v>
      </c>
      <c r="S33" s="21">
        <v>36</v>
      </c>
      <c r="T33" s="21">
        <f t="shared" si="1"/>
        <v>-4</v>
      </c>
      <c r="U33" s="21" t="s">
        <v>46</v>
      </c>
      <c r="V33" s="21">
        <f t="shared" si="2"/>
        <v>36</v>
      </c>
      <c r="W33" s="3">
        <v>4</v>
      </c>
      <c r="X33" s="3">
        <f t="shared" si="3"/>
        <v>200</v>
      </c>
      <c r="Y33" s="3">
        <v>4</v>
      </c>
      <c r="Z33" s="3"/>
      <c r="AA33" s="3">
        <f t="shared" si="4"/>
        <v>200</v>
      </c>
      <c r="AB33" s="9">
        <v>16</v>
      </c>
      <c r="AC33" s="3">
        <f t="shared" si="5"/>
        <v>128</v>
      </c>
      <c r="AD33" s="24">
        <v>10</v>
      </c>
      <c r="AE33" s="24">
        <v>13</v>
      </c>
      <c r="AF33" s="3">
        <f t="shared" si="6"/>
        <v>392</v>
      </c>
      <c r="AG33" s="3">
        <f t="shared" si="7"/>
        <v>440</v>
      </c>
      <c r="AH33" s="34">
        <f t="shared" si="8"/>
        <v>708</v>
      </c>
      <c r="AI33" s="34"/>
      <c r="AJ33" s="34">
        <f>AH33-AG33</f>
        <v>268</v>
      </c>
    </row>
    <row r="34" customHeight="1" spans="1:36">
      <c r="A34" s="18">
        <v>32</v>
      </c>
      <c r="B34" s="19">
        <v>108656</v>
      </c>
      <c r="C34" s="20" t="s">
        <v>76</v>
      </c>
      <c r="D34" s="19" t="s">
        <v>15</v>
      </c>
      <c r="E34" s="21">
        <v>18</v>
      </c>
      <c r="F34" s="21">
        <v>24</v>
      </c>
      <c r="G34" s="21">
        <v>1</v>
      </c>
      <c r="H34" s="21">
        <f t="shared" si="16"/>
        <v>18</v>
      </c>
      <c r="I34" s="21">
        <f t="shared" si="17"/>
        <v>72</v>
      </c>
      <c r="J34" s="21">
        <v>0</v>
      </c>
      <c r="K34" s="21">
        <f t="shared" si="0"/>
        <v>-18</v>
      </c>
      <c r="L34" s="21" t="s">
        <v>46</v>
      </c>
      <c r="M34" s="21">
        <f t="shared" si="10"/>
        <v>0</v>
      </c>
      <c r="N34" s="21">
        <v>40</v>
      </c>
      <c r="O34" s="21">
        <v>60</v>
      </c>
      <c r="P34" s="21">
        <v>2</v>
      </c>
      <c r="Q34" s="21">
        <f>O34</f>
        <v>60</v>
      </c>
      <c r="R34" s="21">
        <f>O34*2</f>
        <v>120</v>
      </c>
      <c r="S34" s="21">
        <v>0</v>
      </c>
      <c r="T34" s="21">
        <f t="shared" si="1"/>
        <v>-40</v>
      </c>
      <c r="U34" s="21" t="s">
        <v>46</v>
      </c>
      <c r="V34" s="21">
        <f t="shared" si="2"/>
        <v>0</v>
      </c>
      <c r="W34" s="3">
        <v>4</v>
      </c>
      <c r="X34" s="3">
        <f t="shared" si="3"/>
        <v>200</v>
      </c>
      <c r="Y34" s="3">
        <v>1</v>
      </c>
      <c r="Z34" s="3"/>
      <c r="AA34" s="3">
        <f t="shared" si="4"/>
        <v>50</v>
      </c>
      <c r="AB34" s="9">
        <v>12</v>
      </c>
      <c r="AC34" s="3">
        <f t="shared" si="5"/>
        <v>96</v>
      </c>
      <c r="AD34" s="24">
        <v>0</v>
      </c>
      <c r="AE34" s="24">
        <v>4</v>
      </c>
      <c r="AF34" s="3">
        <f t="shared" si="6"/>
        <v>96</v>
      </c>
      <c r="AG34" s="3">
        <f t="shared" si="7"/>
        <v>488</v>
      </c>
      <c r="AH34" s="34">
        <f t="shared" si="8"/>
        <v>146</v>
      </c>
      <c r="AI34" s="34">
        <f t="shared" si="9"/>
        <v>342</v>
      </c>
      <c r="AJ34" s="34"/>
    </row>
    <row r="35" customHeight="1" spans="1:36">
      <c r="A35" s="18">
        <v>33</v>
      </c>
      <c r="B35" s="19">
        <v>399</v>
      </c>
      <c r="C35" s="20" t="s">
        <v>77</v>
      </c>
      <c r="D35" s="19" t="s">
        <v>11</v>
      </c>
      <c r="E35" s="21">
        <v>18</v>
      </c>
      <c r="F35" s="21">
        <v>24</v>
      </c>
      <c r="G35" s="21">
        <v>1</v>
      </c>
      <c r="H35" s="21">
        <f t="shared" si="16"/>
        <v>18</v>
      </c>
      <c r="I35" s="21">
        <f t="shared" si="17"/>
        <v>72</v>
      </c>
      <c r="J35" s="21">
        <v>0</v>
      </c>
      <c r="K35" s="21">
        <f t="shared" si="0"/>
        <v>-18</v>
      </c>
      <c r="L35" s="21" t="s">
        <v>46</v>
      </c>
      <c r="M35" s="21">
        <f t="shared" si="10"/>
        <v>0</v>
      </c>
      <c r="N35" s="21">
        <v>40</v>
      </c>
      <c r="O35" s="21">
        <v>60</v>
      </c>
      <c r="P35" s="21">
        <v>1</v>
      </c>
      <c r="Q35" s="21">
        <f>N35</f>
        <v>40</v>
      </c>
      <c r="R35" s="21">
        <f>N35*1</f>
        <v>40</v>
      </c>
      <c r="S35" s="21">
        <v>9</v>
      </c>
      <c r="T35" s="21">
        <f t="shared" si="1"/>
        <v>-31</v>
      </c>
      <c r="U35" s="21" t="s">
        <v>46</v>
      </c>
      <c r="V35" s="21">
        <f t="shared" si="2"/>
        <v>9</v>
      </c>
      <c r="W35" s="3">
        <v>4</v>
      </c>
      <c r="X35" s="3">
        <f t="shared" si="3"/>
        <v>200</v>
      </c>
      <c r="Y35" s="3">
        <v>0</v>
      </c>
      <c r="Z35" s="3"/>
      <c r="AA35" s="3">
        <f t="shared" si="4"/>
        <v>0</v>
      </c>
      <c r="AB35" s="9">
        <v>8</v>
      </c>
      <c r="AC35" s="3">
        <f t="shared" si="5"/>
        <v>64</v>
      </c>
      <c r="AD35" s="24">
        <v>10</v>
      </c>
      <c r="AE35" s="24">
        <v>6</v>
      </c>
      <c r="AF35" s="3">
        <f t="shared" si="6"/>
        <v>224</v>
      </c>
      <c r="AG35" s="3">
        <f t="shared" si="7"/>
        <v>376</v>
      </c>
      <c r="AH35" s="34">
        <f t="shared" si="8"/>
        <v>233</v>
      </c>
      <c r="AI35" s="34">
        <f t="shared" si="9"/>
        <v>143</v>
      </c>
      <c r="AJ35" s="34"/>
    </row>
    <row r="36" customHeight="1" spans="1:36">
      <c r="A36" s="18">
        <v>34</v>
      </c>
      <c r="B36" s="19">
        <v>329</v>
      </c>
      <c r="C36" s="20" t="s">
        <v>78</v>
      </c>
      <c r="D36" s="19" t="s">
        <v>9</v>
      </c>
      <c r="E36" s="21">
        <v>12</v>
      </c>
      <c r="F36" s="21">
        <v>18</v>
      </c>
      <c r="G36" s="21">
        <v>1</v>
      </c>
      <c r="H36" s="21">
        <f t="shared" si="16"/>
        <v>12</v>
      </c>
      <c r="I36" s="21">
        <f t="shared" si="17"/>
        <v>48</v>
      </c>
      <c r="J36" s="21">
        <v>0</v>
      </c>
      <c r="K36" s="21">
        <f t="shared" ref="K36:K67" si="20">J36-E36</f>
        <v>-12</v>
      </c>
      <c r="L36" s="21" t="s">
        <v>46</v>
      </c>
      <c r="M36" s="21">
        <f t="shared" si="10"/>
        <v>0</v>
      </c>
      <c r="N36" s="21">
        <v>30</v>
      </c>
      <c r="O36" s="21">
        <v>50</v>
      </c>
      <c r="P36" s="21">
        <v>2</v>
      </c>
      <c r="Q36" s="21">
        <f>O36</f>
        <v>50</v>
      </c>
      <c r="R36" s="21">
        <f>O36*2</f>
        <v>100</v>
      </c>
      <c r="S36" s="21">
        <v>9</v>
      </c>
      <c r="T36" s="21">
        <f t="shared" ref="T36:T67" si="21">S36-N36</f>
        <v>-21</v>
      </c>
      <c r="U36" s="21" t="s">
        <v>46</v>
      </c>
      <c r="V36" s="21">
        <f t="shared" si="2"/>
        <v>9</v>
      </c>
      <c r="W36" s="3">
        <v>3</v>
      </c>
      <c r="X36" s="3">
        <f t="shared" ref="X36:X67" si="22">W36*50</f>
        <v>150</v>
      </c>
      <c r="Y36" s="3">
        <v>11</v>
      </c>
      <c r="Z36" s="3"/>
      <c r="AA36" s="3">
        <f t="shared" ref="AA36:AA67" si="23">Y36*50</f>
        <v>550</v>
      </c>
      <c r="AB36" s="9">
        <v>15</v>
      </c>
      <c r="AC36" s="3">
        <f t="shared" ref="AC36:AC67" si="24">AB36*8</f>
        <v>120</v>
      </c>
      <c r="AD36" s="24">
        <v>0</v>
      </c>
      <c r="AE36" s="24">
        <v>8</v>
      </c>
      <c r="AF36" s="3">
        <f t="shared" ref="AF36:AF67" si="25">AD36*8+AE36*24</f>
        <v>192</v>
      </c>
      <c r="AG36" s="3">
        <f t="shared" ref="AG36:AG67" si="26">I36+R36+X36+AC36</f>
        <v>418</v>
      </c>
      <c r="AH36" s="34">
        <f t="shared" ref="AH36:AH67" si="27">M36+V36+AA36+AF36</f>
        <v>751</v>
      </c>
      <c r="AI36" s="34"/>
      <c r="AJ36" s="34">
        <f>AH36-AG36</f>
        <v>333</v>
      </c>
    </row>
    <row r="37" customHeight="1" spans="1:36">
      <c r="A37" s="18">
        <v>35</v>
      </c>
      <c r="B37" s="19">
        <v>359</v>
      </c>
      <c r="C37" s="20" t="s">
        <v>79</v>
      </c>
      <c r="D37" s="19" t="s">
        <v>14</v>
      </c>
      <c r="E37" s="21">
        <v>12</v>
      </c>
      <c r="F37" s="21">
        <v>18</v>
      </c>
      <c r="G37" s="21">
        <v>1</v>
      </c>
      <c r="H37" s="21">
        <f t="shared" si="16"/>
        <v>12</v>
      </c>
      <c r="I37" s="21">
        <f t="shared" si="17"/>
        <v>48</v>
      </c>
      <c r="J37" s="21">
        <v>0</v>
      </c>
      <c r="K37" s="21">
        <f t="shared" si="20"/>
        <v>-12</v>
      </c>
      <c r="L37" s="21" t="s">
        <v>46</v>
      </c>
      <c r="M37" s="21">
        <f t="shared" ref="M37:M68" si="28">J37*4</f>
        <v>0</v>
      </c>
      <c r="N37" s="21">
        <v>30</v>
      </c>
      <c r="O37" s="21">
        <v>50</v>
      </c>
      <c r="P37" s="21">
        <v>1</v>
      </c>
      <c r="Q37" s="21">
        <f t="shared" ref="Q37:Q43" si="29">N37</f>
        <v>30</v>
      </c>
      <c r="R37" s="21">
        <f t="shared" ref="R37:R43" si="30">N37*1</f>
        <v>30</v>
      </c>
      <c r="S37" s="21">
        <v>11</v>
      </c>
      <c r="T37" s="21">
        <f t="shared" si="21"/>
        <v>-19</v>
      </c>
      <c r="U37" s="21" t="s">
        <v>46</v>
      </c>
      <c r="V37" s="21">
        <f t="shared" si="2"/>
        <v>11</v>
      </c>
      <c r="W37" s="3">
        <v>3</v>
      </c>
      <c r="X37" s="3">
        <f t="shared" si="22"/>
        <v>150</v>
      </c>
      <c r="Y37" s="3">
        <v>1</v>
      </c>
      <c r="Z37" s="3"/>
      <c r="AA37" s="3">
        <f t="shared" si="23"/>
        <v>50</v>
      </c>
      <c r="AB37" s="9">
        <v>15</v>
      </c>
      <c r="AC37" s="3">
        <f t="shared" si="24"/>
        <v>120</v>
      </c>
      <c r="AD37" s="24">
        <v>0</v>
      </c>
      <c r="AE37" s="24">
        <v>0</v>
      </c>
      <c r="AF37" s="3">
        <f t="shared" si="25"/>
        <v>0</v>
      </c>
      <c r="AG37" s="3">
        <f t="shared" si="26"/>
        <v>348</v>
      </c>
      <c r="AH37" s="34">
        <f t="shared" si="27"/>
        <v>61</v>
      </c>
      <c r="AI37" s="34">
        <f t="shared" ref="AI36:AI67" si="31">AG37-AH37</f>
        <v>287</v>
      </c>
      <c r="AJ37" s="34"/>
    </row>
    <row r="38" customHeight="1" spans="1:36">
      <c r="A38" s="18">
        <v>36</v>
      </c>
      <c r="B38" s="19">
        <v>747</v>
      </c>
      <c r="C38" s="20" t="s">
        <v>80</v>
      </c>
      <c r="D38" s="19" t="s">
        <v>11</v>
      </c>
      <c r="E38" s="21">
        <v>12</v>
      </c>
      <c r="F38" s="21">
        <v>18</v>
      </c>
      <c r="G38" s="21">
        <v>1</v>
      </c>
      <c r="H38" s="21">
        <f t="shared" si="16"/>
        <v>12</v>
      </c>
      <c r="I38" s="21">
        <f t="shared" si="17"/>
        <v>48</v>
      </c>
      <c r="J38" s="21">
        <v>0</v>
      </c>
      <c r="K38" s="21">
        <f t="shared" si="20"/>
        <v>-12</v>
      </c>
      <c r="L38" s="21" t="s">
        <v>46</v>
      </c>
      <c r="M38" s="21">
        <f t="shared" si="28"/>
        <v>0</v>
      </c>
      <c r="N38" s="21">
        <v>30</v>
      </c>
      <c r="O38" s="21">
        <v>50</v>
      </c>
      <c r="P38" s="21">
        <v>1</v>
      </c>
      <c r="Q38" s="21">
        <f t="shared" si="29"/>
        <v>30</v>
      </c>
      <c r="R38" s="21">
        <f t="shared" si="30"/>
        <v>30</v>
      </c>
      <c r="S38" s="21">
        <v>9</v>
      </c>
      <c r="T38" s="21">
        <f t="shared" si="21"/>
        <v>-21</v>
      </c>
      <c r="U38" s="21" t="s">
        <v>46</v>
      </c>
      <c r="V38" s="21">
        <f t="shared" si="2"/>
        <v>9</v>
      </c>
      <c r="W38" s="3">
        <v>3</v>
      </c>
      <c r="X38" s="3">
        <f t="shared" si="22"/>
        <v>150</v>
      </c>
      <c r="Y38" s="3">
        <v>0</v>
      </c>
      <c r="Z38" s="3"/>
      <c r="AA38" s="3">
        <f t="shared" si="23"/>
        <v>0</v>
      </c>
      <c r="AB38" s="9">
        <v>10</v>
      </c>
      <c r="AC38" s="3">
        <f t="shared" si="24"/>
        <v>80</v>
      </c>
      <c r="AD38" s="24">
        <v>0</v>
      </c>
      <c r="AE38" s="24">
        <v>3</v>
      </c>
      <c r="AF38" s="3">
        <f t="shared" si="25"/>
        <v>72</v>
      </c>
      <c r="AG38" s="3">
        <f t="shared" si="26"/>
        <v>308</v>
      </c>
      <c r="AH38" s="34">
        <f t="shared" si="27"/>
        <v>81</v>
      </c>
      <c r="AI38" s="34">
        <f t="shared" si="31"/>
        <v>227</v>
      </c>
      <c r="AJ38" s="34"/>
    </row>
    <row r="39" customHeight="1" spans="1:36">
      <c r="A39" s="18">
        <v>37</v>
      </c>
      <c r="B39" s="19">
        <v>103198</v>
      </c>
      <c r="C39" s="20" t="s">
        <v>81</v>
      </c>
      <c r="D39" s="19" t="s">
        <v>14</v>
      </c>
      <c r="E39" s="21">
        <v>12</v>
      </c>
      <c r="F39" s="21">
        <v>18</v>
      </c>
      <c r="G39" s="21">
        <v>1</v>
      </c>
      <c r="H39" s="21">
        <f t="shared" si="16"/>
        <v>12</v>
      </c>
      <c r="I39" s="21">
        <f t="shared" si="17"/>
        <v>48</v>
      </c>
      <c r="J39" s="21">
        <v>0</v>
      </c>
      <c r="K39" s="21">
        <f t="shared" si="20"/>
        <v>-12</v>
      </c>
      <c r="L39" s="21" t="s">
        <v>46</v>
      </c>
      <c r="M39" s="21">
        <f t="shared" si="28"/>
        <v>0</v>
      </c>
      <c r="N39" s="21">
        <v>30</v>
      </c>
      <c r="O39" s="21">
        <v>50</v>
      </c>
      <c r="P39" s="21">
        <v>1</v>
      </c>
      <c r="Q39" s="21">
        <f t="shared" si="29"/>
        <v>30</v>
      </c>
      <c r="R39" s="21">
        <f t="shared" si="30"/>
        <v>30</v>
      </c>
      <c r="S39" s="21">
        <v>18</v>
      </c>
      <c r="T39" s="21">
        <f t="shared" si="21"/>
        <v>-12</v>
      </c>
      <c r="U39" s="21" t="s">
        <v>46</v>
      </c>
      <c r="V39" s="21">
        <f t="shared" si="2"/>
        <v>18</v>
      </c>
      <c r="W39" s="3">
        <v>3</v>
      </c>
      <c r="X39" s="3">
        <f t="shared" si="22"/>
        <v>150</v>
      </c>
      <c r="Y39" s="3">
        <v>5</v>
      </c>
      <c r="Z39" s="3"/>
      <c r="AA39" s="3">
        <f t="shared" si="23"/>
        <v>250</v>
      </c>
      <c r="AB39" s="9">
        <v>10</v>
      </c>
      <c r="AC39" s="3">
        <f t="shared" si="24"/>
        <v>80</v>
      </c>
      <c r="AD39" s="24">
        <v>4</v>
      </c>
      <c r="AE39" s="24">
        <v>3</v>
      </c>
      <c r="AF39" s="3">
        <f t="shared" si="25"/>
        <v>104</v>
      </c>
      <c r="AG39" s="3">
        <f t="shared" si="26"/>
        <v>308</v>
      </c>
      <c r="AH39" s="34">
        <f t="shared" si="27"/>
        <v>372</v>
      </c>
      <c r="AI39" s="34"/>
      <c r="AJ39" s="34">
        <f>AH39-AG39</f>
        <v>64</v>
      </c>
    </row>
    <row r="40" customHeight="1" spans="1:36">
      <c r="A40" s="18">
        <v>38</v>
      </c>
      <c r="B40" s="19">
        <v>709</v>
      </c>
      <c r="C40" s="20" t="s">
        <v>82</v>
      </c>
      <c r="D40" s="19" t="s">
        <v>9</v>
      </c>
      <c r="E40" s="21">
        <v>12</v>
      </c>
      <c r="F40" s="21">
        <v>18</v>
      </c>
      <c r="G40" s="21">
        <v>1</v>
      </c>
      <c r="H40" s="21">
        <f t="shared" si="16"/>
        <v>12</v>
      </c>
      <c r="I40" s="21">
        <f t="shared" si="17"/>
        <v>48</v>
      </c>
      <c r="J40" s="21">
        <v>5</v>
      </c>
      <c r="K40" s="21">
        <f t="shared" si="20"/>
        <v>-7</v>
      </c>
      <c r="L40" s="21" t="s">
        <v>46</v>
      </c>
      <c r="M40" s="21">
        <f t="shared" si="28"/>
        <v>20</v>
      </c>
      <c r="N40" s="21">
        <v>30</v>
      </c>
      <c r="O40" s="21">
        <v>50</v>
      </c>
      <c r="P40" s="21">
        <v>1</v>
      </c>
      <c r="Q40" s="21">
        <f t="shared" si="29"/>
        <v>30</v>
      </c>
      <c r="R40" s="21">
        <f t="shared" si="30"/>
        <v>30</v>
      </c>
      <c r="S40" s="21">
        <v>28</v>
      </c>
      <c r="T40" s="21">
        <f t="shared" si="21"/>
        <v>-2</v>
      </c>
      <c r="U40" s="21" t="s">
        <v>46</v>
      </c>
      <c r="V40" s="21">
        <f t="shared" si="2"/>
        <v>28</v>
      </c>
      <c r="W40" s="3">
        <v>3</v>
      </c>
      <c r="X40" s="3">
        <f t="shared" si="22"/>
        <v>150</v>
      </c>
      <c r="Y40" s="3">
        <v>2</v>
      </c>
      <c r="Z40" s="3"/>
      <c r="AA40" s="3">
        <f t="shared" si="23"/>
        <v>100</v>
      </c>
      <c r="AB40" s="9">
        <v>10</v>
      </c>
      <c r="AC40" s="3">
        <f t="shared" si="24"/>
        <v>80</v>
      </c>
      <c r="AD40" s="24">
        <v>7</v>
      </c>
      <c r="AE40" s="24">
        <v>4</v>
      </c>
      <c r="AF40" s="3">
        <f t="shared" si="25"/>
        <v>152</v>
      </c>
      <c r="AG40" s="3">
        <f t="shared" si="26"/>
        <v>308</v>
      </c>
      <c r="AH40" s="34">
        <f t="shared" si="27"/>
        <v>300</v>
      </c>
      <c r="AI40" s="34">
        <f t="shared" si="31"/>
        <v>8</v>
      </c>
      <c r="AJ40" s="34"/>
    </row>
    <row r="41" customHeight="1" spans="1:36">
      <c r="A41" s="18">
        <v>39</v>
      </c>
      <c r="B41" s="19">
        <v>114622</v>
      </c>
      <c r="C41" s="19" t="s">
        <v>83</v>
      </c>
      <c r="D41" s="19" t="s">
        <v>11</v>
      </c>
      <c r="E41" s="21">
        <v>12</v>
      </c>
      <c r="F41" s="21">
        <v>18</v>
      </c>
      <c r="G41" s="21">
        <v>1</v>
      </c>
      <c r="H41" s="21">
        <f t="shared" si="16"/>
        <v>12</v>
      </c>
      <c r="I41" s="21">
        <f t="shared" si="17"/>
        <v>48</v>
      </c>
      <c r="J41" s="21">
        <v>0</v>
      </c>
      <c r="K41" s="21">
        <f t="shared" si="20"/>
        <v>-12</v>
      </c>
      <c r="L41" s="21" t="s">
        <v>46</v>
      </c>
      <c r="M41" s="21">
        <f t="shared" si="28"/>
        <v>0</v>
      </c>
      <c r="N41" s="21">
        <v>30</v>
      </c>
      <c r="O41" s="21">
        <v>50</v>
      </c>
      <c r="P41" s="21">
        <v>1</v>
      </c>
      <c r="Q41" s="21">
        <f t="shared" si="29"/>
        <v>30</v>
      </c>
      <c r="R41" s="21">
        <f t="shared" si="30"/>
        <v>30</v>
      </c>
      <c r="S41" s="21">
        <v>28</v>
      </c>
      <c r="T41" s="21">
        <f t="shared" si="21"/>
        <v>-2</v>
      </c>
      <c r="U41" s="21" t="s">
        <v>46</v>
      </c>
      <c r="V41" s="21">
        <f t="shared" si="2"/>
        <v>28</v>
      </c>
      <c r="W41" s="3">
        <v>3</v>
      </c>
      <c r="X41" s="3">
        <f t="shared" si="22"/>
        <v>150</v>
      </c>
      <c r="Y41" s="3">
        <v>5</v>
      </c>
      <c r="Z41" s="3"/>
      <c r="AA41" s="3">
        <f t="shared" si="23"/>
        <v>250</v>
      </c>
      <c r="AB41" s="9">
        <v>10</v>
      </c>
      <c r="AC41" s="3">
        <f t="shared" si="24"/>
        <v>80</v>
      </c>
      <c r="AD41" s="24">
        <v>4</v>
      </c>
      <c r="AE41" s="24">
        <v>0</v>
      </c>
      <c r="AF41" s="3">
        <f t="shared" si="25"/>
        <v>32</v>
      </c>
      <c r="AG41" s="3">
        <f t="shared" si="26"/>
        <v>308</v>
      </c>
      <c r="AH41" s="34">
        <f t="shared" si="27"/>
        <v>310</v>
      </c>
      <c r="AI41" s="34"/>
      <c r="AJ41" s="34">
        <f>AH41-AG41</f>
        <v>2</v>
      </c>
    </row>
    <row r="42" customHeight="1" spans="1:36">
      <c r="A42" s="18">
        <v>40</v>
      </c>
      <c r="B42" s="19">
        <v>106399</v>
      </c>
      <c r="C42" s="20" t="s">
        <v>84</v>
      </c>
      <c r="D42" s="19" t="s">
        <v>14</v>
      </c>
      <c r="E42" s="21">
        <v>12</v>
      </c>
      <c r="F42" s="21">
        <v>18</v>
      </c>
      <c r="G42" s="21">
        <v>1</v>
      </c>
      <c r="H42" s="21">
        <f t="shared" si="16"/>
        <v>12</v>
      </c>
      <c r="I42" s="21">
        <f t="shared" si="17"/>
        <v>48</v>
      </c>
      <c r="J42" s="21">
        <v>0</v>
      </c>
      <c r="K42" s="21">
        <f t="shared" si="20"/>
        <v>-12</v>
      </c>
      <c r="L42" s="21" t="s">
        <v>46</v>
      </c>
      <c r="M42" s="21">
        <f t="shared" si="28"/>
        <v>0</v>
      </c>
      <c r="N42" s="21">
        <v>30</v>
      </c>
      <c r="O42" s="21">
        <v>50</v>
      </c>
      <c r="P42" s="21">
        <v>1</v>
      </c>
      <c r="Q42" s="21">
        <f t="shared" si="29"/>
        <v>30</v>
      </c>
      <c r="R42" s="21">
        <f t="shared" si="30"/>
        <v>30</v>
      </c>
      <c r="S42" s="21">
        <v>9</v>
      </c>
      <c r="T42" s="21">
        <f t="shared" si="21"/>
        <v>-21</v>
      </c>
      <c r="U42" s="21" t="s">
        <v>46</v>
      </c>
      <c r="V42" s="21">
        <f t="shared" si="2"/>
        <v>9</v>
      </c>
      <c r="W42" s="3">
        <v>3</v>
      </c>
      <c r="X42" s="3">
        <f t="shared" si="22"/>
        <v>150</v>
      </c>
      <c r="Y42" s="3">
        <v>0.502</v>
      </c>
      <c r="Z42" s="3"/>
      <c r="AA42" s="3">
        <f t="shared" si="23"/>
        <v>25.1</v>
      </c>
      <c r="AB42" s="9">
        <v>16</v>
      </c>
      <c r="AC42" s="3">
        <f t="shared" si="24"/>
        <v>128</v>
      </c>
      <c r="AD42" s="24">
        <v>5</v>
      </c>
      <c r="AE42" s="24">
        <v>4</v>
      </c>
      <c r="AF42" s="3">
        <f t="shared" si="25"/>
        <v>136</v>
      </c>
      <c r="AG42" s="3">
        <f t="shared" si="26"/>
        <v>356</v>
      </c>
      <c r="AH42" s="34">
        <f t="shared" si="27"/>
        <v>170.1</v>
      </c>
      <c r="AI42" s="34">
        <f t="shared" si="31"/>
        <v>185.9</v>
      </c>
      <c r="AJ42" s="34"/>
    </row>
    <row r="43" customHeight="1" spans="1:36">
      <c r="A43" s="18">
        <v>41</v>
      </c>
      <c r="B43" s="19">
        <v>54</v>
      </c>
      <c r="C43" s="20" t="s">
        <v>85</v>
      </c>
      <c r="D43" s="19" t="s">
        <v>9</v>
      </c>
      <c r="E43" s="21">
        <v>12</v>
      </c>
      <c r="F43" s="21">
        <v>18</v>
      </c>
      <c r="G43" s="21">
        <v>1</v>
      </c>
      <c r="H43" s="21">
        <f t="shared" si="16"/>
        <v>12</v>
      </c>
      <c r="I43" s="21">
        <f t="shared" si="17"/>
        <v>48</v>
      </c>
      <c r="J43" s="21">
        <v>0</v>
      </c>
      <c r="K43" s="21">
        <f t="shared" si="20"/>
        <v>-12</v>
      </c>
      <c r="L43" s="21" t="s">
        <v>46</v>
      </c>
      <c r="M43" s="21">
        <f t="shared" si="28"/>
        <v>0</v>
      </c>
      <c r="N43" s="21">
        <v>30</v>
      </c>
      <c r="O43" s="21">
        <v>50</v>
      </c>
      <c r="P43" s="21">
        <v>1</v>
      </c>
      <c r="Q43" s="21">
        <f t="shared" si="29"/>
        <v>30</v>
      </c>
      <c r="R43" s="21">
        <f t="shared" si="30"/>
        <v>30</v>
      </c>
      <c r="S43" s="21">
        <v>23</v>
      </c>
      <c r="T43" s="21">
        <f t="shared" si="21"/>
        <v>-7</v>
      </c>
      <c r="U43" s="21" t="s">
        <v>46</v>
      </c>
      <c r="V43" s="21">
        <f t="shared" si="2"/>
        <v>23</v>
      </c>
      <c r="W43" s="3">
        <v>3</v>
      </c>
      <c r="X43" s="3">
        <f t="shared" si="22"/>
        <v>150</v>
      </c>
      <c r="Y43" s="3">
        <v>5</v>
      </c>
      <c r="Z43" s="3"/>
      <c r="AA43" s="3">
        <f t="shared" si="23"/>
        <v>250</v>
      </c>
      <c r="AB43" s="9">
        <v>25</v>
      </c>
      <c r="AC43" s="3">
        <f t="shared" si="24"/>
        <v>200</v>
      </c>
      <c r="AD43" s="24">
        <v>21</v>
      </c>
      <c r="AE43" s="24">
        <v>3</v>
      </c>
      <c r="AF43" s="3">
        <f t="shared" si="25"/>
        <v>240</v>
      </c>
      <c r="AG43" s="3">
        <f t="shared" si="26"/>
        <v>428</v>
      </c>
      <c r="AH43" s="34">
        <f t="shared" si="27"/>
        <v>513</v>
      </c>
      <c r="AI43" s="34"/>
      <c r="AJ43" s="34">
        <f>AH43-AG43</f>
        <v>85</v>
      </c>
    </row>
    <row r="44" customHeight="1" spans="1:36">
      <c r="A44" s="18">
        <v>42</v>
      </c>
      <c r="B44" s="19">
        <v>746</v>
      </c>
      <c r="C44" s="20" t="s">
        <v>86</v>
      </c>
      <c r="D44" s="19" t="s">
        <v>10</v>
      </c>
      <c r="E44" s="21">
        <v>12</v>
      </c>
      <c r="F44" s="21">
        <v>18</v>
      </c>
      <c r="G44" s="21">
        <v>1</v>
      </c>
      <c r="H44" s="21">
        <f t="shared" si="16"/>
        <v>12</v>
      </c>
      <c r="I44" s="21">
        <f t="shared" si="17"/>
        <v>48</v>
      </c>
      <c r="J44" s="21">
        <v>0</v>
      </c>
      <c r="K44" s="21">
        <f t="shared" si="20"/>
        <v>-12</v>
      </c>
      <c r="L44" s="21" t="s">
        <v>46</v>
      </c>
      <c r="M44" s="21">
        <f t="shared" si="28"/>
        <v>0</v>
      </c>
      <c r="N44" s="21">
        <v>30</v>
      </c>
      <c r="O44" s="21">
        <v>50</v>
      </c>
      <c r="P44" s="21">
        <v>2</v>
      </c>
      <c r="Q44" s="21">
        <f>O44</f>
        <v>50</v>
      </c>
      <c r="R44" s="21">
        <f>O44*2</f>
        <v>100</v>
      </c>
      <c r="S44" s="21">
        <v>15</v>
      </c>
      <c r="T44" s="21">
        <f t="shared" si="21"/>
        <v>-15</v>
      </c>
      <c r="U44" s="21" t="s">
        <v>46</v>
      </c>
      <c r="V44" s="21">
        <f t="shared" si="2"/>
        <v>15</v>
      </c>
      <c r="W44" s="3">
        <v>3</v>
      </c>
      <c r="X44" s="3">
        <f t="shared" si="22"/>
        <v>150</v>
      </c>
      <c r="Y44" s="3">
        <v>2</v>
      </c>
      <c r="Z44" s="3"/>
      <c r="AA44" s="3">
        <f t="shared" si="23"/>
        <v>100</v>
      </c>
      <c r="AB44" s="9">
        <v>10</v>
      </c>
      <c r="AC44" s="3">
        <f t="shared" si="24"/>
        <v>80</v>
      </c>
      <c r="AD44" s="24">
        <v>0</v>
      </c>
      <c r="AE44" s="24">
        <v>0</v>
      </c>
      <c r="AF44" s="3">
        <f t="shared" si="25"/>
        <v>0</v>
      </c>
      <c r="AG44" s="3">
        <f t="shared" si="26"/>
        <v>378</v>
      </c>
      <c r="AH44" s="34">
        <f t="shared" si="27"/>
        <v>115</v>
      </c>
      <c r="AI44" s="34">
        <f t="shared" si="31"/>
        <v>263</v>
      </c>
      <c r="AJ44" s="34"/>
    </row>
    <row r="45" customHeight="1" spans="1:36">
      <c r="A45" s="18">
        <v>43</v>
      </c>
      <c r="B45" s="19">
        <v>114844</v>
      </c>
      <c r="C45" s="19" t="s">
        <v>87</v>
      </c>
      <c r="D45" s="19" t="s">
        <v>11</v>
      </c>
      <c r="E45" s="21">
        <v>12</v>
      </c>
      <c r="F45" s="21">
        <v>18</v>
      </c>
      <c r="G45" s="21">
        <v>1</v>
      </c>
      <c r="H45" s="21">
        <f t="shared" si="16"/>
        <v>12</v>
      </c>
      <c r="I45" s="21">
        <f t="shared" si="17"/>
        <v>48</v>
      </c>
      <c r="J45" s="21">
        <v>0</v>
      </c>
      <c r="K45" s="21">
        <f t="shared" si="20"/>
        <v>-12</v>
      </c>
      <c r="L45" s="21" t="s">
        <v>46</v>
      </c>
      <c r="M45" s="21">
        <f t="shared" si="28"/>
        <v>0</v>
      </c>
      <c r="N45" s="21">
        <v>30</v>
      </c>
      <c r="O45" s="21">
        <v>50</v>
      </c>
      <c r="P45" s="21">
        <v>1</v>
      </c>
      <c r="Q45" s="21">
        <f>N45</f>
        <v>30</v>
      </c>
      <c r="R45" s="21">
        <f>N45*1</f>
        <v>30</v>
      </c>
      <c r="S45" s="21">
        <v>15</v>
      </c>
      <c r="T45" s="21">
        <f t="shared" si="21"/>
        <v>-15</v>
      </c>
      <c r="U45" s="21" t="s">
        <v>46</v>
      </c>
      <c r="V45" s="21">
        <f t="shared" si="2"/>
        <v>15</v>
      </c>
      <c r="W45" s="3">
        <v>3</v>
      </c>
      <c r="X45" s="3">
        <f t="shared" si="22"/>
        <v>150</v>
      </c>
      <c r="Y45" s="3">
        <v>1</v>
      </c>
      <c r="Z45" s="3"/>
      <c r="AA45" s="3">
        <f t="shared" si="23"/>
        <v>50</v>
      </c>
      <c r="AB45" s="9">
        <v>10</v>
      </c>
      <c r="AC45" s="3">
        <f t="shared" si="24"/>
        <v>80</v>
      </c>
      <c r="AD45" s="24">
        <v>13</v>
      </c>
      <c r="AE45" s="24">
        <v>6</v>
      </c>
      <c r="AF45" s="3">
        <f t="shared" si="25"/>
        <v>248</v>
      </c>
      <c r="AG45" s="3">
        <f t="shared" si="26"/>
        <v>308</v>
      </c>
      <c r="AH45" s="34">
        <f t="shared" si="27"/>
        <v>313</v>
      </c>
      <c r="AI45" s="34"/>
      <c r="AJ45" s="34">
        <f>AH45-AG45</f>
        <v>5</v>
      </c>
    </row>
    <row r="46" customHeight="1" spans="1:36">
      <c r="A46" s="18">
        <v>44</v>
      </c>
      <c r="B46" s="19">
        <v>598</v>
      </c>
      <c r="C46" s="20" t="s">
        <v>88</v>
      </c>
      <c r="D46" s="19" t="s">
        <v>11</v>
      </c>
      <c r="E46" s="21">
        <v>12</v>
      </c>
      <c r="F46" s="21">
        <v>18</v>
      </c>
      <c r="G46" s="21">
        <v>1</v>
      </c>
      <c r="H46" s="21">
        <f t="shared" si="16"/>
        <v>12</v>
      </c>
      <c r="I46" s="21">
        <f t="shared" si="17"/>
        <v>48</v>
      </c>
      <c r="J46" s="21">
        <v>3</v>
      </c>
      <c r="K46" s="21">
        <f t="shared" si="20"/>
        <v>-9</v>
      </c>
      <c r="L46" s="21" t="s">
        <v>46</v>
      </c>
      <c r="M46" s="21">
        <f t="shared" si="28"/>
        <v>12</v>
      </c>
      <c r="N46" s="21">
        <v>30</v>
      </c>
      <c r="O46" s="21">
        <v>50</v>
      </c>
      <c r="P46" s="21">
        <v>1</v>
      </c>
      <c r="Q46" s="21">
        <f>N46</f>
        <v>30</v>
      </c>
      <c r="R46" s="21">
        <f>N46*1</f>
        <v>30</v>
      </c>
      <c r="S46" s="21">
        <v>27</v>
      </c>
      <c r="T46" s="21">
        <f t="shared" si="21"/>
        <v>-3</v>
      </c>
      <c r="U46" s="21" t="s">
        <v>46</v>
      </c>
      <c r="V46" s="21">
        <f t="shared" si="2"/>
        <v>27</v>
      </c>
      <c r="W46" s="3">
        <v>3</v>
      </c>
      <c r="X46" s="3">
        <f t="shared" si="22"/>
        <v>150</v>
      </c>
      <c r="Y46" s="3">
        <v>2</v>
      </c>
      <c r="Z46" s="3"/>
      <c r="AA46" s="3">
        <f t="shared" si="23"/>
        <v>100</v>
      </c>
      <c r="AB46" s="9">
        <v>18</v>
      </c>
      <c r="AC46" s="3">
        <f t="shared" si="24"/>
        <v>144</v>
      </c>
      <c r="AD46" s="24">
        <v>18</v>
      </c>
      <c r="AE46" s="24">
        <v>2</v>
      </c>
      <c r="AF46" s="3">
        <f t="shared" si="25"/>
        <v>192</v>
      </c>
      <c r="AG46" s="3">
        <f t="shared" si="26"/>
        <v>372</v>
      </c>
      <c r="AH46" s="34">
        <f t="shared" si="27"/>
        <v>331</v>
      </c>
      <c r="AI46" s="34">
        <f t="shared" si="31"/>
        <v>41</v>
      </c>
      <c r="AJ46" s="34"/>
    </row>
    <row r="47" customHeight="1" spans="1:36">
      <c r="A47" s="18">
        <v>45</v>
      </c>
      <c r="B47" s="19">
        <v>106066</v>
      </c>
      <c r="C47" s="20" t="s">
        <v>89</v>
      </c>
      <c r="D47" s="19" t="s">
        <v>13</v>
      </c>
      <c r="E47" s="21">
        <v>12</v>
      </c>
      <c r="F47" s="21">
        <v>18</v>
      </c>
      <c r="G47" s="21">
        <v>1</v>
      </c>
      <c r="H47" s="21">
        <f t="shared" si="16"/>
        <v>12</v>
      </c>
      <c r="I47" s="21">
        <f t="shared" si="17"/>
        <v>48</v>
      </c>
      <c r="J47" s="21">
        <v>1</v>
      </c>
      <c r="K47" s="21">
        <f t="shared" si="20"/>
        <v>-11</v>
      </c>
      <c r="L47" s="21" t="s">
        <v>46</v>
      </c>
      <c r="M47" s="21">
        <f t="shared" si="28"/>
        <v>4</v>
      </c>
      <c r="N47" s="21">
        <v>30</v>
      </c>
      <c r="O47" s="21">
        <v>50</v>
      </c>
      <c r="P47" s="21">
        <v>1</v>
      </c>
      <c r="Q47" s="21">
        <f>N47</f>
        <v>30</v>
      </c>
      <c r="R47" s="21">
        <f>N47*1</f>
        <v>30</v>
      </c>
      <c r="S47" s="21">
        <v>63</v>
      </c>
      <c r="T47" s="21">
        <f t="shared" si="21"/>
        <v>33</v>
      </c>
      <c r="U47" s="21" t="s">
        <v>26</v>
      </c>
      <c r="V47" s="21">
        <f>S47*2</f>
        <v>126</v>
      </c>
      <c r="W47" s="3">
        <v>3</v>
      </c>
      <c r="X47" s="3">
        <f t="shared" si="22"/>
        <v>150</v>
      </c>
      <c r="Y47" s="3">
        <v>1</v>
      </c>
      <c r="Z47" s="3"/>
      <c r="AA47" s="3">
        <f t="shared" si="23"/>
        <v>50</v>
      </c>
      <c r="AB47" s="9">
        <v>10</v>
      </c>
      <c r="AC47" s="3">
        <f t="shared" si="24"/>
        <v>80</v>
      </c>
      <c r="AD47" s="24">
        <v>0</v>
      </c>
      <c r="AE47" s="24">
        <v>0</v>
      </c>
      <c r="AF47" s="3">
        <f t="shared" si="25"/>
        <v>0</v>
      </c>
      <c r="AG47" s="3">
        <f t="shared" si="26"/>
        <v>308</v>
      </c>
      <c r="AH47" s="34">
        <f t="shared" si="27"/>
        <v>180</v>
      </c>
      <c r="AI47" s="34">
        <f t="shared" si="31"/>
        <v>128</v>
      </c>
      <c r="AJ47" s="34"/>
    </row>
    <row r="48" customHeight="1" spans="1:36">
      <c r="A48" s="18">
        <v>46</v>
      </c>
      <c r="B48" s="19">
        <v>111219</v>
      </c>
      <c r="C48" s="20" t="s">
        <v>90</v>
      </c>
      <c r="D48" s="19" t="s">
        <v>14</v>
      </c>
      <c r="E48" s="21">
        <v>12</v>
      </c>
      <c r="F48" s="21">
        <v>18</v>
      </c>
      <c r="G48" s="21">
        <v>1</v>
      </c>
      <c r="H48" s="21">
        <f t="shared" si="16"/>
        <v>12</v>
      </c>
      <c r="I48" s="21">
        <f t="shared" si="17"/>
        <v>48</v>
      </c>
      <c r="J48" s="21">
        <v>0</v>
      </c>
      <c r="K48" s="21">
        <f t="shared" si="20"/>
        <v>-12</v>
      </c>
      <c r="L48" s="21" t="s">
        <v>46</v>
      </c>
      <c r="M48" s="21">
        <f t="shared" si="28"/>
        <v>0</v>
      </c>
      <c r="N48" s="21">
        <v>30</v>
      </c>
      <c r="O48" s="21">
        <v>50</v>
      </c>
      <c r="P48" s="21">
        <v>1</v>
      </c>
      <c r="Q48" s="21">
        <f>N48</f>
        <v>30</v>
      </c>
      <c r="R48" s="21">
        <f>N48*1</f>
        <v>30</v>
      </c>
      <c r="S48" s="21">
        <v>6</v>
      </c>
      <c r="T48" s="21">
        <f t="shared" si="21"/>
        <v>-24</v>
      </c>
      <c r="U48" s="21" t="s">
        <v>46</v>
      </c>
      <c r="V48" s="21">
        <f t="shared" ref="V48:V53" si="32">S48*1</f>
        <v>6</v>
      </c>
      <c r="W48" s="3">
        <v>3</v>
      </c>
      <c r="X48" s="3">
        <f t="shared" si="22"/>
        <v>150</v>
      </c>
      <c r="Y48" s="3">
        <v>0</v>
      </c>
      <c r="Z48" s="3"/>
      <c r="AA48" s="3">
        <f t="shared" si="23"/>
        <v>0</v>
      </c>
      <c r="AB48" s="9">
        <v>10</v>
      </c>
      <c r="AC48" s="3">
        <f t="shared" si="24"/>
        <v>80</v>
      </c>
      <c r="AD48" s="24">
        <v>0</v>
      </c>
      <c r="AE48" s="24">
        <v>1</v>
      </c>
      <c r="AF48" s="3">
        <f t="shared" si="25"/>
        <v>24</v>
      </c>
      <c r="AG48" s="3">
        <f t="shared" si="26"/>
        <v>308</v>
      </c>
      <c r="AH48" s="34">
        <f t="shared" si="27"/>
        <v>30</v>
      </c>
      <c r="AI48" s="34">
        <f t="shared" si="31"/>
        <v>278</v>
      </c>
      <c r="AJ48" s="34"/>
    </row>
    <row r="49" customHeight="1" spans="1:36">
      <c r="A49" s="18">
        <v>47</v>
      </c>
      <c r="B49" s="19">
        <v>105267</v>
      </c>
      <c r="C49" s="20" t="s">
        <v>91</v>
      </c>
      <c r="D49" s="19" t="s">
        <v>14</v>
      </c>
      <c r="E49" s="21">
        <v>12</v>
      </c>
      <c r="F49" s="21">
        <v>18</v>
      </c>
      <c r="G49" s="21">
        <v>1</v>
      </c>
      <c r="H49" s="21">
        <f t="shared" si="16"/>
        <v>12</v>
      </c>
      <c r="I49" s="21">
        <f t="shared" si="17"/>
        <v>48</v>
      </c>
      <c r="J49" s="21">
        <v>0</v>
      </c>
      <c r="K49" s="21">
        <f t="shared" si="20"/>
        <v>-12</v>
      </c>
      <c r="L49" s="21" t="s">
        <v>46</v>
      </c>
      <c r="M49" s="21">
        <f t="shared" si="28"/>
        <v>0</v>
      </c>
      <c r="N49" s="21">
        <v>30</v>
      </c>
      <c r="O49" s="21">
        <v>50</v>
      </c>
      <c r="P49" s="21">
        <v>1</v>
      </c>
      <c r="Q49" s="21">
        <f>N49</f>
        <v>30</v>
      </c>
      <c r="R49" s="21">
        <f>N49*1</f>
        <v>30</v>
      </c>
      <c r="S49" s="21">
        <v>21</v>
      </c>
      <c r="T49" s="21">
        <f t="shared" si="21"/>
        <v>-9</v>
      </c>
      <c r="U49" s="21" t="s">
        <v>46</v>
      </c>
      <c r="V49" s="21">
        <f t="shared" si="32"/>
        <v>21</v>
      </c>
      <c r="W49" s="3">
        <v>3</v>
      </c>
      <c r="X49" s="3">
        <f t="shared" si="22"/>
        <v>150</v>
      </c>
      <c r="Y49" s="3">
        <v>0</v>
      </c>
      <c r="Z49" s="3"/>
      <c r="AA49" s="3">
        <f t="shared" si="23"/>
        <v>0</v>
      </c>
      <c r="AB49" s="9">
        <v>10</v>
      </c>
      <c r="AC49" s="3">
        <f t="shared" si="24"/>
        <v>80</v>
      </c>
      <c r="AD49" s="24">
        <v>4</v>
      </c>
      <c r="AE49" s="24">
        <v>0</v>
      </c>
      <c r="AF49" s="3">
        <f t="shared" si="25"/>
        <v>32</v>
      </c>
      <c r="AG49" s="3">
        <f t="shared" si="26"/>
        <v>308</v>
      </c>
      <c r="AH49" s="34">
        <f t="shared" si="27"/>
        <v>53</v>
      </c>
      <c r="AI49" s="34">
        <f t="shared" si="31"/>
        <v>255</v>
      </c>
      <c r="AJ49" s="34"/>
    </row>
    <row r="50" customHeight="1" spans="1:36">
      <c r="A50" s="18">
        <v>48</v>
      </c>
      <c r="B50" s="19">
        <v>726</v>
      </c>
      <c r="C50" s="20" t="s">
        <v>92</v>
      </c>
      <c r="D50" s="19" t="s">
        <v>14</v>
      </c>
      <c r="E50" s="21">
        <v>12</v>
      </c>
      <c r="F50" s="21">
        <v>18</v>
      </c>
      <c r="G50" s="21">
        <v>2</v>
      </c>
      <c r="H50" s="21">
        <f>F50</f>
        <v>18</v>
      </c>
      <c r="I50" s="21">
        <f>F50*5</f>
        <v>90</v>
      </c>
      <c r="J50" s="21">
        <v>0</v>
      </c>
      <c r="K50" s="21">
        <f t="shared" si="20"/>
        <v>-12</v>
      </c>
      <c r="L50" s="21" t="s">
        <v>46</v>
      </c>
      <c r="M50" s="21">
        <f t="shared" si="28"/>
        <v>0</v>
      </c>
      <c r="N50" s="21">
        <v>30</v>
      </c>
      <c r="O50" s="21">
        <v>50</v>
      </c>
      <c r="P50" s="21">
        <v>2</v>
      </c>
      <c r="Q50" s="21">
        <f>O50</f>
        <v>50</v>
      </c>
      <c r="R50" s="21">
        <f>O50*2</f>
        <v>100</v>
      </c>
      <c r="S50" s="21">
        <v>26</v>
      </c>
      <c r="T50" s="21">
        <f t="shared" si="21"/>
        <v>-4</v>
      </c>
      <c r="U50" s="21" t="s">
        <v>46</v>
      </c>
      <c r="V50" s="21">
        <f t="shared" si="32"/>
        <v>26</v>
      </c>
      <c r="W50" s="3">
        <v>3</v>
      </c>
      <c r="X50" s="3">
        <f t="shared" si="22"/>
        <v>150</v>
      </c>
      <c r="Y50" s="3">
        <v>2</v>
      </c>
      <c r="Z50" s="3"/>
      <c r="AA50" s="3">
        <f t="shared" si="23"/>
        <v>100</v>
      </c>
      <c r="AB50" s="9">
        <v>10</v>
      </c>
      <c r="AC50" s="3">
        <f t="shared" si="24"/>
        <v>80</v>
      </c>
      <c r="AD50" s="24">
        <v>12</v>
      </c>
      <c r="AE50" s="24">
        <v>4</v>
      </c>
      <c r="AF50" s="3">
        <f t="shared" si="25"/>
        <v>192</v>
      </c>
      <c r="AG50" s="3">
        <f t="shared" si="26"/>
        <v>420</v>
      </c>
      <c r="AH50" s="34">
        <f t="shared" si="27"/>
        <v>318</v>
      </c>
      <c r="AI50" s="34">
        <f t="shared" si="31"/>
        <v>102</v>
      </c>
      <c r="AJ50" s="34"/>
    </row>
    <row r="51" customHeight="1" spans="1:36">
      <c r="A51" s="18">
        <v>49</v>
      </c>
      <c r="B51" s="6">
        <v>117491</v>
      </c>
      <c r="C51" s="19" t="s">
        <v>93</v>
      </c>
      <c r="D51" s="19" t="s">
        <v>14</v>
      </c>
      <c r="E51" s="21">
        <v>12</v>
      </c>
      <c r="F51" s="21">
        <v>18</v>
      </c>
      <c r="G51" s="21">
        <v>1</v>
      </c>
      <c r="H51" s="21">
        <f t="shared" ref="H51:H57" si="33">E51</f>
        <v>12</v>
      </c>
      <c r="I51" s="21">
        <f t="shared" ref="I51:I57" si="34">E51*4</f>
        <v>48</v>
      </c>
      <c r="J51" s="21">
        <v>0</v>
      </c>
      <c r="K51" s="21">
        <f t="shared" si="20"/>
        <v>-12</v>
      </c>
      <c r="L51" s="21" t="s">
        <v>46</v>
      </c>
      <c r="M51" s="21">
        <f t="shared" si="28"/>
        <v>0</v>
      </c>
      <c r="N51" s="21">
        <v>30</v>
      </c>
      <c r="O51" s="21">
        <v>50</v>
      </c>
      <c r="P51" s="21">
        <v>1</v>
      </c>
      <c r="Q51" s="21">
        <f>N51</f>
        <v>30</v>
      </c>
      <c r="R51" s="21">
        <f>N51*1</f>
        <v>30</v>
      </c>
      <c r="S51" s="21">
        <v>6</v>
      </c>
      <c r="T51" s="21">
        <f t="shared" si="21"/>
        <v>-24</v>
      </c>
      <c r="U51" s="21" t="s">
        <v>46</v>
      </c>
      <c r="V51" s="21">
        <f t="shared" si="32"/>
        <v>6</v>
      </c>
      <c r="W51" s="3">
        <v>3</v>
      </c>
      <c r="X51" s="3">
        <f t="shared" si="22"/>
        <v>150</v>
      </c>
      <c r="Y51" s="3">
        <v>3</v>
      </c>
      <c r="Z51" s="3"/>
      <c r="AA51" s="3">
        <f t="shared" si="23"/>
        <v>150</v>
      </c>
      <c r="AB51" s="9">
        <v>10</v>
      </c>
      <c r="AC51" s="3">
        <f t="shared" si="24"/>
        <v>80</v>
      </c>
      <c r="AD51" s="24">
        <v>1</v>
      </c>
      <c r="AE51" s="24">
        <v>0</v>
      </c>
      <c r="AF51" s="3">
        <f t="shared" si="25"/>
        <v>8</v>
      </c>
      <c r="AG51" s="3">
        <f t="shared" si="26"/>
        <v>308</v>
      </c>
      <c r="AH51" s="34">
        <f t="shared" si="27"/>
        <v>164</v>
      </c>
      <c r="AI51" s="34">
        <f t="shared" si="31"/>
        <v>144</v>
      </c>
      <c r="AJ51" s="34"/>
    </row>
    <row r="52" customHeight="1" spans="1:36">
      <c r="A52" s="18">
        <v>50</v>
      </c>
      <c r="B52" s="19">
        <v>106569</v>
      </c>
      <c r="C52" s="20" t="s">
        <v>94</v>
      </c>
      <c r="D52" s="19" t="s">
        <v>14</v>
      </c>
      <c r="E52" s="21">
        <v>12</v>
      </c>
      <c r="F52" s="21">
        <v>18</v>
      </c>
      <c r="G52" s="21">
        <v>1</v>
      </c>
      <c r="H52" s="21">
        <f t="shared" si="33"/>
        <v>12</v>
      </c>
      <c r="I52" s="21">
        <f t="shared" si="34"/>
        <v>48</v>
      </c>
      <c r="J52" s="21">
        <v>0</v>
      </c>
      <c r="K52" s="21">
        <f t="shared" si="20"/>
        <v>-12</v>
      </c>
      <c r="L52" s="21" t="s">
        <v>46</v>
      </c>
      <c r="M52" s="21">
        <f t="shared" si="28"/>
        <v>0</v>
      </c>
      <c r="N52" s="21">
        <v>30</v>
      </c>
      <c r="O52" s="21">
        <v>50</v>
      </c>
      <c r="P52" s="21">
        <v>1</v>
      </c>
      <c r="Q52" s="21">
        <f>N52</f>
        <v>30</v>
      </c>
      <c r="R52" s="21">
        <f>N52*1</f>
        <v>30</v>
      </c>
      <c r="S52" s="21">
        <v>7</v>
      </c>
      <c r="T52" s="21">
        <f t="shared" si="21"/>
        <v>-23</v>
      </c>
      <c r="U52" s="21" t="s">
        <v>46</v>
      </c>
      <c r="V52" s="21">
        <f t="shared" si="32"/>
        <v>7</v>
      </c>
      <c r="W52" s="3">
        <v>3</v>
      </c>
      <c r="X52" s="3">
        <f t="shared" si="22"/>
        <v>150</v>
      </c>
      <c r="Y52" s="3">
        <v>9</v>
      </c>
      <c r="Z52" s="3"/>
      <c r="AA52" s="3">
        <f t="shared" si="23"/>
        <v>450</v>
      </c>
      <c r="AB52" s="9">
        <v>10</v>
      </c>
      <c r="AC52" s="3">
        <f t="shared" si="24"/>
        <v>80</v>
      </c>
      <c r="AD52" s="24">
        <v>4</v>
      </c>
      <c r="AE52" s="24">
        <v>3</v>
      </c>
      <c r="AF52" s="3">
        <f t="shared" si="25"/>
        <v>104</v>
      </c>
      <c r="AG52" s="3">
        <f t="shared" si="26"/>
        <v>308</v>
      </c>
      <c r="AH52" s="34">
        <f t="shared" si="27"/>
        <v>561</v>
      </c>
      <c r="AI52" s="34"/>
      <c r="AJ52" s="34">
        <f>AH52-AG52</f>
        <v>253</v>
      </c>
    </row>
    <row r="53" customHeight="1" spans="1:36">
      <c r="A53" s="18">
        <v>51</v>
      </c>
      <c r="B53" s="19">
        <v>101453</v>
      </c>
      <c r="C53" s="20" t="s">
        <v>95</v>
      </c>
      <c r="D53" s="19" t="s">
        <v>9</v>
      </c>
      <c r="E53" s="21">
        <v>12</v>
      </c>
      <c r="F53" s="21">
        <v>18</v>
      </c>
      <c r="G53" s="21">
        <v>1</v>
      </c>
      <c r="H53" s="21">
        <f t="shared" si="33"/>
        <v>12</v>
      </c>
      <c r="I53" s="21">
        <f t="shared" si="34"/>
        <v>48</v>
      </c>
      <c r="J53" s="21">
        <v>5</v>
      </c>
      <c r="K53" s="21">
        <f t="shared" si="20"/>
        <v>-7</v>
      </c>
      <c r="L53" s="21" t="s">
        <v>46</v>
      </c>
      <c r="M53" s="21">
        <f t="shared" si="28"/>
        <v>20</v>
      </c>
      <c r="N53" s="21">
        <v>30</v>
      </c>
      <c r="O53" s="21">
        <v>50</v>
      </c>
      <c r="P53" s="21">
        <v>2</v>
      </c>
      <c r="Q53" s="21">
        <f>O53</f>
        <v>50</v>
      </c>
      <c r="R53" s="21">
        <f>O53*2</f>
        <v>100</v>
      </c>
      <c r="S53" s="21">
        <v>33</v>
      </c>
      <c r="T53" s="21">
        <f t="shared" si="21"/>
        <v>3</v>
      </c>
      <c r="U53" s="21" t="s">
        <v>25</v>
      </c>
      <c r="V53" s="21">
        <f t="shared" si="32"/>
        <v>33</v>
      </c>
      <c r="W53" s="3">
        <v>3</v>
      </c>
      <c r="X53" s="3">
        <f t="shared" si="22"/>
        <v>150</v>
      </c>
      <c r="Y53" s="3">
        <v>10</v>
      </c>
      <c r="Z53" s="3"/>
      <c r="AA53" s="3">
        <f t="shared" si="23"/>
        <v>500</v>
      </c>
      <c r="AB53" s="9">
        <v>16</v>
      </c>
      <c r="AC53" s="3">
        <f t="shared" si="24"/>
        <v>128</v>
      </c>
      <c r="AD53" s="24">
        <v>12</v>
      </c>
      <c r="AE53" s="24">
        <v>1</v>
      </c>
      <c r="AF53" s="3">
        <f t="shared" si="25"/>
        <v>120</v>
      </c>
      <c r="AG53" s="3">
        <f t="shared" si="26"/>
        <v>426</v>
      </c>
      <c r="AH53" s="34">
        <f t="shared" si="27"/>
        <v>673</v>
      </c>
      <c r="AI53" s="34"/>
      <c r="AJ53" s="34">
        <f>AH53-AG53</f>
        <v>247</v>
      </c>
    </row>
    <row r="54" customHeight="1" spans="1:36">
      <c r="A54" s="18">
        <v>52</v>
      </c>
      <c r="B54" s="19">
        <v>721</v>
      </c>
      <c r="C54" s="20" t="s">
        <v>96</v>
      </c>
      <c r="D54" s="19" t="s">
        <v>10</v>
      </c>
      <c r="E54" s="21">
        <v>12</v>
      </c>
      <c r="F54" s="21">
        <v>18</v>
      </c>
      <c r="G54" s="21">
        <v>1</v>
      </c>
      <c r="H54" s="21">
        <f t="shared" si="33"/>
        <v>12</v>
      </c>
      <c r="I54" s="21">
        <f t="shared" si="34"/>
        <v>48</v>
      </c>
      <c r="J54" s="21">
        <v>8</v>
      </c>
      <c r="K54" s="21">
        <f t="shared" si="20"/>
        <v>-4</v>
      </c>
      <c r="L54" s="21" t="s">
        <v>46</v>
      </c>
      <c r="M54" s="21">
        <f t="shared" si="28"/>
        <v>32</v>
      </c>
      <c r="N54" s="21">
        <v>30</v>
      </c>
      <c r="O54" s="21">
        <v>50</v>
      </c>
      <c r="P54" s="21">
        <v>1</v>
      </c>
      <c r="Q54" s="21">
        <f>N54</f>
        <v>30</v>
      </c>
      <c r="R54" s="21">
        <f>N54*1</f>
        <v>30</v>
      </c>
      <c r="S54" s="21">
        <v>89</v>
      </c>
      <c r="T54" s="21">
        <f t="shared" si="21"/>
        <v>59</v>
      </c>
      <c r="U54" s="21" t="s">
        <v>26</v>
      </c>
      <c r="V54" s="21">
        <f>S54*2</f>
        <v>178</v>
      </c>
      <c r="W54" s="3">
        <v>3</v>
      </c>
      <c r="X54" s="3">
        <f t="shared" si="22"/>
        <v>150</v>
      </c>
      <c r="Y54" s="3">
        <v>3</v>
      </c>
      <c r="Z54" s="3"/>
      <c r="AA54" s="3">
        <f t="shared" si="23"/>
        <v>150</v>
      </c>
      <c r="AB54" s="9">
        <v>10</v>
      </c>
      <c r="AC54" s="3">
        <f t="shared" si="24"/>
        <v>80</v>
      </c>
      <c r="AD54" s="24">
        <v>0</v>
      </c>
      <c r="AE54" s="24">
        <v>6</v>
      </c>
      <c r="AF54" s="3">
        <f t="shared" si="25"/>
        <v>144</v>
      </c>
      <c r="AG54" s="3">
        <f t="shared" si="26"/>
        <v>308</v>
      </c>
      <c r="AH54" s="34">
        <f t="shared" si="27"/>
        <v>504</v>
      </c>
      <c r="AI54" s="34"/>
      <c r="AJ54" s="34">
        <f>AH54-AG54</f>
        <v>196</v>
      </c>
    </row>
    <row r="55" customHeight="1" spans="1:36">
      <c r="A55" s="18">
        <v>53</v>
      </c>
      <c r="B55" s="19">
        <v>744</v>
      </c>
      <c r="C55" s="20" t="s">
        <v>97</v>
      </c>
      <c r="D55" s="19" t="s">
        <v>11</v>
      </c>
      <c r="E55" s="21">
        <v>12</v>
      </c>
      <c r="F55" s="21">
        <v>18</v>
      </c>
      <c r="G55" s="21">
        <v>1</v>
      </c>
      <c r="H55" s="21">
        <f t="shared" si="33"/>
        <v>12</v>
      </c>
      <c r="I55" s="21">
        <f t="shared" si="34"/>
        <v>48</v>
      </c>
      <c r="J55" s="21">
        <v>2</v>
      </c>
      <c r="K55" s="21">
        <f t="shared" si="20"/>
        <v>-10</v>
      </c>
      <c r="L55" s="21" t="s">
        <v>46</v>
      </c>
      <c r="M55" s="21">
        <f t="shared" si="28"/>
        <v>8</v>
      </c>
      <c r="N55" s="21">
        <v>30</v>
      </c>
      <c r="O55" s="21">
        <v>50</v>
      </c>
      <c r="P55" s="21">
        <v>1</v>
      </c>
      <c r="Q55" s="21">
        <f>N55</f>
        <v>30</v>
      </c>
      <c r="R55" s="21">
        <f>N55*1</f>
        <v>30</v>
      </c>
      <c r="S55" s="21">
        <v>8</v>
      </c>
      <c r="T55" s="21">
        <f t="shared" si="21"/>
        <v>-22</v>
      </c>
      <c r="U55" s="21" t="s">
        <v>46</v>
      </c>
      <c r="V55" s="21">
        <f t="shared" ref="V55:V62" si="35">S55*1</f>
        <v>8</v>
      </c>
      <c r="W55" s="3">
        <v>3</v>
      </c>
      <c r="X55" s="3">
        <f t="shared" si="22"/>
        <v>150</v>
      </c>
      <c r="Y55" s="3">
        <v>3.135</v>
      </c>
      <c r="Z55" s="3"/>
      <c r="AA55" s="3">
        <f t="shared" si="23"/>
        <v>156.75</v>
      </c>
      <c r="AB55" s="9">
        <v>10</v>
      </c>
      <c r="AC55" s="3">
        <f t="shared" si="24"/>
        <v>80</v>
      </c>
      <c r="AD55" s="24">
        <v>0</v>
      </c>
      <c r="AE55" s="24">
        <v>0</v>
      </c>
      <c r="AF55" s="3">
        <f t="shared" si="25"/>
        <v>0</v>
      </c>
      <c r="AG55" s="3">
        <f t="shared" si="26"/>
        <v>308</v>
      </c>
      <c r="AH55" s="34">
        <f t="shared" si="27"/>
        <v>172.75</v>
      </c>
      <c r="AI55" s="34">
        <f t="shared" si="31"/>
        <v>135.25</v>
      </c>
      <c r="AJ55" s="34"/>
    </row>
    <row r="56" customHeight="1" spans="1:36">
      <c r="A56" s="18">
        <v>54</v>
      </c>
      <c r="B56" s="6">
        <v>117184</v>
      </c>
      <c r="C56" s="19" t="s">
        <v>98</v>
      </c>
      <c r="D56" s="19" t="s">
        <v>11</v>
      </c>
      <c r="E56" s="21">
        <v>12</v>
      </c>
      <c r="F56" s="21">
        <v>18</v>
      </c>
      <c r="G56" s="21">
        <v>1</v>
      </c>
      <c r="H56" s="21">
        <f t="shared" si="33"/>
        <v>12</v>
      </c>
      <c r="I56" s="21">
        <f t="shared" si="34"/>
        <v>48</v>
      </c>
      <c r="J56" s="21">
        <v>6</v>
      </c>
      <c r="K56" s="21">
        <f t="shared" si="20"/>
        <v>-6</v>
      </c>
      <c r="L56" s="21" t="s">
        <v>46</v>
      </c>
      <c r="M56" s="21">
        <f t="shared" si="28"/>
        <v>24</v>
      </c>
      <c r="N56" s="21">
        <v>30</v>
      </c>
      <c r="O56" s="21">
        <v>50</v>
      </c>
      <c r="P56" s="21">
        <v>1</v>
      </c>
      <c r="Q56" s="21">
        <f>N56</f>
        <v>30</v>
      </c>
      <c r="R56" s="21">
        <f>N56*1</f>
        <v>30</v>
      </c>
      <c r="S56" s="21">
        <v>28</v>
      </c>
      <c r="T56" s="21">
        <f t="shared" si="21"/>
        <v>-2</v>
      </c>
      <c r="U56" s="21" t="s">
        <v>46</v>
      </c>
      <c r="V56" s="21">
        <f t="shared" si="35"/>
        <v>28</v>
      </c>
      <c r="W56" s="3">
        <v>3</v>
      </c>
      <c r="X56" s="3">
        <f t="shared" si="22"/>
        <v>150</v>
      </c>
      <c r="Y56" s="3">
        <v>0</v>
      </c>
      <c r="Z56" s="3"/>
      <c r="AA56" s="3">
        <f t="shared" si="23"/>
        <v>0</v>
      </c>
      <c r="AB56" s="9">
        <v>10</v>
      </c>
      <c r="AC56" s="3">
        <f t="shared" si="24"/>
        <v>80</v>
      </c>
      <c r="AD56" s="24">
        <v>0</v>
      </c>
      <c r="AE56" s="24">
        <v>0</v>
      </c>
      <c r="AF56" s="3">
        <f t="shared" si="25"/>
        <v>0</v>
      </c>
      <c r="AG56" s="3">
        <f t="shared" si="26"/>
        <v>308</v>
      </c>
      <c r="AH56" s="34">
        <f t="shared" si="27"/>
        <v>52</v>
      </c>
      <c r="AI56" s="34">
        <f t="shared" si="31"/>
        <v>256</v>
      </c>
      <c r="AJ56" s="34"/>
    </row>
    <row r="57" customHeight="1" spans="1:36">
      <c r="A57" s="18">
        <v>55</v>
      </c>
      <c r="B57" s="19">
        <v>105910</v>
      </c>
      <c r="C57" s="20" t="s">
        <v>99</v>
      </c>
      <c r="D57" s="19" t="s">
        <v>11</v>
      </c>
      <c r="E57" s="21">
        <v>12</v>
      </c>
      <c r="F57" s="21">
        <v>18</v>
      </c>
      <c r="G57" s="21">
        <v>1</v>
      </c>
      <c r="H57" s="21">
        <f t="shared" si="33"/>
        <v>12</v>
      </c>
      <c r="I57" s="21">
        <f t="shared" si="34"/>
        <v>48</v>
      </c>
      <c r="J57" s="21">
        <v>0</v>
      </c>
      <c r="K57" s="21">
        <f t="shared" si="20"/>
        <v>-12</v>
      </c>
      <c r="L57" s="21" t="s">
        <v>46</v>
      </c>
      <c r="M57" s="21">
        <f t="shared" si="28"/>
        <v>0</v>
      </c>
      <c r="N57" s="21">
        <v>30</v>
      </c>
      <c r="O57" s="21">
        <v>50</v>
      </c>
      <c r="P57" s="21">
        <v>1</v>
      </c>
      <c r="Q57" s="21">
        <f>N57</f>
        <v>30</v>
      </c>
      <c r="R57" s="21">
        <f>N57*1</f>
        <v>30</v>
      </c>
      <c r="S57" s="21">
        <v>17</v>
      </c>
      <c r="T57" s="21">
        <f t="shared" si="21"/>
        <v>-13</v>
      </c>
      <c r="U57" s="21" t="s">
        <v>46</v>
      </c>
      <c r="V57" s="21">
        <f t="shared" si="35"/>
        <v>17</v>
      </c>
      <c r="W57" s="3">
        <v>3</v>
      </c>
      <c r="X57" s="3">
        <f t="shared" si="22"/>
        <v>150</v>
      </c>
      <c r="Y57" s="3">
        <v>1</v>
      </c>
      <c r="Z57" s="3"/>
      <c r="AA57" s="3">
        <f t="shared" si="23"/>
        <v>50</v>
      </c>
      <c r="AB57" s="9">
        <v>10</v>
      </c>
      <c r="AC57" s="3">
        <f t="shared" si="24"/>
        <v>80</v>
      </c>
      <c r="AD57" s="24">
        <v>4</v>
      </c>
      <c r="AE57" s="24">
        <v>0</v>
      </c>
      <c r="AF57" s="3">
        <f t="shared" si="25"/>
        <v>32</v>
      </c>
      <c r="AG57" s="3">
        <f t="shared" si="26"/>
        <v>308</v>
      </c>
      <c r="AH57" s="34">
        <f t="shared" si="27"/>
        <v>99</v>
      </c>
      <c r="AI57" s="34">
        <f t="shared" si="31"/>
        <v>209</v>
      </c>
      <c r="AJ57" s="34"/>
    </row>
    <row r="58" customHeight="1" spans="1:36">
      <c r="A58" s="18">
        <v>56</v>
      </c>
      <c r="B58" s="19">
        <v>105751</v>
      </c>
      <c r="C58" s="20" t="s">
        <v>100</v>
      </c>
      <c r="D58" s="19" t="s">
        <v>12</v>
      </c>
      <c r="E58" s="21">
        <v>12</v>
      </c>
      <c r="F58" s="21">
        <v>18</v>
      </c>
      <c r="G58" s="21">
        <v>2</v>
      </c>
      <c r="H58" s="21">
        <f>F58</f>
        <v>18</v>
      </c>
      <c r="I58" s="21">
        <f>F58*5</f>
        <v>90</v>
      </c>
      <c r="J58" s="21">
        <v>0</v>
      </c>
      <c r="K58" s="21">
        <f t="shared" si="20"/>
        <v>-12</v>
      </c>
      <c r="L58" s="21" t="s">
        <v>46</v>
      </c>
      <c r="M58" s="21">
        <f t="shared" si="28"/>
        <v>0</v>
      </c>
      <c r="N58" s="21">
        <v>30</v>
      </c>
      <c r="O58" s="21">
        <v>50</v>
      </c>
      <c r="P58" s="21">
        <v>2</v>
      </c>
      <c r="Q58" s="21">
        <f>O58</f>
        <v>50</v>
      </c>
      <c r="R58" s="21">
        <f>O58*2</f>
        <v>100</v>
      </c>
      <c r="S58" s="21">
        <v>21</v>
      </c>
      <c r="T58" s="21">
        <f t="shared" si="21"/>
        <v>-9</v>
      </c>
      <c r="U58" s="21" t="s">
        <v>46</v>
      </c>
      <c r="V58" s="21">
        <f t="shared" si="35"/>
        <v>21</v>
      </c>
      <c r="W58" s="3">
        <v>3</v>
      </c>
      <c r="X58" s="3">
        <f t="shared" si="22"/>
        <v>150</v>
      </c>
      <c r="Y58" s="3">
        <v>2</v>
      </c>
      <c r="Z58" s="3"/>
      <c r="AA58" s="3">
        <f t="shared" si="23"/>
        <v>100</v>
      </c>
      <c r="AB58" s="9">
        <v>10</v>
      </c>
      <c r="AC58" s="3">
        <f t="shared" si="24"/>
        <v>80</v>
      </c>
      <c r="AD58" s="24">
        <v>3</v>
      </c>
      <c r="AE58" s="24">
        <v>4</v>
      </c>
      <c r="AF58" s="3">
        <f t="shared" si="25"/>
        <v>120</v>
      </c>
      <c r="AG58" s="3">
        <f t="shared" si="26"/>
        <v>420</v>
      </c>
      <c r="AH58" s="34">
        <f t="shared" si="27"/>
        <v>241</v>
      </c>
      <c r="AI58" s="34">
        <f t="shared" si="31"/>
        <v>179</v>
      </c>
      <c r="AJ58" s="34"/>
    </row>
    <row r="59" customHeight="1" spans="1:36">
      <c r="A59" s="18">
        <v>57</v>
      </c>
      <c r="B59" s="19">
        <v>103639</v>
      </c>
      <c r="C59" s="20" t="s">
        <v>101</v>
      </c>
      <c r="D59" s="19" t="s">
        <v>12</v>
      </c>
      <c r="E59" s="21">
        <v>12</v>
      </c>
      <c r="F59" s="21">
        <v>18</v>
      </c>
      <c r="G59" s="21">
        <v>1</v>
      </c>
      <c r="H59" s="21">
        <f t="shared" ref="H59:H67" si="36">E59</f>
        <v>12</v>
      </c>
      <c r="I59" s="21">
        <f t="shared" ref="I59:I67" si="37">E59*4</f>
        <v>48</v>
      </c>
      <c r="J59" s="21">
        <v>4</v>
      </c>
      <c r="K59" s="21">
        <f t="shared" si="20"/>
        <v>-8</v>
      </c>
      <c r="L59" s="21" t="s">
        <v>46</v>
      </c>
      <c r="M59" s="21">
        <f t="shared" si="28"/>
        <v>16</v>
      </c>
      <c r="N59" s="21">
        <v>30</v>
      </c>
      <c r="O59" s="21">
        <v>50</v>
      </c>
      <c r="P59" s="21">
        <v>1</v>
      </c>
      <c r="Q59" s="21">
        <f t="shared" ref="Q59:Q64" si="38">N59</f>
        <v>30</v>
      </c>
      <c r="R59" s="21">
        <f t="shared" ref="R59:R64" si="39">N59*1</f>
        <v>30</v>
      </c>
      <c r="S59" s="21">
        <v>15</v>
      </c>
      <c r="T59" s="21">
        <f t="shared" si="21"/>
        <v>-15</v>
      </c>
      <c r="U59" s="21" t="s">
        <v>46</v>
      </c>
      <c r="V59" s="21">
        <f t="shared" si="35"/>
        <v>15</v>
      </c>
      <c r="W59" s="3">
        <v>3</v>
      </c>
      <c r="X59" s="3">
        <f t="shared" si="22"/>
        <v>150</v>
      </c>
      <c r="Y59" s="3">
        <v>2</v>
      </c>
      <c r="Z59" s="3"/>
      <c r="AA59" s="3">
        <f t="shared" si="23"/>
        <v>100</v>
      </c>
      <c r="AB59" s="9">
        <v>22</v>
      </c>
      <c r="AC59" s="3">
        <f t="shared" si="24"/>
        <v>176</v>
      </c>
      <c r="AD59" s="24">
        <v>36</v>
      </c>
      <c r="AE59" s="24">
        <v>12</v>
      </c>
      <c r="AF59" s="3">
        <f t="shared" si="25"/>
        <v>576</v>
      </c>
      <c r="AG59" s="3">
        <f t="shared" si="26"/>
        <v>404</v>
      </c>
      <c r="AH59" s="34">
        <f t="shared" si="27"/>
        <v>707</v>
      </c>
      <c r="AI59" s="34"/>
      <c r="AJ59" s="34">
        <f>AH59-AG59</f>
        <v>303</v>
      </c>
    </row>
    <row r="60" customHeight="1" spans="1:36">
      <c r="A60" s="18">
        <v>58</v>
      </c>
      <c r="B60" s="19">
        <v>515</v>
      </c>
      <c r="C60" s="20" t="s">
        <v>102</v>
      </c>
      <c r="D60" s="19" t="s">
        <v>12</v>
      </c>
      <c r="E60" s="21">
        <v>12</v>
      </c>
      <c r="F60" s="21">
        <v>18</v>
      </c>
      <c r="G60" s="21">
        <v>1</v>
      </c>
      <c r="H60" s="21">
        <f t="shared" si="36"/>
        <v>12</v>
      </c>
      <c r="I60" s="21">
        <f t="shared" si="37"/>
        <v>48</v>
      </c>
      <c r="J60" s="21">
        <v>0</v>
      </c>
      <c r="K60" s="21">
        <f t="shared" si="20"/>
        <v>-12</v>
      </c>
      <c r="L60" s="21" t="s">
        <v>46</v>
      </c>
      <c r="M60" s="21">
        <f t="shared" si="28"/>
        <v>0</v>
      </c>
      <c r="N60" s="21">
        <v>30</v>
      </c>
      <c r="O60" s="21">
        <v>50</v>
      </c>
      <c r="P60" s="21">
        <v>1</v>
      </c>
      <c r="Q60" s="21">
        <f t="shared" si="38"/>
        <v>30</v>
      </c>
      <c r="R60" s="21">
        <f t="shared" si="39"/>
        <v>30</v>
      </c>
      <c r="S60" s="21">
        <v>17</v>
      </c>
      <c r="T60" s="21">
        <f t="shared" si="21"/>
        <v>-13</v>
      </c>
      <c r="U60" s="21" t="s">
        <v>46</v>
      </c>
      <c r="V60" s="21">
        <f t="shared" si="35"/>
        <v>17</v>
      </c>
      <c r="W60" s="3">
        <v>3</v>
      </c>
      <c r="X60" s="3">
        <f t="shared" si="22"/>
        <v>150</v>
      </c>
      <c r="Y60" s="3">
        <v>1</v>
      </c>
      <c r="Z60" s="3"/>
      <c r="AA60" s="3">
        <f t="shared" si="23"/>
        <v>50</v>
      </c>
      <c r="AB60" s="9">
        <v>10</v>
      </c>
      <c r="AC60" s="3">
        <f t="shared" si="24"/>
        <v>80</v>
      </c>
      <c r="AD60" s="24">
        <v>25</v>
      </c>
      <c r="AE60" s="24">
        <v>5.3333</v>
      </c>
      <c r="AF60" s="3">
        <f t="shared" si="25"/>
        <v>327.9992</v>
      </c>
      <c r="AG60" s="3">
        <f t="shared" si="26"/>
        <v>308</v>
      </c>
      <c r="AH60" s="34">
        <f t="shared" si="27"/>
        <v>394.9992</v>
      </c>
      <c r="AI60" s="34"/>
      <c r="AJ60" s="34">
        <f>AH60-AG60</f>
        <v>86.9992</v>
      </c>
    </row>
    <row r="61" customHeight="1" spans="1:36">
      <c r="A61" s="18">
        <v>59</v>
      </c>
      <c r="B61" s="19">
        <v>572</v>
      </c>
      <c r="C61" s="20" t="s">
        <v>103</v>
      </c>
      <c r="D61" s="19" t="s">
        <v>11</v>
      </c>
      <c r="E61" s="21">
        <v>12</v>
      </c>
      <c r="F61" s="21">
        <v>18</v>
      </c>
      <c r="G61" s="21">
        <v>1</v>
      </c>
      <c r="H61" s="21">
        <f t="shared" si="36"/>
        <v>12</v>
      </c>
      <c r="I61" s="21">
        <f t="shared" si="37"/>
        <v>48</v>
      </c>
      <c r="J61" s="21">
        <v>0</v>
      </c>
      <c r="K61" s="21">
        <f t="shared" si="20"/>
        <v>-12</v>
      </c>
      <c r="L61" s="21" t="s">
        <v>46</v>
      </c>
      <c r="M61" s="21">
        <f t="shared" si="28"/>
        <v>0</v>
      </c>
      <c r="N61" s="21">
        <v>30</v>
      </c>
      <c r="O61" s="21">
        <v>50</v>
      </c>
      <c r="P61" s="21">
        <v>1</v>
      </c>
      <c r="Q61" s="21">
        <f t="shared" si="38"/>
        <v>30</v>
      </c>
      <c r="R61" s="21">
        <f t="shared" si="39"/>
        <v>30</v>
      </c>
      <c r="S61" s="21">
        <v>27</v>
      </c>
      <c r="T61" s="21">
        <f t="shared" si="21"/>
        <v>-3</v>
      </c>
      <c r="U61" s="21" t="s">
        <v>46</v>
      </c>
      <c r="V61" s="21">
        <f t="shared" si="35"/>
        <v>27</v>
      </c>
      <c r="W61" s="3">
        <v>3</v>
      </c>
      <c r="X61" s="3">
        <f t="shared" si="22"/>
        <v>150</v>
      </c>
      <c r="Y61" s="3">
        <v>1</v>
      </c>
      <c r="Z61" s="3"/>
      <c r="AA61" s="3">
        <f t="shared" si="23"/>
        <v>50</v>
      </c>
      <c r="AB61" s="9">
        <v>10</v>
      </c>
      <c r="AC61" s="3">
        <f t="shared" si="24"/>
        <v>80</v>
      </c>
      <c r="AD61" s="24">
        <v>9</v>
      </c>
      <c r="AE61" s="24">
        <v>0</v>
      </c>
      <c r="AF61" s="3">
        <f t="shared" si="25"/>
        <v>72</v>
      </c>
      <c r="AG61" s="3">
        <f t="shared" si="26"/>
        <v>308</v>
      </c>
      <c r="AH61" s="34">
        <f t="shared" si="27"/>
        <v>149</v>
      </c>
      <c r="AI61" s="34">
        <f t="shared" si="31"/>
        <v>159</v>
      </c>
      <c r="AJ61" s="34"/>
    </row>
    <row r="62" customHeight="1" spans="1:36">
      <c r="A62" s="18">
        <v>60</v>
      </c>
      <c r="B62" s="19">
        <v>745</v>
      </c>
      <c r="C62" s="20" t="s">
        <v>104</v>
      </c>
      <c r="D62" s="19" t="s">
        <v>14</v>
      </c>
      <c r="E62" s="21">
        <v>12</v>
      </c>
      <c r="F62" s="21">
        <v>18</v>
      </c>
      <c r="G62" s="21">
        <v>1</v>
      </c>
      <c r="H62" s="21">
        <f t="shared" si="36"/>
        <v>12</v>
      </c>
      <c r="I62" s="21">
        <f t="shared" si="37"/>
        <v>48</v>
      </c>
      <c r="J62" s="21">
        <v>0</v>
      </c>
      <c r="K62" s="21">
        <f t="shared" si="20"/>
        <v>-12</v>
      </c>
      <c r="L62" s="21" t="s">
        <v>46</v>
      </c>
      <c r="M62" s="21">
        <f t="shared" si="28"/>
        <v>0</v>
      </c>
      <c r="N62" s="21">
        <v>30</v>
      </c>
      <c r="O62" s="21">
        <v>50</v>
      </c>
      <c r="P62" s="21">
        <v>1</v>
      </c>
      <c r="Q62" s="21">
        <f t="shared" si="38"/>
        <v>30</v>
      </c>
      <c r="R62" s="21">
        <f t="shared" si="39"/>
        <v>30</v>
      </c>
      <c r="S62" s="21">
        <v>11</v>
      </c>
      <c r="T62" s="21">
        <f t="shared" si="21"/>
        <v>-19</v>
      </c>
      <c r="U62" s="21" t="s">
        <v>46</v>
      </c>
      <c r="V62" s="21">
        <f t="shared" si="35"/>
        <v>11</v>
      </c>
      <c r="W62" s="3">
        <v>3</v>
      </c>
      <c r="X62" s="3">
        <f t="shared" si="22"/>
        <v>150</v>
      </c>
      <c r="Y62" s="3">
        <v>0</v>
      </c>
      <c r="Z62" s="3"/>
      <c r="AA62" s="3">
        <f t="shared" si="23"/>
        <v>0</v>
      </c>
      <c r="AB62" s="9">
        <v>10</v>
      </c>
      <c r="AC62" s="3">
        <f t="shared" si="24"/>
        <v>80</v>
      </c>
      <c r="AD62" s="24">
        <v>3</v>
      </c>
      <c r="AE62" s="24">
        <v>3</v>
      </c>
      <c r="AF62" s="3">
        <f t="shared" si="25"/>
        <v>96</v>
      </c>
      <c r="AG62" s="3">
        <f t="shared" si="26"/>
        <v>308</v>
      </c>
      <c r="AH62" s="34">
        <f t="shared" si="27"/>
        <v>107</v>
      </c>
      <c r="AI62" s="34">
        <f t="shared" si="31"/>
        <v>201</v>
      </c>
      <c r="AJ62" s="34"/>
    </row>
    <row r="63" customHeight="1" spans="1:36">
      <c r="A63" s="18">
        <v>61</v>
      </c>
      <c r="B63" s="19">
        <v>114286</v>
      </c>
      <c r="C63" s="19" t="s">
        <v>105</v>
      </c>
      <c r="D63" s="19" t="s">
        <v>14</v>
      </c>
      <c r="E63" s="21">
        <v>12</v>
      </c>
      <c r="F63" s="21">
        <v>18</v>
      </c>
      <c r="G63" s="21">
        <v>1</v>
      </c>
      <c r="H63" s="21">
        <f t="shared" si="36"/>
        <v>12</v>
      </c>
      <c r="I63" s="21">
        <f t="shared" si="37"/>
        <v>48</v>
      </c>
      <c r="J63" s="21">
        <v>0</v>
      </c>
      <c r="K63" s="21">
        <f t="shared" si="20"/>
        <v>-12</v>
      </c>
      <c r="L63" s="21" t="s">
        <v>46</v>
      </c>
      <c r="M63" s="21">
        <f t="shared" si="28"/>
        <v>0</v>
      </c>
      <c r="N63" s="21">
        <v>30</v>
      </c>
      <c r="O63" s="21">
        <v>50</v>
      </c>
      <c r="P63" s="21">
        <v>1</v>
      </c>
      <c r="Q63" s="21">
        <f t="shared" si="38"/>
        <v>30</v>
      </c>
      <c r="R63" s="21">
        <f t="shared" si="39"/>
        <v>30</v>
      </c>
      <c r="S63" s="21">
        <v>57</v>
      </c>
      <c r="T63" s="21">
        <f t="shared" si="21"/>
        <v>27</v>
      </c>
      <c r="U63" s="21" t="s">
        <v>26</v>
      </c>
      <c r="V63" s="21">
        <f>S63*2</f>
        <v>114</v>
      </c>
      <c r="W63" s="3">
        <v>3</v>
      </c>
      <c r="X63" s="3">
        <f t="shared" si="22"/>
        <v>150</v>
      </c>
      <c r="Y63" s="3">
        <v>0</v>
      </c>
      <c r="Z63" s="3"/>
      <c r="AA63" s="3">
        <f t="shared" si="23"/>
        <v>0</v>
      </c>
      <c r="AB63" s="9">
        <v>10</v>
      </c>
      <c r="AC63" s="3">
        <f t="shared" si="24"/>
        <v>80</v>
      </c>
      <c r="AD63" s="24">
        <v>0</v>
      </c>
      <c r="AE63" s="24">
        <v>0</v>
      </c>
      <c r="AF63" s="3">
        <f t="shared" si="25"/>
        <v>0</v>
      </c>
      <c r="AG63" s="3">
        <f t="shared" si="26"/>
        <v>308</v>
      </c>
      <c r="AH63" s="34">
        <f t="shared" si="27"/>
        <v>114</v>
      </c>
      <c r="AI63" s="34">
        <f t="shared" si="31"/>
        <v>194</v>
      </c>
      <c r="AJ63" s="34"/>
    </row>
    <row r="64" customHeight="1" spans="1:36">
      <c r="A64" s="18">
        <v>62</v>
      </c>
      <c r="B64" s="19">
        <v>108277</v>
      </c>
      <c r="C64" s="20" t="s">
        <v>106</v>
      </c>
      <c r="D64" s="19" t="s">
        <v>14</v>
      </c>
      <c r="E64" s="21">
        <v>12</v>
      </c>
      <c r="F64" s="21">
        <v>18</v>
      </c>
      <c r="G64" s="21">
        <v>1</v>
      </c>
      <c r="H64" s="21">
        <f t="shared" si="36"/>
        <v>12</v>
      </c>
      <c r="I64" s="21">
        <f t="shared" si="37"/>
        <v>48</v>
      </c>
      <c r="J64" s="21">
        <v>7</v>
      </c>
      <c r="K64" s="21">
        <f t="shared" si="20"/>
        <v>-5</v>
      </c>
      <c r="L64" s="21" t="s">
        <v>46</v>
      </c>
      <c r="M64" s="21">
        <f t="shared" si="28"/>
        <v>28</v>
      </c>
      <c r="N64" s="21">
        <v>30</v>
      </c>
      <c r="O64" s="21">
        <v>50</v>
      </c>
      <c r="P64" s="21">
        <v>1</v>
      </c>
      <c r="Q64" s="21">
        <f t="shared" si="38"/>
        <v>30</v>
      </c>
      <c r="R64" s="21">
        <f t="shared" si="39"/>
        <v>30</v>
      </c>
      <c r="S64" s="21">
        <v>14</v>
      </c>
      <c r="T64" s="21">
        <f t="shared" si="21"/>
        <v>-16</v>
      </c>
      <c r="U64" s="21" t="s">
        <v>46</v>
      </c>
      <c r="V64" s="21">
        <f t="shared" ref="V64:V88" si="40">S64*1</f>
        <v>14</v>
      </c>
      <c r="W64" s="3">
        <v>3</v>
      </c>
      <c r="X64" s="3">
        <f t="shared" si="22"/>
        <v>150</v>
      </c>
      <c r="Y64" s="3">
        <v>2</v>
      </c>
      <c r="Z64" s="3"/>
      <c r="AA64" s="3">
        <f t="shared" si="23"/>
        <v>100</v>
      </c>
      <c r="AB64" s="9">
        <v>10</v>
      </c>
      <c r="AC64" s="3">
        <f t="shared" si="24"/>
        <v>80</v>
      </c>
      <c r="AD64" s="24">
        <v>0</v>
      </c>
      <c r="AE64" s="24">
        <v>2</v>
      </c>
      <c r="AF64" s="3">
        <f t="shared" si="25"/>
        <v>48</v>
      </c>
      <c r="AG64" s="3">
        <f t="shared" si="26"/>
        <v>308</v>
      </c>
      <c r="AH64" s="34">
        <f t="shared" si="27"/>
        <v>190</v>
      </c>
      <c r="AI64" s="34">
        <f t="shared" si="31"/>
        <v>118</v>
      </c>
      <c r="AJ64" s="34"/>
    </row>
    <row r="65" customHeight="1" spans="1:36">
      <c r="A65" s="18">
        <v>63</v>
      </c>
      <c r="B65" s="19">
        <v>585</v>
      </c>
      <c r="C65" s="20" t="s">
        <v>107</v>
      </c>
      <c r="D65" s="19" t="s">
        <v>11</v>
      </c>
      <c r="E65" s="21">
        <v>12</v>
      </c>
      <c r="F65" s="21">
        <v>18</v>
      </c>
      <c r="G65" s="21">
        <v>1</v>
      </c>
      <c r="H65" s="21">
        <f t="shared" si="36"/>
        <v>12</v>
      </c>
      <c r="I65" s="21">
        <f t="shared" si="37"/>
        <v>48</v>
      </c>
      <c r="J65" s="21">
        <v>0</v>
      </c>
      <c r="K65" s="21">
        <f t="shared" si="20"/>
        <v>-12</v>
      </c>
      <c r="L65" s="21" t="s">
        <v>46</v>
      </c>
      <c r="M65" s="21">
        <f t="shared" si="28"/>
        <v>0</v>
      </c>
      <c r="N65" s="21">
        <v>30</v>
      </c>
      <c r="O65" s="21">
        <v>50</v>
      </c>
      <c r="P65" s="21">
        <v>2</v>
      </c>
      <c r="Q65" s="21">
        <f>O65</f>
        <v>50</v>
      </c>
      <c r="R65" s="21">
        <f>O65*2</f>
        <v>100</v>
      </c>
      <c r="S65" s="21">
        <v>51</v>
      </c>
      <c r="T65" s="21">
        <f t="shared" si="21"/>
        <v>21</v>
      </c>
      <c r="U65" s="21" t="s">
        <v>26</v>
      </c>
      <c r="V65" s="21">
        <f>S65*2</f>
        <v>102</v>
      </c>
      <c r="W65" s="3">
        <v>3</v>
      </c>
      <c r="X65" s="3">
        <f t="shared" si="22"/>
        <v>150</v>
      </c>
      <c r="Y65" s="3">
        <v>7</v>
      </c>
      <c r="Z65" s="3"/>
      <c r="AA65" s="3">
        <f t="shared" si="23"/>
        <v>350</v>
      </c>
      <c r="AB65" s="9">
        <v>17</v>
      </c>
      <c r="AC65" s="3">
        <f t="shared" si="24"/>
        <v>136</v>
      </c>
      <c r="AD65" s="24">
        <v>20</v>
      </c>
      <c r="AE65" s="24">
        <v>1</v>
      </c>
      <c r="AF65" s="3">
        <f t="shared" si="25"/>
        <v>184</v>
      </c>
      <c r="AG65" s="3">
        <f t="shared" si="26"/>
        <v>434</v>
      </c>
      <c r="AH65" s="34">
        <f t="shared" si="27"/>
        <v>636</v>
      </c>
      <c r="AI65" s="34"/>
      <c r="AJ65" s="34">
        <f>AH65-AG65</f>
        <v>202</v>
      </c>
    </row>
    <row r="66" customHeight="1" spans="1:36">
      <c r="A66" s="18">
        <v>64</v>
      </c>
      <c r="B66" s="19">
        <v>102565</v>
      </c>
      <c r="C66" s="20" t="s">
        <v>108</v>
      </c>
      <c r="D66" s="19" t="s">
        <v>14</v>
      </c>
      <c r="E66" s="21">
        <v>12</v>
      </c>
      <c r="F66" s="21">
        <v>18</v>
      </c>
      <c r="G66" s="21">
        <v>1</v>
      </c>
      <c r="H66" s="21">
        <f t="shared" si="36"/>
        <v>12</v>
      </c>
      <c r="I66" s="21">
        <f t="shared" si="37"/>
        <v>48</v>
      </c>
      <c r="J66" s="21">
        <v>6</v>
      </c>
      <c r="K66" s="21">
        <f t="shared" si="20"/>
        <v>-6</v>
      </c>
      <c r="L66" s="21" t="s">
        <v>46</v>
      </c>
      <c r="M66" s="21">
        <f t="shared" si="28"/>
        <v>24</v>
      </c>
      <c r="N66" s="21">
        <v>30</v>
      </c>
      <c r="O66" s="21">
        <v>50</v>
      </c>
      <c r="P66" s="21">
        <v>1</v>
      </c>
      <c r="Q66" s="21">
        <f>N66</f>
        <v>30</v>
      </c>
      <c r="R66" s="21">
        <f>N66*1</f>
        <v>30</v>
      </c>
      <c r="S66" s="21">
        <v>26</v>
      </c>
      <c r="T66" s="21">
        <f t="shared" si="21"/>
        <v>-4</v>
      </c>
      <c r="U66" s="21" t="s">
        <v>46</v>
      </c>
      <c r="V66" s="21">
        <f t="shared" si="40"/>
        <v>26</v>
      </c>
      <c r="W66" s="3">
        <v>3</v>
      </c>
      <c r="X66" s="3">
        <f t="shared" si="22"/>
        <v>150</v>
      </c>
      <c r="Y66" s="3">
        <v>2</v>
      </c>
      <c r="Z66" s="3"/>
      <c r="AA66" s="3">
        <f t="shared" si="23"/>
        <v>100</v>
      </c>
      <c r="AB66" s="9">
        <v>9</v>
      </c>
      <c r="AC66" s="3">
        <f t="shared" si="24"/>
        <v>72</v>
      </c>
      <c r="AD66" s="24">
        <v>0</v>
      </c>
      <c r="AE66" s="24">
        <v>3</v>
      </c>
      <c r="AF66" s="3">
        <f t="shared" si="25"/>
        <v>72</v>
      </c>
      <c r="AG66" s="3">
        <f t="shared" si="26"/>
        <v>300</v>
      </c>
      <c r="AH66" s="34">
        <f t="shared" si="27"/>
        <v>222</v>
      </c>
      <c r="AI66" s="34">
        <f t="shared" si="31"/>
        <v>78</v>
      </c>
      <c r="AJ66" s="34"/>
    </row>
    <row r="67" customHeight="1" spans="1:36">
      <c r="A67" s="18">
        <v>65</v>
      </c>
      <c r="B67" s="19">
        <v>587</v>
      </c>
      <c r="C67" s="20" t="s">
        <v>109</v>
      </c>
      <c r="D67" s="19" t="s">
        <v>9</v>
      </c>
      <c r="E67" s="21">
        <v>12</v>
      </c>
      <c r="F67" s="21">
        <v>18</v>
      </c>
      <c r="G67" s="21">
        <v>1</v>
      </c>
      <c r="H67" s="21">
        <f t="shared" si="36"/>
        <v>12</v>
      </c>
      <c r="I67" s="21">
        <f t="shared" si="37"/>
        <v>48</v>
      </c>
      <c r="J67" s="21">
        <v>0</v>
      </c>
      <c r="K67" s="21">
        <f t="shared" si="20"/>
        <v>-12</v>
      </c>
      <c r="L67" s="21" t="s">
        <v>46</v>
      </c>
      <c r="M67" s="21">
        <f t="shared" si="28"/>
        <v>0</v>
      </c>
      <c r="N67" s="21">
        <v>30</v>
      </c>
      <c r="O67" s="21">
        <v>50</v>
      </c>
      <c r="P67" s="21">
        <v>2</v>
      </c>
      <c r="Q67" s="21">
        <f t="shared" ref="Q67:Q75" si="41">O67</f>
        <v>50</v>
      </c>
      <c r="R67" s="21">
        <f t="shared" ref="R67:R75" si="42">O67*2</f>
        <v>100</v>
      </c>
      <c r="S67" s="21">
        <v>21</v>
      </c>
      <c r="T67" s="21">
        <f t="shared" si="21"/>
        <v>-9</v>
      </c>
      <c r="U67" s="21" t="s">
        <v>46</v>
      </c>
      <c r="V67" s="21">
        <f t="shared" si="40"/>
        <v>21</v>
      </c>
      <c r="W67" s="3">
        <v>3</v>
      </c>
      <c r="X67" s="3">
        <f t="shared" si="22"/>
        <v>150</v>
      </c>
      <c r="Y67" s="3">
        <v>0</v>
      </c>
      <c r="Z67" s="3"/>
      <c r="AA67" s="3">
        <f t="shared" si="23"/>
        <v>0</v>
      </c>
      <c r="AB67" s="9">
        <v>9</v>
      </c>
      <c r="AC67" s="3">
        <f t="shared" si="24"/>
        <v>72</v>
      </c>
      <c r="AD67" s="24">
        <v>15</v>
      </c>
      <c r="AE67" s="24">
        <v>0</v>
      </c>
      <c r="AF67" s="3">
        <f t="shared" si="25"/>
        <v>120</v>
      </c>
      <c r="AG67" s="3">
        <f t="shared" si="26"/>
        <v>370</v>
      </c>
      <c r="AH67" s="34">
        <f t="shared" si="27"/>
        <v>141</v>
      </c>
      <c r="AI67" s="34">
        <f t="shared" si="31"/>
        <v>229</v>
      </c>
      <c r="AJ67" s="34"/>
    </row>
    <row r="68" customHeight="1" spans="1:36">
      <c r="A68" s="18">
        <v>66</v>
      </c>
      <c r="B68" s="19">
        <v>748</v>
      </c>
      <c r="C68" s="20" t="s">
        <v>110</v>
      </c>
      <c r="D68" s="19" t="s">
        <v>10</v>
      </c>
      <c r="E68" s="21">
        <v>12</v>
      </c>
      <c r="F68" s="21">
        <v>18</v>
      </c>
      <c r="G68" s="21">
        <v>2</v>
      </c>
      <c r="H68" s="21">
        <f>F68</f>
        <v>18</v>
      </c>
      <c r="I68" s="21">
        <f>F68*5</f>
        <v>90</v>
      </c>
      <c r="J68" s="21">
        <v>0</v>
      </c>
      <c r="K68" s="21">
        <f t="shared" ref="K68:K99" si="43">J68-E68</f>
        <v>-12</v>
      </c>
      <c r="L68" s="21" t="s">
        <v>46</v>
      </c>
      <c r="M68" s="21">
        <f t="shared" si="28"/>
        <v>0</v>
      </c>
      <c r="N68" s="21">
        <v>30</v>
      </c>
      <c r="O68" s="21">
        <v>50</v>
      </c>
      <c r="P68" s="21">
        <v>2</v>
      </c>
      <c r="Q68" s="21">
        <f t="shared" si="41"/>
        <v>50</v>
      </c>
      <c r="R68" s="21">
        <f t="shared" si="42"/>
        <v>100</v>
      </c>
      <c r="S68" s="21">
        <v>7</v>
      </c>
      <c r="T68" s="21">
        <f t="shared" ref="T68:T99" si="44">S68-N68</f>
        <v>-23</v>
      </c>
      <c r="U68" s="21" t="s">
        <v>46</v>
      </c>
      <c r="V68" s="21">
        <f t="shared" si="40"/>
        <v>7</v>
      </c>
      <c r="W68" s="3">
        <v>3</v>
      </c>
      <c r="X68" s="3">
        <f t="shared" ref="X68:X99" si="45">W68*50</f>
        <v>150</v>
      </c>
      <c r="Y68" s="3">
        <v>1</v>
      </c>
      <c r="Z68" s="3"/>
      <c r="AA68" s="3">
        <f t="shared" ref="AA68:AA99" si="46">Y68*50</f>
        <v>50</v>
      </c>
      <c r="AB68" s="9">
        <v>8</v>
      </c>
      <c r="AC68" s="3">
        <f t="shared" ref="AC68:AC99" si="47">AB68*8</f>
        <v>64</v>
      </c>
      <c r="AD68" s="24">
        <v>0</v>
      </c>
      <c r="AE68" s="24">
        <v>3</v>
      </c>
      <c r="AF68" s="3">
        <f t="shared" ref="AF68:AF99" si="48">AD68*8+AE68*24</f>
        <v>72</v>
      </c>
      <c r="AG68" s="3">
        <f t="shared" ref="AG68:AG99" si="49">I68+R68+X68+AC68</f>
        <v>404</v>
      </c>
      <c r="AH68" s="34">
        <f t="shared" ref="AH68:AH99" si="50">M68+V68+AA68+AF68</f>
        <v>129</v>
      </c>
      <c r="AI68" s="34">
        <f t="shared" ref="AI68:AI99" si="51">AG68-AH68</f>
        <v>275</v>
      </c>
      <c r="AJ68" s="34"/>
    </row>
    <row r="69" customHeight="1" spans="1:36">
      <c r="A69" s="18">
        <v>67</v>
      </c>
      <c r="B69" s="19">
        <v>716</v>
      </c>
      <c r="C69" s="20" t="s">
        <v>111</v>
      </c>
      <c r="D69" s="19" t="s">
        <v>10</v>
      </c>
      <c r="E69" s="21">
        <v>12</v>
      </c>
      <c r="F69" s="21">
        <v>18</v>
      </c>
      <c r="G69" s="21">
        <v>1</v>
      </c>
      <c r="H69" s="21">
        <f>E69</f>
        <v>12</v>
      </c>
      <c r="I69" s="21">
        <f>E69*4</f>
        <v>48</v>
      </c>
      <c r="J69" s="21">
        <v>4</v>
      </c>
      <c r="K69" s="21">
        <f t="shared" si="43"/>
        <v>-8</v>
      </c>
      <c r="L69" s="21" t="s">
        <v>46</v>
      </c>
      <c r="M69" s="21">
        <f t="shared" ref="M69:M100" si="52">J69*4</f>
        <v>16</v>
      </c>
      <c r="N69" s="21">
        <v>30</v>
      </c>
      <c r="O69" s="21">
        <v>50</v>
      </c>
      <c r="P69" s="21">
        <v>2</v>
      </c>
      <c r="Q69" s="21">
        <f t="shared" si="41"/>
        <v>50</v>
      </c>
      <c r="R69" s="21">
        <f t="shared" si="42"/>
        <v>100</v>
      </c>
      <c r="S69" s="21">
        <v>47</v>
      </c>
      <c r="T69" s="21">
        <f t="shared" si="44"/>
        <v>17</v>
      </c>
      <c r="U69" s="21" t="s">
        <v>25</v>
      </c>
      <c r="V69" s="21">
        <f t="shared" si="40"/>
        <v>47</v>
      </c>
      <c r="W69" s="3">
        <v>3</v>
      </c>
      <c r="X69" s="3">
        <f t="shared" si="45"/>
        <v>150</v>
      </c>
      <c r="Y69" s="3">
        <v>7</v>
      </c>
      <c r="Z69" s="3"/>
      <c r="AA69" s="3">
        <f t="shared" si="46"/>
        <v>350</v>
      </c>
      <c r="AB69" s="9">
        <v>8</v>
      </c>
      <c r="AC69" s="3">
        <f t="shared" si="47"/>
        <v>64</v>
      </c>
      <c r="AD69" s="24">
        <v>14</v>
      </c>
      <c r="AE69" s="24">
        <v>3</v>
      </c>
      <c r="AF69" s="3">
        <f t="shared" si="48"/>
        <v>184</v>
      </c>
      <c r="AG69" s="3">
        <f t="shared" si="49"/>
        <v>362</v>
      </c>
      <c r="AH69" s="34">
        <f t="shared" si="50"/>
        <v>597</v>
      </c>
      <c r="AI69" s="34"/>
      <c r="AJ69" s="34">
        <f>AH69-AG69</f>
        <v>235</v>
      </c>
    </row>
    <row r="70" customHeight="1" spans="1:36">
      <c r="A70" s="18">
        <v>68</v>
      </c>
      <c r="B70" s="19">
        <v>539</v>
      </c>
      <c r="C70" s="20" t="s">
        <v>112</v>
      </c>
      <c r="D70" s="19" t="s">
        <v>10</v>
      </c>
      <c r="E70" s="21">
        <v>12</v>
      </c>
      <c r="F70" s="21">
        <v>18</v>
      </c>
      <c r="G70" s="21">
        <v>2</v>
      </c>
      <c r="H70" s="21">
        <f>F70</f>
        <v>18</v>
      </c>
      <c r="I70" s="21">
        <f>F70*5</f>
        <v>90</v>
      </c>
      <c r="J70" s="21">
        <v>0</v>
      </c>
      <c r="K70" s="21">
        <f t="shared" si="43"/>
        <v>-12</v>
      </c>
      <c r="L70" s="21" t="s">
        <v>46</v>
      </c>
      <c r="M70" s="21">
        <f t="shared" si="52"/>
        <v>0</v>
      </c>
      <c r="N70" s="21">
        <v>30</v>
      </c>
      <c r="O70" s="21">
        <v>50</v>
      </c>
      <c r="P70" s="21">
        <v>2</v>
      </c>
      <c r="Q70" s="21">
        <f t="shared" si="41"/>
        <v>50</v>
      </c>
      <c r="R70" s="21">
        <f t="shared" si="42"/>
        <v>100</v>
      </c>
      <c r="S70" s="21">
        <v>12</v>
      </c>
      <c r="T70" s="21">
        <f t="shared" si="44"/>
        <v>-18</v>
      </c>
      <c r="U70" s="21" t="s">
        <v>46</v>
      </c>
      <c r="V70" s="21">
        <f t="shared" si="40"/>
        <v>12</v>
      </c>
      <c r="W70" s="3">
        <v>3</v>
      </c>
      <c r="X70" s="3">
        <f t="shared" si="45"/>
        <v>150</v>
      </c>
      <c r="Y70" s="3">
        <v>2</v>
      </c>
      <c r="Z70" s="3"/>
      <c r="AA70" s="3">
        <f t="shared" si="46"/>
        <v>100</v>
      </c>
      <c r="AB70" s="9">
        <v>18</v>
      </c>
      <c r="AC70" s="3">
        <f t="shared" si="47"/>
        <v>144</v>
      </c>
      <c r="AD70" s="24">
        <v>8</v>
      </c>
      <c r="AE70" s="24">
        <v>1</v>
      </c>
      <c r="AF70" s="3">
        <f t="shared" si="48"/>
        <v>88</v>
      </c>
      <c r="AG70" s="3">
        <f t="shared" si="49"/>
        <v>484</v>
      </c>
      <c r="AH70" s="34">
        <f t="shared" si="50"/>
        <v>200</v>
      </c>
      <c r="AI70" s="34">
        <f t="shared" si="51"/>
        <v>284</v>
      </c>
      <c r="AJ70" s="34"/>
    </row>
    <row r="71" customHeight="1" spans="1:36">
      <c r="A71" s="18">
        <v>69</v>
      </c>
      <c r="B71" s="19">
        <v>102935</v>
      </c>
      <c r="C71" s="20" t="s">
        <v>113</v>
      </c>
      <c r="D71" s="19" t="s">
        <v>13</v>
      </c>
      <c r="E71" s="21">
        <v>12</v>
      </c>
      <c r="F71" s="21">
        <v>18</v>
      </c>
      <c r="G71" s="21">
        <v>1</v>
      </c>
      <c r="H71" s="21">
        <f>E71</f>
        <v>12</v>
      </c>
      <c r="I71" s="21">
        <f>E71*4</f>
        <v>48</v>
      </c>
      <c r="J71" s="21">
        <v>0</v>
      </c>
      <c r="K71" s="21">
        <f t="shared" si="43"/>
        <v>-12</v>
      </c>
      <c r="L71" s="21" t="s">
        <v>46</v>
      </c>
      <c r="M71" s="21">
        <f t="shared" si="52"/>
        <v>0</v>
      </c>
      <c r="N71" s="21">
        <v>30</v>
      </c>
      <c r="O71" s="21">
        <v>50</v>
      </c>
      <c r="P71" s="21">
        <v>2</v>
      </c>
      <c r="Q71" s="21">
        <f t="shared" si="41"/>
        <v>50</v>
      </c>
      <c r="R71" s="21">
        <f t="shared" si="42"/>
        <v>100</v>
      </c>
      <c r="S71" s="21">
        <v>20</v>
      </c>
      <c r="T71" s="21">
        <f t="shared" si="44"/>
        <v>-10</v>
      </c>
      <c r="U71" s="21" t="s">
        <v>46</v>
      </c>
      <c r="V71" s="21">
        <f t="shared" si="40"/>
        <v>20</v>
      </c>
      <c r="W71" s="3">
        <v>3</v>
      </c>
      <c r="X71" s="3">
        <f t="shared" si="45"/>
        <v>150</v>
      </c>
      <c r="Y71" s="3">
        <v>4</v>
      </c>
      <c r="Z71" s="3"/>
      <c r="AA71" s="3">
        <f t="shared" si="46"/>
        <v>200</v>
      </c>
      <c r="AB71" s="9">
        <v>8</v>
      </c>
      <c r="AC71" s="3">
        <f t="shared" si="47"/>
        <v>64</v>
      </c>
      <c r="AD71" s="24">
        <v>0</v>
      </c>
      <c r="AE71" s="24">
        <v>4</v>
      </c>
      <c r="AF71" s="3">
        <f t="shared" si="48"/>
        <v>96</v>
      </c>
      <c r="AG71" s="3">
        <f t="shared" si="49"/>
        <v>362</v>
      </c>
      <c r="AH71" s="34">
        <f t="shared" si="50"/>
        <v>316</v>
      </c>
      <c r="AI71" s="34">
        <f t="shared" si="51"/>
        <v>46</v>
      </c>
      <c r="AJ71" s="34"/>
    </row>
    <row r="72" customHeight="1" spans="1:36">
      <c r="A72" s="18">
        <v>70</v>
      </c>
      <c r="B72" s="19">
        <v>104428</v>
      </c>
      <c r="C72" s="20" t="s">
        <v>114</v>
      </c>
      <c r="D72" s="19" t="s">
        <v>9</v>
      </c>
      <c r="E72" s="21">
        <v>12</v>
      </c>
      <c r="F72" s="21">
        <v>18</v>
      </c>
      <c r="G72" s="21">
        <v>1</v>
      </c>
      <c r="H72" s="21">
        <f>E72</f>
        <v>12</v>
      </c>
      <c r="I72" s="21">
        <f>E72*4</f>
        <v>48</v>
      </c>
      <c r="J72" s="21">
        <v>0</v>
      </c>
      <c r="K72" s="21">
        <f t="shared" si="43"/>
        <v>-12</v>
      </c>
      <c r="L72" s="21" t="s">
        <v>46</v>
      </c>
      <c r="M72" s="21">
        <f t="shared" si="52"/>
        <v>0</v>
      </c>
      <c r="N72" s="21">
        <v>30</v>
      </c>
      <c r="O72" s="21">
        <v>50</v>
      </c>
      <c r="P72" s="21">
        <v>2</v>
      </c>
      <c r="Q72" s="21">
        <f t="shared" si="41"/>
        <v>50</v>
      </c>
      <c r="R72" s="21">
        <f t="shared" si="42"/>
        <v>100</v>
      </c>
      <c r="S72" s="21">
        <v>20</v>
      </c>
      <c r="T72" s="21">
        <f t="shared" si="44"/>
        <v>-10</v>
      </c>
      <c r="U72" s="21" t="s">
        <v>46</v>
      </c>
      <c r="V72" s="21">
        <f t="shared" si="40"/>
        <v>20</v>
      </c>
      <c r="W72" s="3">
        <v>3</v>
      </c>
      <c r="X72" s="3">
        <f t="shared" si="45"/>
        <v>150</v>
      </c>
      <c r="Y72" s="3">
        <v>0</v>
      </c>
      <c r="Z72" s="3"/>
      <c r="AA72" s="3">
        <f t="shared" si="46"/>
        <v>0</v>
      </c>
      <c r="AB72" s="9">
        <v>8</v>
      </c>
      <c r="AC72" s="3">
        <f t="shared" si="47"/>
        <v>64</v>
      </c>
      <c r="AD72" s="24">
        <v>12</v>
      </c>
      <c r="AE72" s="24">
        <v>1</v>
      </c>
      <c r="AF72" s="3">
        <f t="shared" si="48"/>
        <v>120</v>
      </c>
      <c r="AG72" s="3">
        <f t="shared" si="49"/>
        <v>362</v>
      </c>
      <c r="AH72" s="34">
        <f t="shared" si="50"/>
        <v>140</v>
      </c>
      <c r="AI72" s="34">
        <f t="shared" si="51"/>
        <v>222</v>
      </c>
      <c r="AJ72" s="34"/>
    </row>
    <row r="73" customHeight="1" spans="1:36">
      <c r="A73" s="18">
        <v>71</v>
      </c>
      <c r="B73" s="19">
        <v>367</v>
      </c>
      <c r="C73" s="20" t="s">
        <v>115</v>
      </c>
      <c r="D73" s="19" t="s">
        <v>9</v>
      </c>
      <c r="E73" s="21">
        <v>12</v>
      </c>
      <c r="F73" s="21">
        <v>18</v>
      </c>
      <c r="G73" s="21">
        <v>1</v>
      </c>
      <c r="H73" s="21">
        <f>E73</f>
        <v>12</v>
      </c>
      <c r="I73" s="21">
        <f>E73*4</f>
        <v>48</v>
      </c>
      <c r="J73" s="21">
        <v>0</v>
      </c>
      <c r="K73" s="21">
        <f t="shared" si="43"/>
        <v>-12</v>
      </c>
      <c r="L73" s="21" t="s">
        <v>46</v>
      </c>
      <c r="M73" s="21">
        <f t="shared" si="52"/>
        <v>0</v>
      </c>
      <c r="N73" s="21">
        <v>30</v>
      </c>
      <c r="O73" s="21">
        <v>50</v>
      </c>
      <c r="P73" s="21">
        <v>2</v>
      </c>
      <c r="Q73" s="21">
        <f t="shared" si="41"/>
        <v>50</v>
      </c>
      <c r="R73" s="21">
        <f t="shared" si="42"/>
        <v>100</v>
      </c>
      <c r="S73" s="21">
        <v>28</v>
      </c>
      <c r="T73" s="21">
        <f t="shared" si="44"/>
        <v>-2</v>
      </c>
      <c r="U73" s="21" t="s">
        <v>46</v>
      </c>
      <c r="V73" s="21">
        <f t="shared" si="40"/>
        <v>28</v>
      </c>
      <c r="W73" s="3">
        <v>3</v>
      </c>
      <c r="X73" s="3">
        <f t="shared" si="45"/>
        <v>150</v>
      </c>
      <c r="Y73" s="3">
        <v>0</v>
      </c>
      <c r="Z73" s="3"/>
      <c r="AA73" s="3">
        <f t="shared" si="46"/>
        <v>0</v>
      </c>
      <c r="AB73" s="9">
        <v>8</v>
      </c>
      <c r="AC73" s="3">
        <f t="shared" si="47"/>
        <v>64</v>
      </c>
      <c r="AD73" s="24">
        <v>4</v>
      </c>
      <c r="AE73" s="24">
        <v>0</v>
      </c>
      <c r="AF73" s="3">
        <f t="shared" si="48"/>
        <v>32</v>
      </c>
      <c r="AG73" s="3">
        <f t="shared" si="49"/>
        <v>362</v>
      </c>
      <c r="AH73" s="34">
        <f t="shared" si="50"/>
        <v>60</v>
      </c>
      <c r="AI73" s="34">
        <f t="shared" si="51"/>
        <v>302</v>
      </c>
      <c r="AJ73" s="34"/>
    </row>
    <row r="74" customHeight="1" spans="1:36">
      <c r="A74" s="18">
        <v>72</v>
      </c>
      <c r="B74" s="19">
        <v>717</v>
      </c>
      <c r="C74" s="20" t="s">
        <v>116</v>
      </c>
      <c r="D74" s="19" t="s">
        <v>10</v>
      </c>
      <c r="E74" s="21">
        <v>12</v>
      </c>
      <c r="F74" s="21">
        <v>18</v>
      </c>
      <c r="G74" s="21">
        <v>1</v>
      </c>
      <c r="H74" s="21">
        <f>E74</f>
        <v>12</v>
      </c>
      <c r="I74" s="21">
        <f>E74*4</f>
        <v>48</v>
      </c>
      <c r="J74" s="21">
        <v>0</v>
      </c>
      <c r="K74" s="21">
        <f t="shared" si="43"/>
        <v>-12</v>
      </c>
      <c r="L74" s="21" t="s">
        <v>46</v>
      </c>
      <c r="M74" s="21">
        <f t="shared" si="52"/>
        <v>0</v>
      </c>
      <c r="N74" s="21">
        <v>30</v>
      </c>
      <c r="O74" s="21">
        <v>50</v>
      </c>
      <c r="P74" s="21">
        <v>2</v>
      </c>
      <c r="Q74" s="21">
        <f t="shared" si="41"/>
        <v>50</v>
      </c>
      <c r="R74" s="21">
        <f t="shared" si="42"/>
        <v>100</v>
      </c>
      <c r="S74" s="21">
        <v>26</v>
      </c>
      <c r="T74" s="21">
        <f t="shared" si="44"/>
        <v>-4</v>
      </c>
      <c r="U74" s="21" t="s">
        <v>46</v>
      </c>
      <c r="V74" s="21">
        <f t="shared" si="40"/>
        <v>26</v>
      </c>
      <c r="W74" s="3">
        <v>3</v>
      </c>
      <c r="X74" s="3">
        <f t="shared" si="45"/>
        <v>150</v>
      </c>
      <c r="Y74" s="3">
        <v>0</v>
      </c>
      <c r="Z74" s="3"/>
      <c r="AA74" s="3">
        <f t="shared" si="46"/>
        <v>0</v>
      </c>
      <c r="AB74" s="9">
        <v>9</v>
      </c>
      <c r="AC74" s="3">
        <f t="shared" si="47"/>
        <v>72</v>
      </c>
      <c r="AD74" s="24">
        <v>6</v>
      </c>
      <c r="AE74" s="24">
        <v>0</v>
      </c>
      <c r="AF74" s="3">
        <f t="shared" si="48"/>
        <v>48</v>
      </c>
      <c r="AG74" s="3">
        <f t="shared" si="49"/>
        <v>370</v>
      </c>
      <c r="AH74" s="34">
        <f t="shared" si="50"/>
        <v>74</v>
      </c>
      <c r="AI74" s="34">
        <f t="shared" si="51"/>
        <v>296</v>
      </c>
      <c r="AJ74" s="34"/>
    </row>
    <row r="75" customHeight="1" spans="1:36">
      <c r="A75" s="18">
        <v>73</v>
      </c>
      <c r="B75" s="19">
        <v>594</v>
      </c>
      <c r="C75" s="20" t="s">
        <v>117</v>
      </c>
      <c r="D75" s="19" t="s">
        <v>10</v>
      </c>
      <c r="E75" s="21">
        <v>12</v>
      </c>
      <c r="F75" s="21">
        <v>18</v>
      </c>
      <c r="G75" s="21">
        <v>2</v>
      </c>
      <c r="H75" s="21">
        <f>F75</f>
        <v>18</v>
      </c>
      <c r="I75" s="21">
        <f>F75*5</f>
        <v>90</v>
      </c>
      <c r="J75" s="21">
        <v>4</v>
      </c>
      <c r="K75" s="21">
        <f t="shared" si="43"/>
        <v>-8</v>
      </c>
      <c r="L75" s="21" t="s">
        <v>46</v>
      </c>
      <c r="M75" s="21">
        <f t="shared" si="52"/>
        <v>16</v>
      </c>
      <c r="N75" s="21">
        <v>30</v>
      </c>
      <c r="O75" s="21">
        <v>50</v>
      </c>
      <c r="P75" s="21">
        <v>2</v>
      </c>
      <c r="Q75" s="21">
        <f t="shared" si="41"/>
        <v>50</v>
      </c>
      <c r="R75" s="21">
        <f t="shared" si="42"/>
        <v>100</v>
      </c>
      <c r="S75" s="21">
        <v>17</v>
      </c>
      <c r="T75" s="21">
        <f t="shared" si="44"/>
        <v>-13</v>
      </c>
      <c r="U75" s="21" t="s">
        <v>46</v>
      </c>
      <c r="V75" s="21">
        <f t="shared" si="40"/>
        <v>17</v>
      </c>
      <c r="W75" s="3">
        <v>3</v>
      </c>
      <c r="X75" s="3">
        <f t="shared" si="45"/>
        <v>150</v>
      </c>
      <c r="Y75" s="3">
        <v>0</v>
      </c>
      <c r="Z75" s="3"/>
      <c r="AA75" s="3">
        <f t="shared" si="46"/>
        <v>0</v>
      </c>
      <c r="AB75" s="9">
        <v>8</v>
      </c>
      <c r="AC75" s="3">
        <f t="shared" si="47"/>
        <v>64</v>
      </c>
      <c r="AD75" s="24">
        <v>19</v>
      </c>
      <c r="AE75" s="24">
        <v>9</v>
      </c>
      <c r="AF75" s="3">
        <f t="shared" si="48"/>
        <v>368</v>
      </c>
      <c r="AG75" s="3">
        <f t="shared" si="49"/>
        <v>404</v>
      </c>
      <c r="AH75" s="34">
        <f t="shared" si="50"/>
        <v>401</v>
      </c>
      <c r="AI75" s="34">
        <f t="shared" si="51"/>
        <v>3</v>
      </c>
      <c r="AJ75" s="34"/>
    </row>
    <row r="76" customHeight="1" spans="1:36">
      <c r="A76" s="18">
        <v>74</v>
      </c>
      <c r="B76" s="19">
        <v>308</v>
      </c>
      <c r="C76" s="20" t="s">
        <v>118</v>
      </c>
      <c r="D76" s="19" t="s">
        <v>11</v>
      </c>
      <c r="E76" s="21">
        <v>12</v>
      </c>
      <c r="F76" s="21">
        <v>18</v>
      </c>
      <c r="G76" s="21">
        <v>1</v>
      </c>
      <c r="H76" s="21">
        <f>E76</f>
        <v>12</v>
      </c>
      <c r="I76" s="21">
        <f>E76*4</f>
        <v>48</v>
      </c>
      <c r="J76" s="21">
        <v>0</v>
      </c>
      <c r="K76" s="21">
        <f t="shared" si="43"/>
        <v>-12</v>
      </c>
      <c r="L76" s="21" t="s">
        <v>46</v>
      </c>
      <c r="M76" s="21">
        <f t="shared" si="52"/>
        <v>0</v>
      </c>
      <c r="N76" s="21">
        <v>30</v>
      </c>
      <c r="O76" s="21">
        <v>50</v>
      </c>
      <c r="P76" s="21">
        <v>1</v>
      </c>
      <c r="Q76" s="21">
        <f>N76</f>
        <v>30</v>
      </c>
      <c r="R76" s="21">
        <f>N76*1</f>
        <v>30</v>
      </c>
      <c r="S76" s="21">
        <v>11</v>
      </c>
      <c r="T76" s="21">
        <f t="shared" si="44"/>
        <v>-19</v>
      </c>
      <c r="U76" s="21" t="s">
        <v>46</v>
      </c>
      <c r="V76" s="21">
        <f t="shared" si="40"/>
        <v>11</v>
      </c>
      <c r="W76" s="3">
        <v>3</v>
      </c>
      <c r="X76" s="3">
        <f t="shared" si="45"/>
        <v>150</v>
      </c>
      <c r="Y76" s="3">
        <v>0</v>
      </c>
      <c r="Z76" s="3"/>
      <c r="AA76" s="3">
        <f t="shared" si="46"/>
        <v>0</v>
      </c>
      <c r="AB76" s="9">
        <v>8</v>
      </c>
      <c r="AC76" s="3">
        <f t="shared" si="47"/>
        <v>64</v>
      </c>
      <c r="AD76" s="24">
        <v>19</v>
      </c>
      <c r="AE76" s="24">
        <v>3</v>
      </c>
      <c r="AF76" s="3">
        <f t="shared" si="48"/>
        <v>224</v>
      </c>
      <c r="AG76" s="3">
        <f t="shared" si="49"/>
        <v>292</v>
      </c>
      <c r="AH76" s="34">
        <f t="shared" si="50"/>
        <v>235</v>
      </c>
      <c r="AI76" s="34">
        <f t="shared" si="51"/>
        <v>57</v>
      </c>
      <c r="AJ76" s="34"/>
    </row>
    <row r="77" customHeight="1" spans="1:36">
      <c r="A77" s="18">
        <v>75</v>
      </c>
      <c r="B77" s="19">
        <v>355</v>
      </c>
      <c r="C77" s="20" t="s">
        <v>119</v>
      </c>
      <c r="D77" s="19" t="s">
        <v>12</v>
      </c>
      <c r="E77" s="21">
        <v>12</v>
      </c>
      <c r="F77" s="21">
        <v>18</v>
      </c>
      <c r="G77" s="21">
        <v>1</v>
      </c>
      <c r="H77" s="21">
        <f>E77</f>
        <v>12</v>
      </c>
      <c r="I77" s="21">
        <f>E77*4</f>
        <v>48</v>
      </c>
      <c r="J77" s="21">
        <v>4</v>
      </c>
      <c r="K77" s="21">
        <f t="shared" si="43"/>
        <v>-8</v>
      </c>
      <c r="L77" s="21" t="s">
        <v>46</v>
      </c>
      <c r="M77" s="21">
        <f t="shared" si="52"/>
        <v>16</v>
      </c>
      <c r="N77" s="21">
        <v>30</v>
      </c>
      <c r="O77" s="21">
        <v>50</v>
      </c>
      <c r="P77" s="21">
        <v>1</v>
      </c>
      <c r="Q77" s="21">
        <f>N77</f>
        <v>30</v>
      </c>
      <c r="R77" s="21">
        <f>N77*1</f>
        <v>30</v>
      </c>
      <c r="S77" s="21">
        <v>8</v>
      </c>
      <c r="T77" s="21">
        <f t="shared" si="44"/>
        <v>-22</v>
      </c>
      <c r="U77" s="21" t="s">
        <v>46</v>
      </c>
      <c r="V77" s="21">
        <f t="shared" si="40"/>
        <v>8</v>
      </c>
      <c r="W77" s="3">
        <v>3</v>
      </c>
      <c r="X77" s="3">
        <f t="shared" si="45"/>
        <v>150</v>
      </c>
      <c r="Y77" s="3">
        <v>6.06</v>
      </c>
      <c r="Z77" s="3"/>
      <c r="AA77" s="3">
        <f t="shared" si="46"/>
        <v>303</v>
      </c>
      <c r="AB77" s="9">
        <v>18</v>
      </c>
      <c r="AC77" s="3">
        <f t="shared" si="47"/>
        <v>144</v>
      </c>
      <c r="AD77" s="24">
        <v>3</v>
      </c>
      <c r="AE77" s="24">
        <v>3</v>
      </c>
      <c r="AF77" s="3">
        <f t="shared" si="48"/>
        <v>96</v>
      </c>
      <c r="AG77" s="3">
        <f t="shared" si="49"/>
        <v>372</v>
      </c>
      <c r="AH77" s="34">
        <f t="shared" si="50"/>
        <v>423</v>
      </c>
      <c r="AI77" s="34"/>
      <c r="AJ77" s="34">
        <f>AH77-AG77</f>
        <v>51</v>
      </c>
    </row>
    <row r="78" customHeight="1" spans="1:36">
      <c r="A78" s="18">
        <v>76</v>
      </c>
      <c r="B78" s="19">
        <v>743</v>
      </c>
      <c r="C78" s="20" t="s">
        <v>120</v>
      </c>
      <c r="D78" s="19" t="s">
        <v>12</v>
      </c>
      <c r="E78" s="21">
        <v>12</v>
      </c>
      <c r="F78" s="21">
        <v>18</v>
      </c>
      <c r="G78" s="21">
        <v>1</v>
      </c>
      <c r="H78" s="21">
        <f>E78</f>
        <v>12</v>
      </c>
      <c r="I78" s="21">
        <f>E78*4</f>
        <v>48</v>
      </c>
      <c r="J78" s="21">
        <v>0</v>
      </c>
      <c r="K78" s="21">
        <f t="shared" si="43"/>
        <v>-12</v>
      </c>
      <c r="L78" s="21" t="s">
        <v>46</v>
      </c>
      <c r="M78" s="21">
        <f t="shared" si="52"/>
        <v>0</v>
      </c>
      <c r="N78" s="21">
        <v>30</v>
      </c>
      <c r="O78" s="21">
        <v>50</v>
      </c>
      <c r="P78" s="21">
        <v>1</v>
      </c>
      <c r="Q78" s="21">
        <f>N78</f>
        <v>30</v>
      </c>
      <c r="R78" s="21">
        <f>N78*1</f>
        <v>30</v>
      </c>
      <c r="S78" s="21">
        <v>11</v>
      </c>
      <c r="T78" s="21">
        <f t="shared" si="44"/>
        <v>-19</v>
      </c>
      <c r="U78" s="21" t="s">
        <v>46</v>
      </c>
      <c r="V78" s="21">
        <f t="shared" si="40"/>
        <v>11</v>
      </c>
      <c r="W78" s="3">
        <v>3</v>
      </c>
      <c r="X78" s="3">
        <f t="shared" si="45"/>
        <v>150</v>
      </c>
      <c r="Y78" s="3">
        <v>0</v>
      </c>
      <c r="Z78" s="3"/>
      <c r="AA78" s="3">
        <f t="shared" si="46"/>
        <v>0</v>
      </c>
      <c r="AB78" s="9">
        <v>8</v>
      </c>
      <c r="AC78" s="3">
        <f t="shared" si="47"/>
        <v>64</v>
      </c>
      <c r="AD78" s="24">
        <v>1</v>
      </c>
      <c r="AE78" s="24">
        <v>0</v>
      </c>
      <c r="AF78" s="3">
        <f t="shared" si="48"/>
        <v>8</v>
      </c>
      <c r="AG78" s="3">
        <f t="shared" si="49"/>
        <v>292</v>
      </c>
      <c r="AH78" s="34">
        <f t="shared" si="50"/>
        <v>19</v>
      </c>
      <c r="AI78" s="34">
        <f t="shared" si="51"/>
        <v>273</v>
      </c>
      <c r="AJ78" s="34"/>
    </row>
    <row r="79" customHeight="1" spans="1:36">
      <c r="A79" s="18">
        <v>77</v>
      </c>
      <c r="B79" s="19">
        <v>106865</v>
      </c>
      <c r="C79" s="20" t="s">
        <v>121</v>
      </c>
      <c r="D79" s="19" t="s">
        <v>13</v>
      </c>
      <c r="E79" s="21">
        <v>12</v>
      </c>
      <c r="F79" s="21">
        <v>18</v>
      </c>
      <c r="G79" s="21">
        <v>2</v>
      </c>
      <c r="H79" s="21">
        <f>F79</f>
        <v>18</v>
      </c>
      <c r="I79" s="21">
        <f>F79*5</f>
        <v>90</v>
      </c>
      <c r="J79" s="21">
        <v>0</v>
      </c>
      <c r="K79" s="21">
        <f t="shared" si="43"/>
        <v>-12</v>
      </c>
      <c r="L79" s="21" t="s">
        <v>46</v>
      </c>
      <c r="M79" s="21">
        <f t="shared" si="52"/>
        <v>0</v>
      </c>
      <c r="N79" s="21">
        <v>30</v>
      </c>
      <c r="O79" s="21">
        <v>50</v>
      </c>
      <c r="P79" s="21">
        <v>2</v>
      </c>
      <c r="Q79" s="21">
        <f>O79</f>
        <v>50</v>
      </c>
      <c r="R79" s="21">
        <f>O79*2</f>
        <v>100</v>
      </c>
      <c r="S79" s="21">
        <v>21</v>
      </c>
      <c r="T79" s="21">
        <f t="shared" si="44"/>
        <v>-9</v>
      </c>
      <c r="U79" s="21" t="s">
        <v>46</v>
      </c>
      <c r="V79" s="21">
        <f t="shared" si="40"/>
        <v>21</v>
      </c>
      <c r="W79" s="3">
        <v>3</v>
      </c>
      <c r="X79" s="3">
        <f t="shared" si="45"/>
        <v>150</v>
      </c>
      <c r="Y79" s="3">
        <v>2</v>
      </c>
      <c r="Z79" s="3"/>
      <c r="AA79" s="3">
        <f t="shared" si="46"/>
        <v>100</v>
      </c>
      <c r="AB79" s="9">
        <v>8</v>
      </c>
      <c r="AC79" s="3">
        <f t="shared" si="47"/>
        <v>64</v>
      </c>
      <c r="AD79" s="24">
        <v>17</v>
      </c>
      <c r="AE79" s="24">
        <v>4</v>
      </c>
      <c r="AF79" s="3">
        <f t="shared" si="48"/>
        <v>232</v>
      </c>
      <c r="AG79" s="3">
        <f t="shared" si="49"/>
        <v>404</v>
      </c>
      <c r="AH79" s="34">
        <f t="shared" si="50"/>
        <v>353</v>
      </c>
      <c r="AI79" s="34">
        <f t="shared" si="51"/>
        <v>51</v>
      </c>
      <c r="AJ79" s="34"/>
    </row>
    <row r="80" customHeight="1" spans="1:36">
      <c r="A80" s="18">
        <v>78</v>
      </c>
      <c r="B80" s="19">
        <v>118074</v>
      </c>
      <c r="C80" s="19" t="s">
        <v>122</v>
      </c>
      <c r="D80" s="19" t="s">
        <v>12</v>
      </c>
      <c r="E80" s="21">
        <v>12</v>
      </c>
      <c r="F80" s="21">
        <v>18</v>
      </c>
      <c r="G80" s="21">
        <v>1</v>
      </c>
      <c r="H80" s="21">
        <f>E80</f>
        <v>12</v>
      </c>
      <c r="I80" s="21">
        <f>E80*4</f>
        <v>48</v>
      </c>
      <c r="J80" s="21">
        <v>0</v>
      </c>
      <c r="K80" s="21">
        <f t="shared" si="43"/>
        <v>-12</v>
      </c>
      <c r="L80" s="21" t="s">
        <v>46</v>
      </c>
      <c r="M80" s="21">
        <f t="shared" si="52"/>
        <v>0</v>
      </c>
      <c r="N80" s="21">
        <v>30</v>
      </c>
      <c r="O80" s="21">
        <v>50</v>
      </c>
      <c r="P80" s="21">
        <v>1</v>
      </c>
      <c r="Q80" s="21">
        <f>N80</f>
        <v>30</v>
      </c>
      <c r="R80" s="21">
        <f>N80*1</f>
        <v>30</v>
      </c>
      <c r="S80" s="21">
        <v>31</v>
      </c>
      <c r="T80" s="21">
        <f t="shared" si="44"/>
        <v>1</v>
      </c>
      <c r="U80" s="21" t="s">
        <v>25</v>
      </c>
      <c r="V80" s="21">
        <f t="shared" si="40"/>
        <v>31</v>
      </c>
      <c r="W80" s="3">
        <v>3</v>
      </c>
      <c r="X80" s="3">
        <f t="shared" si="45"/>
        <v>150</v>
      </c>
      <c r="Y80" s="3">
        <v>4</v>
      </c>
      <c r="Z80" s="3"/>
      <c r="AA80" s="3">
        <f t="shared" si="46"/>
        <v>200</v>
      </c>
      <c r="AB80" s="9">
        <v>8</v>
      </c>
      <c r="AC80" s="3">
        <f t="shared" si="47"/>
        <v>64</v>
      </c>
      <c r="AD80" s="24">
        <v>4</v>
      </c>
      <c r="AE80" s="24">
        <v>0</v>
      </c>
      <c r="AF80" s="3">
        <f t="shared" si="48"/>
        <v>32</v>
      </c>
      <c r="AG80" s="3">
        <f t="shared" si="49"/>
        <v>292</v>
      </c>
      <c r="AH80" s="34">
        <f t="shared" si="50"/>
        <v>263</v>
      </c>
      <c r="AI80" s="34">
        <f t="shared" si="51"/>
        <v>29</v>
      </c>
      <c r="AJ80" s="34"/>
    </row>
    <row r="81" customHeight="1" spans="1:36">
      <c r="A81" s="18">
        <v>79</v>
      </c>
      <c r="B81" s="5">
        <v>120844</v>
      </c>
      <c r="C81" s="5" t="s">
        <v>123</v>
      </c>
      <c r="D81" s="19" t="s">
        <v>9</v>
      </c>
      <c r="E81" s="21">
        <v>12</v>
      </c>
      <c r="F81" s="21">
        <v>18</v>
      </c>
      <c r="G81" s="21">
        <v>1</v>
      </c>
      <c r="H81" s="21">
        <f>E81</f>
        <v>12</v>
      </c>
      <c r="I81" s="21">
        <f>E81*4</f>
        <v>48</v>
      </c>
      <c r="J81" s="21">
        <v>0</v>
      </c>
      <c r="K81" s="21">
        <f t="shared" si="43"/>
        <v>-12</v>
      </c>
      <c r="L81" s="21" t="s">
        <v>46</v>
      </c>
      <c r="M81" s="21">
        <f t="shared" si="52"/>
        <v>0</v>
      </c>
      <c r="N81" s="21">
        <v>30</v>
      </c>
      <c r="O81" s="21">
        <v>50</v>
      </c>
      <c r="P81" s="21">
        <v>1</v>
      </c>
      <c r="Q81" s="21">
        <f>N81</f>
        <v>30</v>
      </c>
      <c r="R81" s="21">
        <f>N81*1</f>
        <v>30</v>
      </c>
      <c r="S81" s="21">
        <v>15</v>
      </c>
      <c r="T81" s="21">
        <f t="shared" si="44"/>
        <v>-15</v>
      </c>
      <c r="U81" s="21" t="s">
        <v>46</v>
      </c>
      <c r="V81" s="21">
        <f t="shared" si="40"/>
        <v>15</v>
      </c>
      <c r="W81" s="3">
        <v>3</v>
      </c>
      <c r="X81" s="3">
        <f t="shared" si="45"/>
        <v>150</v>
      </c>
      <c r="Y81" s="3">
        <v>5</v>
      </c>
      <c r="Z81" s="3"/>
      <c r="AA81" s="3">
        <f t="shared" si="46"/>
        <v>250</v>
      </c>
      <c r="AB81" s="9">
        <v>8</v>
      </c>
      <c r="AC81" s="3">
        <f t="shared" si="47"/>
        <v>64</v>
      </c>
      <c r="AD81" s="24">
        <v>9</v>
      </c>
      <c r="AE81" s="24">
        <v>1</v>
      </c>
      <c r="AF81" s="3">
        <f t="shared" si="48"/>
        <v>96</v>
      </c>
      <c r="AG81" s="3">
        <f t="shared" si="49"/>
        <v>292</v>
      </c>
      <c r="AH81" s="34">
        <f t="shared" si="50"/>
        <v>361</v>
      </c>
      <c r="AI81" s="34"/>
      <c r="AJ81" s="34">
        <f>AH81-AG81</f>
        <v>69</v>
      </c>
    </row>
    <row r="82" customHeight="1" spans="1:36">
      <c r="A82" s="18">
        <v>80</v>
      </c>
      <c r="B82" s="19">
        <v>311</v>
      </c>
      <c r="C82" s="20" t="s">
        <v>124</v>
      </c>
      <c r="D82" s="19" t="s">
        <v>14</v>
      </c>
      <c r="E82" s="21">
        <v>6</v>
      </c>
      <c r="F82" s="21">
        <v>12</v>
      </c>
      <c r="G82" s="21">
        <v>1</v>
      </c>
      <c r="H82" s="21">
        <f>E82</f>
        <v>6</v>
      </c>
      <c r="I82" s="21">
        <f>E82*4</f>
        <v>24</v>
      </c>
      <c r="J82" s="21">
        <v>6</v>
      </c>
      <c r="K82" s="21">
        <f t="shared" si="43"/>
        <v>0</v>
      </c>
      <c r="L82" s="21" t="s">
        <v>25</v>
      </c>
      <c r="M82" s="21">
        <f t="shared" si="52"/>
        <v>24</v>
      </c>
      <c r="N82" s="21">
        <v>20</v>
      </c>
      <c r="O82" s="21">
        <v>40</v>
      </c>
      <c r="P82" s="21">
        <v>1</v>
      </c>
      <c r="Q82" s="21">
        <f>N82</f>
        <v>20</v>
      </c>
      <c r="R82" s="21">
        <f>N82*1</f>
        <v>20</v>
      </c>
      <c r="S82" s="21">
        <v>3</v>
      </c>
      <c r="T82" s="21">
        <f t="shared" si="44"/>
        <v>-17</v>
      </c>
      <c r="U82" s="21" t="s">
        <v>46</v>
      </c>
      <c r="V82" s="21">
        <f t="shared" si="40"/>
        <v>3</v>
      </c>
      <c r="W82" s="3">
        <v>2</v>
      </c>
      <c r="X82" s="3">
        <f t="shared" si="45"/>
        <v>100</v>
      </c>
      <c r="Y82" s="3">
        <v>5</v>
      </c>
      <c r="Z82" s="3"/>
      <c r="AA82" s="3">
        <f t="shared" si="46"/>
        <v>250</v>
      </c>
      <c r="AB82" s="9">
        <v>15</v>
      </c>
      <c r="AC82" s="3">
        <f t="shared" si="47"/>
        <v>120</v>
      </c>
      <c r="AD82" s="24">
        <v>1</v>
      </c>
      <c r="AE82" s="24">
        <v>1</v>
      </c>
      <c r="AF82" s="3">
        <f t="shared" si="48"/>
        <v>32</v>
      </c>
      <c r="AG82" s="3">
        <f t="shared" si="49"/>
        <v>264</v>
      </c>
      <c r="AH82" s="34">
        <f t="shared" si="50"/>
        <v>309</v>
      </c>
      <c r="AI82" s="34"/>
      <c r="AJ82" s="34">
        <f>AH82-AG82</f>
        <v>45</v>
      </c>
    </row>
    <row r="83" customHeight="1" spans="1:36">
      <c r="A83" s="18">
        <v>81</v>
      </c>
      <c r="B83" s="19">
        <v>754</v>
      </c>
      <c r="C83" s="20" t="s">
        <v>125</v>
      </c>
      <c r="D83" s="19" t="s">
        <v>9</v>
      </c>
      <c r="E83" s="21">
        <v>6</v>
      </c>
      <c r="F83" s="21">
        <v>12</v>
      </c>
      <c r="G83" s="21">
        <v>1</v>
      </c>
      <c r="H83" s="21">
        <f>E83</f>
        <v>6</v>
      </c>
      <c r="I83" s="21">
        <f>E83*4</f>
        <v>24</v>
      </c>
      <c r="J83" s="21">
        <v>0</v>
      </c>
      <c r="K83" s="21">
        <f t="shared" si="43"/>
        <v>-6</v>
      </c>
      <c r="L83" s="21" t="s">
        <v>46</v>
      </c>
      <c r="M83" s="21">
        <f t="shared" si="52"/>
        <v>0</v>
      </c>
      <c r="N83" s="21">
        <v>20</v>
      </c>
      <c r="O83" s="21">
        <v>40</v>
      </c>
      <c r="P83" s="21">
        <v>2</v>
      </c>
      <c r="Q83" s="21">
        <f>O83</f>
        <v>40</v>
      </c>
      <c r="R83" s="21">
        <f>O83*2</f>
        <v>80</v>
      </c>
      <c r="S83" s="21">
        <v>14</v>
      </c>
      <c r="T83" s="21">
        <f t="shared" si="44"/>
        <v>-6</v>
      </c>
      <c r="U83" s="21" t="s">
        <v>46</v>
      </c>
      <c r="V83" s="21">
        <f t="shared" si="40"/>
        <v>14</v>
      </c>
      <c r="W83" s="3">
        <v>2</v>
      </c>
      <c r="X83" s="3">
        <f t="shared" si="45"/>
        <v>100</v>
      </c>
      <c r="Y83" s="3">
        <v>1</v>
      </c>
      <c r="Z83" s="3"/>
      <c r="AA83" s="3">
        <f t="shared" si="46"/>
        <v>50</v>
      </c>
      <c r="AB83" s="9">
        <v>6</v>
      </c>
      <c r="AC83" s="3">
        <f t="shared" si="47"/>
        <v>48</v>
      </c>
      <c r="AD83" s="24">
        <v>0</v>
      </c>
      <c r="AE83" s="24">
        <v>3</v>
      </c>
      <c r="AF83" s="3">
        <f t="shared" si="48"/>
        <v>72</v>
      </c>
      <c r="AG83" s="3">
        <f t="shared" si="49"/>
        <v>252</v>
      </c>
      <c r="AH83" s="34">
        <f t="shared" si="50"/>
        <v>136</v>
      </c>
      <c r="AI83" s="34">
        <f t="shared" si="51"/>
        <v>116</v>
      </c>
      <c r="AJ83" s="34"/>
    </row>
    <row r="84" customHeight="1" spans="1:36">
      <c r="A84" s="18">
        <v>82</v>
      </c>
      <c r="B84" s="19">
        <v>391</v>
      </c>
      <c r="C84" s="20" t="s">
        <v>126</v>
      </c>
      <c r="D84" s="19" t="s">
        <v>11</v>
      </c>
      <c r="E84" s="21">
        <v>6</v>
      </c>
      <c r="F84" s="21">
        <v>12</v>
      </c>
      <c r="G84" s="21">
        <v>1</v>
      </c>
      <c r="H84" s="21">
        <f>E84</f>
        <v>6</v>
      </c>
      <c r="I84" s="21">
        <f>E84*4</f>
        <v>24</v>
      </c>
      <c r="J84" s="21">
        <v>0</v>
      </c>
      <c r="K84" s="21">
        <f t="shared" si="43"/>
        <v>-6</v>
      </c>
      <c r="L84" s="21" t="s">
        <v>46</v>
      </c>
      <c r="M84" s="21">
        <f t="shared" si="52"/>
        <v>0</v>
      </c>
      <c r="N84" s="21">
        <v>20</v>
      </c>
      <c r="O84" s="21">
        <v>40</v>
      </c>
      <c r="P84" s="21">
        <v>1</v>
      </c>
      <c r="Q84" s="21">
        <f>N84</f>
        <v>20</v>
      </c>
      <c r="R84" s="21">
        <f>N84*1</f>
        <v>20</v>
      </c>
      <c r="S84" s="21">
        <v>28</v>
      </c>
      <c r="T84" s="21">
        <f t="shared" si="44"/>
        <v>8</v>
      </c>
      <c r="U84" s="21" t="s">
        <v>25</v>
      </c>
      <c r="V84" s="21">
        <f t="shared" si="40"/>
        <v>28</v>
      </c>
      <c r="W84" s="3">
        <v>2</v>
      </c>
      <c r="X84" s="3">
        <f t="shared" si="45"/>
        <v>100</v>
      </c>
      <c r="Y84" s="3">
        <v>3</v>
      </c>
      <c r="Z84" s="3"/>
      <c r="AA84" s="3">
        <f t="shared" si="46"/>
        <v>150</v>
      </c>
      <c r="AB84" s="9">
        <v>15</v>
      </c>
      <c r="AC84" s="3">
        <f t="shared" si="47"/>
        <v>120</v>
      </c>
      <c r="AD84" s="24">
        <v>21</v>
      </c>
      <c r="AE84" s="24">
        <v>5</v>
      </c>
      <c r="AF84" s="3">
        <f t="shared" si="48"/>
        <v>288</v>
      </c>
      <c r="AG84" s="3">
        <f t="shared" si="49"/>
        <v>264</v>
      </c>
      <c r="AH84" s="34">
        <f t="shared" si="50"/>
        <v>466</v>
      </c>
      <c r="AI84" s="34"/>
      <c r="AJ84" s="34">
        <f>AH84-AG84</f>
        <v>202</v>
      </c>
    </row>
    <row r="85" customHeight="1" spans="1:36">
      <c r="A85" s="18">
        <v>83</v>
      </c>
      <c r="B85" s="19">
        <v>103199</v>
      </c>
      <c r="C85" s="20" t="s">
        <v>127</v>
      </c>
      <c r="D85" s="19" t="s">
        <v>11</v>
      </c>
      <c r="E85" s="21">
        <v>6</v>
      </c>
      <c r="F85" s="21">
        <v>12</v>
      </c>
      <c r="G85" s="21">
        <v>2</v>
      </c>
      <c r="H85" s="21">
        <f>F85</f>
        <v>12</v>
      </c>
      <c r="I85" s="21">
        <f>F85*5</f>
        <v>60</v>
      </c>
      <c r="J85" s="21">
        <v>0</v>
      </c>
      <c r="K85" s="21">
        <f t="shared" si="43"/>
        <v>-6</v>
      </c>
      <c r="L85" s="21" t="s">
        <v>46</v>
      </c>
      <c r="M85" s="21">
        <f t="shared" si="52"/>
        <v>0</v>
      </c>
      <c r="N85" s="21">
        <v>20</v>
      </c>
      <c r="O85" s="21">
        <v>40</v>
      </c>
      <c r="P85" s="21">
        <v>2</v>
      </c>
      <c r="Q85" s="21">
        <f>O85</f>
        <v>40</v>
      </c>
      <c r="R85" s="21">
        <f>O85*2</f>
        <v>80</v>
      </c>
      <c r="S85" s="21">
        <v>38</v>
      </c>
      <c r="T85" s="21">
        <f t="shared" si="44"/>
        <v>18</v>
      </c>
      <c r="U85" s="21" t="s">
        <v>25</v>
      </c>
      <c r="V85" s="21">
        <f t="shared" si="40"/>
        <v>38</v>
      </c>
      <c r="W85" s="3">
        <v>2</v>
      </c>
      <c r="X85" s="3">
        <f t="shared" si="45"/>
        <v>100</v>
      </c>
      <c r="Y85" s="3">
        <v>0</v>
      </c>
      <c r="Z85" s="3"/>
      <c r="AA85" s="3">
        <f t="shared" si="46"/>
        <v>0</v>
      </c>
      <c r="AB85" s="9">
        <v>6</v>
      </c>
      <c r="AC85" s="3">
        <f t="shared" si="47"/>
        <v>48</v>
      </c>
      <c r="AD85" s="24">
        <v>8</v>
      </c>
      <c r="AE85" s="24">
        <v>3</v>
      </c>
      <c r="AF85" s="3">
        <f t="shared" si="48"/>
        <v>136</v>
      </c>
      <c r="AG85" s="3">
        <f t="shared" si="49"/>
        <v>288</v>
      </c>
      <c r="AH85" s="34">
        <f t="shared" si="50"/>
        <v>174</v>
      </c>
      <c r="AI85" s="34">
        <f t="shared" si="51"/>
        <v>114</v>
      </c>
      <c r="AJ85" s="34"/>
    </row>
    <row r="86" customHeight="1" spans="1:36">
      <c r="A86" s="18">
        <v>84</v>
      </c>
      <c r="B86" s="19">
        <v>752</v>
      </c>
      <c r="C86" s="20" t="s">
        <v>128</v>
      </c>
      <c r="D86" s="19" t="s">
        <v>14</v>
      </c>
      <c r="E86" s="21">
        <v>6</v>
      </c>
      <c r="F86" s="21">
        <v>12</v>
      </c>
      <c r="G86" s="21">
        <v>1</v>
      </c>
      <c r="H86" s="21">
        <f>E86</f>
        <v>6</v>
      </c>
      <c r="I86" s="21">
        <f>E86*4</f>
        <v>24</v>
      </c>
      <c r="J86" s="21">
        <v>0</v>
      </c>
      <c r="K86" s="21">
        <f t="shared" si="43"/>
        <v>-6</v>
      </c>
      <c r="L86" s="21" t="s">
        <v>46</v>
      </c>
      <c r="M86" s="21">
        <f t="shared" si="52"/>
        <v>0</v>
      </c>
      <c r="N86" s="21">
        <v>20</v>
      </c>
      <c r="O86" s="21">
        <v>40</v>
      </c>
      <c r="P86" s="21">
        <v>1</v>
      </c>
      <c r="Q86" s="21">
        <f>N86</f>
        <v>20</v>
      </c>
      <c r="R86" s="21">
        <f>N86*1</f>
        <v>20</v>
      </c>
      <c r="S86" s="21">
        <v>12</v>
      </c>
      <c r="T86" s="21">
        <f t="shared" si="44"/>
        <v>-8</v>
      </c>
      <c r="U86" s="21" t="s">
        <v>46</v>
      </c>
      <c r="V86" s="21">
        <f t="shared" si="40"/>
        <v>12</v>
      </c>
      <c r="W86" s="3">
        <v>2</v>
      </c>
      <c r="X86" s="3">
        <f t="shared" si="45"/>
        <v>100</v>
      </c>
      <c r="Y86" s="3">
        <v>0</v>
      </c>
      <c r="Z86" s="3"/>
      <c r="AA86" s="3">
        <f t="shared" si="46"/>
        <v>0</v>
      </c>
      <c r="AB86" s="9">
        <v>6</v>
      </c>
      <c r="AC86" s="3">
        <f t="shared" si="47"/>
        <v>48</v>
      </c>
      <c r="AD86" s="24">
        <v>0</v>
      </c>
      <c r="AE86" s="24">
        <v>0</v>
      </c>
      <c r="AF86" s="3">
        <f t="shared" si="48"/>
        <v>0</v>
      </c>
      <c r="AG86" s="3">
        <f t="shared" si="49"/>
        <v>192</v>
      </c>
      <c r="AH86" s="34">
        <f t="shared" si="50"/>
        <v>12</v>
      </c>
      <c r="AI86" s="34">
        <f t="shared" si="51"/>
        <v>180</v>
      </c>
      <c r="AJ86" s="34"/>
    </row>
    <row r="87" customHeight="1" spans="1:36">
      <c r="A87" s="18">
        <v>85</v>
      </c>
      <c r="B87" s="6">
        <v>113025</v>
      </c>
      <c r="C87" s="20" t="s">
        <v>129</v>
      </c>
      <c r="D87" s="19" t="s">
        <v>14</v>
      </c>
      <c r="E87" s="21">
        <v>6</v>
      </c>
      <c r="F87" s="21">
        <v>12</v>
      </c>
      <c r="G87" s="21">
        <v>1</v>
      </c>
      <c r="H87" s="21">
        <f>E87</f>
        <v>6</v>
      </c>
      <c r="I87" s="21">
        <f>E87*4</f>
        <v>24</v>
      </c>
      <c r="J87" s="21">
        <v>0</v>
      </c>
      <c r="K87" s="21">
        <f t="shared" si="43"/>
        <v>-6</v>
      </c>
      <c r="L87" s="21" t="s">
        <v>46</v>
      </c>
      <c r="M87" s="21">
        <f t="shared" si="52"/>
        <v>0</v>
      </c>
      <c r="N87" s="21">
        <v>20</v>
      </c>
      <c r="O87" s="21">
        <v>40</v>
      </c>
      <c r="P87" s="21">
        <v>1</v>
      </c>
      <c r="Q87" s="21">
        <f>N87</f>
        <v>20</v>
      </c>
      <c r="R87" s="21">
        <f>N87*1</f>
        <v>20</v>
      </c>
      <c r="S87" s="21">
        <v>10</v>
      </c>
      <c r="T87" s="21">
        <f t="shared" si="44"/>
        <v>-10</v>
      </c>
      <c r="U87" s="21" t="s">
        <v>46</v>
      </c>
      <c r="V87" s="21">
        <f t="shared" si="40"/>
        <v>10</v>
      </c>
      <c r="W87" s="3">
        <v>2</v>
      </c>
      <c r="X87" s="3">
        <f t="shared" si="45"/>
        <v>100</v>
      </c>
      <c r="Y87" s="3">
        <v>5</v>
      </c>
      <c r="Z87" s="3">
        <v>1</v>
      </c>
      <c r="AA87" s="3">
        <f t="shared" si="46"/>
        <v>250</v>
      </c>
      <c r="AB87" s="9">
        <v>6</v>
      </c>
      <c r="AC87" s="3">
        <f t="shared" si="47"/>
        <v>48</v>
      </c>
      <c r="AD87" s="24">
        <v>3</v>
      </c>
      <c r="AE87" s="24">
        <v>0</v>
      </c>
      <c r="AF87" s="3">
        <f t="shared" si="48"/>
        <v>24</v>
      </c>
      <c r="AG87" s="3">
        <f t="shared" si="49"/>
        <v>192</v>
      </c>
      <c r="AH87" s="34">
        <f t="shared" si="50"/>
        <v>284</v>
      </c>
      <c r="AI87" s="34"/>
      <c r="AJ87" s="34">
        <f>AH87-AG87</f>
        <v>92</v>
      </c>
    </row>
    <row r="88" customHeight="1" spans="1:36">
      <c r="A88" s="18">
        <v>86</v>
      </c>
      <c r="B88" s="19">
        <v>351</v>
      </c>
      <c r="C88" s="20" t="s">
        <v>130</v>
      </c>
      <c r="D88" s="19" t="s">
        <v>9</v>
      </c>
      <c r="E88" s="21">
        <v>6</v>
      </c>
      <c r="F88" s="21">
        <v>12</v>
      </c>
      <c r="G88" s="21">
        <v>2</v>
      </c>
      <c r="H88" s="21">
        <f>F88</f>
        <v>12</v>
      </c>
      <c r="I88" s="21">
        <f>F88*5</f>
        <v>60</v>
      </c>
      <c r="J88" s="21">
        <v>6</v>
      </c>
      <c r="K88" s="21">
        <f t="shared" si="43"/>
        <v>0</v>
      </c>
      <c r="L88" s="21" t="s">
        <v>25</v>
      </c>
      <c r="M88" s="21">
        <f t="shared" si="52"/>
        <v>24</v>
      </c>
      <c r="N88" s="21">
        <v>20</v>
      </c>
      <c r="O88" s="21">
        <v>40</v>
      </c>
      <c r="P88" s="21">
        <v>2</v>
      </c>
      <c r="Q88" s="21">
        <f>O88</f>
        <v>40</v>
      </c>
      <c r="R88" s="21">
        <f>O88*2</f>
        <v>80</v>
      </c>
      <c r="S88" s="21">
        <v>9</v>
      </c>
      <c r="T88" s="21">
        <f t="shared" si="44"/>
        <v>-11</v>
      </c>
      <c r="U88" s="21" t="s">
        <v>46</v>
      </c>
      <c r="V88" s="21">
        <f t="shared" si="40"/>
        <v>9</v>
      </c>
      <c r="W88" s="3">
        <v>2</v>
      </c>
      <c r="X88" s="3">
        <f t="shared" si="45"/>
        <v>100</v>
      </c>
      <c r="Y88" s="3">
        <v>1</v>
      </c>
      <c r="Z88" s="3"/>
      <c r="AA88" s="3">
        <f t="shared" si="46"/>
        <v>50</v>
      </c>
      <c r="AB88" s="9">
        <v>6</v>
      </c>
      <c r="AC88" s="3">
        <f t="shared" si="47"/>
        <v>48</v>
      </c>
      <c r="AD88" s="24">
        <v>18</v>
      </c>
      <c r="AE88" s="24">
        <v>2</v>
      </c>
      <c r="AF88" s="3">
        <f t="shared" si="48"/>
        <v>192</v>
      </c>
      <c r="AG88" s="3">
        <f t="shared" si="49"/>
        <v>288</v>
      </c>
      <c r="AH88" s="34">
        <f t="shared" si="50"/>
        <v>275</v>
      </c>
      <c r="AI88" s="34">
        <f t="shared" si="51"/>
        <v>13</v>
      </c>
      <c r="AJ88" s="34"/>
    </row>
    <row r="89" customHeight="1" spans="1:36">
      <c r="A89" s="18">
        <v>87</v>
      </c>
      <c r="B89" s="19">
        <v>704</v>
      </c>
      <c r="C89" s="20" t="s">
        <v>131</v>
      </c>
      <c r="D89" s="19" t="s">
        <v>9</v>
      </c>
      <c r="E89" s="21">
        <v>6</v>
      </c>
      <c r="F89" s="21">
        <v>12</v>
      </c>
      <c r="G89" s="21">
        <v>2</v>
      </c>
      <c r="H89" s="21">
        <f>F89</f>
        <v>12</v>
      </c>
      <c r="I89" s="21">
        <f>F89*5</f>
        <v>60</v>
      </c>
      <c r="J89" s="21">
        <v>8</v>
      </c>
      <c r="K89" s="21">
        <f t="shared" si="43"/>
        <v>2</v>
      </c>
      <c r="L89" s="21" t="s">
        <v>25</v>
      </c>
      <c r="M89" s="21">
        <f t="shared" si="52"/>
        <v>32</v>
      </c>
      <c r="N89" s="21">
        <v>20</v>
      </c>
      <c r="O89" s="21">
        <v>40</v>
      </c>
      <c r="P89" s="21">
        <v>1</v>
      </c>
      <c r="Q89" s="21">
        <f>N89</f>
        <v>20</v>
      </c>
      <c r="R89" s="21">
        <f>N89*1</f>
        <v>20</v>
      </c>
      <c r="S89" s="21">
        <v>45</v>
      </c>
      <c r="T89" s="21">
        <f t="shared" si="44"/>
        <v>25</v>
      </c>
      <c r="U89" s="21" t="s">
        <v>26</v>
      </c>
      <c r="V89" s="21">
        <f>S89*2</f>
        <v>90</v>
      </c>
      <c r="W89" s="3">
        <v>2</v>
      </c>
      <c r="X89" s="3">
        <f t="shared" si="45"/>
        <v>100</v>
      </c>
      <c r="Y89" s="3">
        <v>4</v>
      </c>
      <c r="Z89" s="3"/>
      <c r="AA89" s="3">
        <f t="shared" si="46"/>
        <v>200</v>
      </c>
      <c r="AB89" s="9">
        <v>6</v>
      </c>
      <c r="AC89" s="3">
        <f t="shared" si="47"/>
        <v>48</v>
      </c>
      <c r="AD89" s="24">
        <v>16</v>
      </c>
      <c r="AE89" s="24">
        <v>7</v>
      </c>
      <c r="AF89" s="3">
        <f t="shared" si="48"/>
        <v>296</v>
      </c>
      <c r="AG89" s="3">
        <f t="shared" si="49"/>
        <v>228</v>
      </c>
      <c r="AH89" s="34">
        <f t="shared" si="50"/>
        <v>618</v>
      </c>
      <c r="AI89" s="34"/>
      <c r="AJ89" s="34">
        <f>AH89-AG89</f>
        <v>390</v>
      </c>
    </row>
    <row r="90" customHeight="1" spans="1:36">
      <c r="A90" s="18">
        <v>88</v>
      </c>
      <c r="B90" s="19">
        <v>706</v>
      </c>
      <c r="C90" s="20" t="s">
        <v>132</v>
      </c>
      <c r="D90" s="19" t="s">
        <v>9</v>
      </c>
      <c r="E90" s="21">
        <v>6</v>
      </c>
      <c r="F90" s="21">
        <v>12</v>
      </c>
      <c r="G90" s="21">
        <v>2</v>
      </c>
      <c r="H90" s="21">
        <f>F90</f>
        <v>12</v>
      </c>
      <c r="I90" s="21">
        <f>F90*5</f>
        <v>60</v>
      </c>
      <c r="J90" s="21">
        <v>2</v>
      </c>
      <c r="K90" s="21">
        <f t="shared" si="43"/>
        <v>-4</v>
      </c>
      <c r="L90" s="21" t="s">
        <v>46</v>
      </c>
      <c r="M90" s="21">
        <f t="shared" si="52"/>
        <v>8</v>
      </c>
      <c r="N90" s="21">
        <v>20</v>
      </c>
      <c r="O90" s="21">
        <v>40</v>
      </c>
      <c r="P90" s="21">
        <v>2</v>
      </c>
      <c r="Q90" s="21">
        <f>O90</f>
        <v>40</v>
      </c>
      <c r="R90" s="21">
        <f>O90*2</f>
        <v>80</v>
      </c>
      <c r="S90" s="21">
        <v>15</v>
      </c>
      <c r="T90" s="21">
        <f t="shared" si="44"/>
        <v>-5</v>
      </c>
      <c r="U90" s="21" t="s">
        <v>46</v>
      </c>
      <c r="V90" s="21">
        <f t="shared" ref="V90:V92" si="53">S90*1</f>
        <v>15</v>
      </c>
      <c r="W90" s="3">
        <v>2</v>
      </c>
      <c r="X90" s="3">
        <f t="shared" si="45"/>
        <v>100</v>
      </c>
      <c r="Y90" s="3">
        <v>0</v>
      </c>
      <c r="Z90" s="3"/>
      <c r="AA90" s="3">
        <f t="shared" si="46"/>
        <v>0</v>
      </c>
      <c r="AB90" s="9">
        <v>6</v>
      </c>
      <c r="AC90" s="3">
        <f t="shared" si="47"/>
        <v>48</v>
      </c>
      <c r="AD90" s="24">
        <v>8</v>
      </c>
      <c r="AE90" s="24">
        <v>3</v>
      </c>
      <c r="AF90" s="3">
        <f t="shared" si="48"/>
        <v>136</v>
      </c>
      <c r="AG90" s="3">
        <f t="shared" si="49"/>
        <v>288</v>
      </c>
      <c r="AH90" s="34">
        <f t="shared" si="50"/>
        <v>159</v>
      </c>
      <c r="AI90" s="34">
        <f t="shared" si="51"/>
        <v>129</v>
      </c>
      <c r="AJ90" s="34"/>
    </row>
    <row r="91" customHeight="1" spans="1:36">
      <c r="A91" s="18">
        <v>89</v>
      </c>
      <c r="B91" s="19">
        <v>738</v>
      </c>
      <c r="C91" s="20" t="s">
        <v>133</v>
      </c>
      <c r="D91" s="19" t="s">
        <v>9</v>
      </c>
      <c r="E91" s="21">
        <v>6</v>
      </c>
      <c r="F91" s="21">
        <v>12</v>
      </c>
      <c r="G91" s="21">
        <v>1</v>
      </c>
      <c r="H91" s="21">
        <f>E91</f>
        <v>6</v>
      </c>
      <c r="I91" s="21">
        <f>E91*4</f>
        <v>24</v>
      </c>
      <c r="J91" s="21">
        <v>4</v>
      </c>
      <c r="K91" s="21">
        <f t="shared" si="43"/>
        <v>-2</v>
      </c>
      <c r="L91" s="21" t="s">
        <v>46</v>
      </c>
      <c r="M91" s="21">
        <f t="shared" si="52"/>
        <v>16</v>
      </c>
      <c r="N91" s="21">
        <v>20</v>
      </c>
      <c r="O91" s="21">
        <v>40</v>
      </c>
      <c r="P91" s="21">
        <v>2</v>
      </c>
      <c r="Q91" s="21">
        <f>O91</f>
        <v>40</v>
      </c>
      <c r="R91" s="21">
        <f>O91*2</f>
        <v>80</v>
      </c>
      <c r="S91" s="21">
        <v>38</v>
      </c>
      <c r="T91" s="21">
        <f t="shared" si="44"/>
        <v>18</v>
      </c>
      <c r="U91" s="21" t="s">
        <v>25</v>
      </c>
      <c r="V91" s="21">
        <f t="shared" si="53"/>
        <v>38</v>
      </c>
      <c r="W91" s="3">
        <v>2</v>
      </c>
      <c r="X91" s="3">
        <f t="shared" si="45"/>
        <v>100</v>
      </c>
      <c r="Y91" s="3">
        <v>0</v>
      </c>
      <c r="Z91" s="3"/>
      <c r="AA91" s="3">
        <f t="shared" si="46"/>
        <v>0</v>
      </c>
      <c r="AB91" s="9">
        <v>12</v>
      </c>
      <c r="AC91" s="3">
        <f t="shared" si="47"/>
        <v>96</v>
      </c>
      <c r="AD91" s="24">
        <v>4</v>
      </c>
      <c r="AE91" s="24">
        <v>1</v>
      </c>
      <c r="AF91" s="3">
        <f t="shared" si="48"/>
        <v>56</v>
      </c>
      <c r="AG91" s="3">
        <f t="shared" si="49"/>
        <v>300</v>
      </c>
      <c r="AH91" s="34">
        <f t="shared" si="50"/>
        <v>110</v>
      </c>
      <c r="AI91" s="34">
        <f t="shared" si="51"/>
        <v>190</v>
      </c>
      <c r="AJ91" s="34"/>
    </row>
    <row r="92" customHeight="1" spans="1:36">
      <c r="A92" s="18">
        <v>90</v>
      </c>
      <c r="B92" s="19">
        <v>710</v>
      </c>
      <c r="C92" s="20" t="s">
        <v>134</v>
      </c>
      <c r="D92" s="19" t="s">
        <v>9</v>
      </c>
      <c r="E92" s="21">
        <v>6</v>
      </c>
      <c r="F92" s="21">
        <v>12</v>
      </c>
      <c r="G92" s="21">
        <v>2</v>
      </c>
      <c r="H92" s="21">
        <f>F92</f>
        <v>12</v>
      </c>
      <c r="I92" s="21">
        <f>F92*5</f>
        <v>60</v>
      </c>
      <c r="J92" s="21">
        <v>2</v>
      </c>
      <c r="K92" s="21">
        <f t="shared" si="43"/>
        <v>-4</v>
      </c>
      <c r="L92" s="21" t="s">
        <v>46</v>
      </c>
      <c r="M92" s="21">
        <f t="shared" si="52"/>
        <v>8</v>
      </c>
      <c r="N92" s="21">
        <v>20</v>
      </c>
      <c r="O92" s="21">
        <v>40</v>
      </c>
      <c r="P92" s="21">
        <v>2</v>
      </c>
      <c r="Q92" s="21">
        <f>O92</f>
        <v>40</v>
      </c>
      <c r="R92" s="21">
        <f>O92*2</f>
        <v>80</v>
      </c>
      <c r="S92" s="21">
        <v>36</v>
      </c>
      <c r="T92" s="21">
        <f t="shared" si="44"/>
        <v>16</v>
      </c>
      <c r="U92" s="21" t="s">
        <v>25</v>
      </c>
      <c r="V92" s="21">
        <f t="shared" si="53"/>
        <v>36</v>
      </c>
      <c r="W92" s="3">
        <v>2</v>
      </c>
      <c r="X92" s="3">
        <f t="shared" si="45"/>
        <v>100</v>
      </c>
      <c r="Y92" s="3">
        <v>1</v>
      </c>
      <c r="Z92" s="3"/>
      <c r="AA92" s="3">
        <f t="shared" si="46"/>
        <v>50</v>
      </c>
      <c r="AB92" s="9">
        <v>6</v>
      </c>
      <c r="AC92" s="3">
        <f t="shared" si="47"/>
        <v>48</v>
      </c>
      <c r="AD92" s="24">
        <v>22</v>
      </c>
      <c r="AE92" s="24">
        <v>0</v>
      </c>
      <c r="AF92" s="3">
        <f t="shared" si="48"/>
        <v>176</v>
      </c>
      <c r="AG92" s="3">
        <f t="shared" si="49"/>
        <v>288</v>
      </c>
      <c r="AH92" s="34">
        <f t="shared" si="50"/>
        <v>270</v>
      </c>
      <c r="AI92" s="34">
        <f t="shared" si="51"/>
        <v>18</v>
      </c>
      <c r="AJ92" s="34"/>
    </row>
    <row r="93" customHeight="1" spans="1:36">
      <c r="A93" s="18">
        <v>91</v>
      </c>
      <c r="B93" s="19">
        <v>713</v>
      </c>
      <c r="C93" s="20" t="s">
        <v>135</v>
      </c>
      <c r="D93" s="19" t="s">
        <v>9</v>
      </c>
      <c r="E93" s="21">
        <v>6</v>
      </c>
      <c r="F93" s="21">
        <v>12</v>
      </c>
      <c r="G93" s="21">
        <v>1</v>
      </c>
      <c r="H93" s="21">
        <f>E93</f>
        <v>6</v>
      </c>
      <c r="I93" s="21">
        <f>E93*4</f>
        <v>24</v>
      </c>
      <c r="J93" s="21">
        <v>8</v>
      </c>
      <c r="K93" s="21">
        <f t="shared" si="43"/>
        <v>2</v>
      </c>
      <c r="L93" s="21" t="s">
        <v>25</v>
      </c>
      <c r="M93" s="21">
        <f t="shared" si="52"/>
        <v>32</v>
      </c>
      <c r="N93" s="21">
        <v>20</v>
      </c>
      <c r="O93" s="21">
        <v>40</v>
      </c>
      <c r="P93" s="21">
        <v>1</v>
      </c>
      <c r="Q93" s="21">
        <f>N93</f>
        <v>20</v>
      </c>
      <c r="R93" s="21">
        <f>N93*1</f>
        <v>20</v>
      </c>
      <c r="S93" s="21">
        <v>56</v>
      </c>
      <c r="T93" s="21">
        <f t="shared" si="44"/>
        <v>36</v>
      </c>
      <c r="U93" s="21" t="s">
        <v>26</v>
      </c>
      <c r="V93" s="21">
        <f>S93*2</f>
        <v>112</v>
      </c>
      <c r="W93" s="3">
        <v>2</v>
      </c>
      <c r="X93" s="3">
        <f t="shared" si="45"/>
        <v>100</v>
      </c>
      <c r="Y93" s="3">
        <v>4</v>
      </c>
      <c r="Z93" s="3"/>
      <c r="AA93" s="3">
        <f t="shared" si="46"/>
        <v>200</v>
      </c>
      <c r="AB93" s="9">
        <v>16</v>
      </c>
      <c r="AC93" s="3">
        <f t="shared" si="47"/>
        <v>128</v>
      </c>
      <c r="AD93" s="24">
        <v>4</v>
      </c>
      <c r="AE93" s="24">
        <v>0</v>
      </c>
      <c r="AF93" s="3">
        <f t="shared" si="48"/>
        <v>32</v>
      </c>
      <c r="AG93" s="3">
        <f t="shared" si="49"/>
        <v>272</v>
      </c>
      <c r="AH93" s="34">
        <f t="shared" si="50"/>
        <v>376</v>
      </c>
      <c r="AI93" s="34"/>
      <c r="AJ93" s="34">
        <f>AH93-AG93</f>
        <v>104</v>
      </c>
    </row>
    <row r="94" customHeight="1" spans="1:36">
      <c r="A94" s="18">
        <v>92</v>
      </c>
      <c r="B94" s="19">
        <v>104838</v>
      </c>
      <c r="C94" s="20" t="s">
        <v>136</v>
      </c>
      <c r="D94" s="19" t="s">
        <v>9</v>
      </c>
      <c r="E94" s="21">
        <v>6</v>
      </c>
      <c r="F94" s="21">
        <v>12</v>
      </c>
      <c r="G94" s="21">
        <v>1</v>
      </c>
      <c r="H94" s="21">
        <f>E94</f>
        <v>6</v>
      </c>
      <c r="I94" s="21">
        <f>E94*4</f>
        <v>24</v>
      </c>
      <c r="J94" s="21">
        <v>0</v>
      </c>
      <c r="K94" s="21">
        <f t="shared" si="43"/>
        <v>-6</v>
      </c>
      <c r="L94" s="21" t="s">
        <v>46</v>
      </c>
      <c r="M94" s="21">
        <f t="shared" si="52"/>
        <v>0</v>
      </c>
      <c r="N94" s="21">
        <v>20</v>
      </c>
      <c r="O94" s="21">
        <v>40</v>
      </c>
      <c r="P94" s="21">
        <v>2</v>
      </c>
      <c r="Q94" s="21">
        <f>O94</f>
        <v>40</v>
      </c>
      <c r="R94" s="21">
        <f>O94*2</f>
        <v>80</v>
      </c>
      <c r="S94" s="21">
        <v>21</v>
      </c>
      <c r="T94" s="21">
        <f t="shared" si="44"/>
        <v>1</v>
      </c>
      <c r="U94" s="21" t="s">
        <v>25</v>
      </c>
      <c r="V94" s="21">
        <f t="shared" ref="V94:V144" si="54">S94*1</f>
        <v>21</v>
      </c>
      <c r="W94" s="3">
        <v>2</v>
      </c>
      <c r="X94" s="3">
        <f t="shared" si="45"/>
        <v>100</v>
      </c>
      <c r="Y94" s="3">
        <v>0</v>
      </c>
      <c r="Z94" s="3"/>
      <c r="AA94" s="3">
        <f t="shared" si="46"/>
        <v>0</v>
      </c>
      <c r="AB94" s="9">
        <v>6</v>
      </c>
      <c r="AC94" s="3">
        <f t="shared" si="47"/>
        <v>48</v>
      </c>
      <c r="AD94" s="24">
        <v>0</v>
      </c>
      <c r="AE94" s="24">
        <v>0</v>
      </c>
      <c r="AF94" s="3">
        <f t="shared" si="48"/>
        <v>0</v>
      </c>
      <c r="AG94" s="3">
        <f t="shared" si="49"/>
        <v>252</v>
      </c>
      <c r="AH94" s="34">
        <f t="shared" si="50"/>
        <v>21</v>
      </c>
      <c r="AI94" s="34">
        <f t="shared" si="51"/>
        <v>231</v>
      </c>
      <c r="AJ94" s="34"/>
    </row>
    <row r="95" customHeight="1" spans="1:36">
      <c r="A95" s="18">
        <v>93</v>
      </c>
      <c r="B95" s="19">
        <v>107728</v>
      </c>
      <c r="C95" s="20" t="s">
        <v>137</v>
      </c>
      <c r="D95" s="19" t="s">
        <v>10</v>
      </c>
      <c r="E95" s="21">
        <v>6</v>
      </c>
      <c r="F95" s="21">
        <v>12</v>
      </c>
      <c r="G95" s="21">
        <v>2</v>
      </c>
      <c r="H95" s="21">
        <f>F95</f>
        <v>12</v>
      </c>
      <c r="I95" s="21">
        <f>F95*5</f>
        <v>60</v>
      </c>
      <c r="J95" s="21">
        <v>0</v>
      </c>
      <c r="K95" s="21">
        <f t="shared" si="43"/>
        <v>-6</v>
      </c>
      <c r="L95" s="21" t="s">
        <v>46</v>
      </c>
      <c r="M95" s="21">
        <f t="shared" si="52"/>
        <v>0</v>
      </c>
      <c r="N95" s="21">
        <v>20</v>
      </c>
      <c r="O95" s="21">
        <v>40</v>
      </c>
      <c r="P95" s="21">
        <v>2</v>
      </c>
      <c r="Q95" s="21">
        <f>O95</f>
        <v>40</v>
      </c>
      <c r="R95" s="21">
        <f>O95*2</f>
        <v>80</v>
      </c>
      <c r="S95" s="21">
        <v>8</v>
      </c>
      <c r="T95" s="21">
        <f t="shared" si="44"/>
        <v>-12</v>
      </c>
      <c r="U95" s="21" t="s">
        <v>46</v>
      </c>
      <c r="V95" s="21">
        <f t="shared" si="54"/>
        <v>8</v>
      </c>
      <c r="W95" s="3">
        <v>2</v>
      </c>
      <c r="X95" s="3">
        <f t="shared" si="45"/>
        <v>100</v>
      </c>
      <c r="Y95" s="3">
        <v>0</v>
      </c>
      <c r="Z95" s="3"/>
      <c r="AA95" s="3">
        <f t="shared" si="46"/>
        <v>0</v>
      </c>
      <c r="AB95" s="9">
        <v>6</v>
      </c>
      <c r="AC95" s="3">
        <f t="shared" si="47"/>
        <v>48</v>
      </c>
      <c r="AD95" s="24">
        <v>0</v>
      </c>
      <c r="AE95" s="24">
        <v>0</v>
      </c>
      <c r="AF95" s="3">
        <f t="shared" si="48"/>
        <v>0</v>
      </c>
      <c r="AG95" s="3">
        <f t="shared" si="49"/>
        <v>288</v>
      </c>
      <c r="AH95" s="34">
        <f t="shared" si="50"/>
        <v>8</v>
      </c>
      <c r="AI95" s="34">
        <f t="shared" si="51"/>
        <v>280</v>
      </c>
      <c r="AJ95" s="34"/>
    </row>
    <row r="96" customHeight="1" spans="1:36">
      <c r="A96" s="18">
        <v>94</v>
      </c>
      <c r="B96" s="19">
        <v>549</v>
      </c>
      <c r="C96" s="20" t="s">
        <v>138</v>
      </c>
      <c r="D96" s="19" t="s">
        <v>10</v>
      </c>
      <c r="E96" s="21">
        <v>6</v>
      </c>
      <c r="F96" s="21">
        <v>12</v>
      </c>
      <c r="G96" s="21">
        <v>1</v>
      </c>
      <c r="H96" s="21">
        <f t="shared" ref="H96:H103" si="55">E96</f>
        <v>6</v>
      </c>
      <c r="I96" s="21">
        <f t="shared" ref="I96:I103" si="56">E96*4</f>
        <v>24</v>
      </c>
      <c r="J96" s="21">
        <v>0</v>
      </c>
      <c r="K96" s="21">
        <f t="shared" si="43"/>
        <v>-6</v>
      </c>
      <c r="L96" s="21" t="s">
        <v>46</v>
      </c>
      <c r="M96" s="21">
        <f t="shared" si="52"/>
        <v>0</v>
      </c>
      <c r="N96" s="21">
        <v>20</v>
      </c>
      <c r="O96" s="21">
        <v>40</v>
      </c>
      <c r="P96" s="21">
        <v>1</v>
      </c>
      <c r="Q96" s="21">
        <f>N96</f>
        <v>20</v>
      </c>
      <c r="R96" s="21">
        <f>N96*1</f>
        <v>20</v>
      </c>
      <c r="S96" s="21">
        <v>14</v>
      </c>
      <c r="T96" s="21">
        <f t="shared" si="44"/>
        <v>-6</v>
      </c>
      <c r="U96" s="21" t="s">
        <v>46</v>
      </c>
      <c r="V96" s="21">
        <f t="shared" si="54"/>
        <v>14</v>
      </c>
      <c r="W96" s="3">
        <v>2</v>
      </c>
      <c r="X96" s="3">
        <f t="shared" si="45"/>
        <v>100</v>
      </c>
      <c r="Y96" s="3">
        <v>0</v>
      </c>
      <c r="Z96" s="3"/>
      <c r="AA96" s="3">
        <f t="shared" si="46"/>
        <v>0</v>
      </c>
      <c r="AB96" s="9">
        <v>6</v>
      </c>
      <c r="AC96" s="3">
        <f t="shared" si="47"/>
        <v>48</v>
      </c>
      <c r="AD96" s="24">
        <v>9</v>
      </c>
      <c r="AE96" s="24">
        <v>1</v>
      </c>
      <c r="AF96" s="3">
        <f t="shared" si="48"/>
        <v>96</v>
      </c>
      <c r="AG96" s="3">
        <f t="shared" si="49"/>
        <v>192</v>
      </c>
      <c r="AH96" s="34">
        <f t="shared" si="50"/>
        <v>110</v>
      </c>
      <c r="AI96" s="34">
        <f t="shared" si="51"/>
        <v>82</v>
      </c>
      <c r="AJ96" s="34"/>
    </row>
    <row r="97" customHeight="1" spans="1:36">
      <c r="A97" s="18">
        <v>95</v>
      </c>
      <c r="B97" s="19">
        <v>104533</v>
      </c>
      <c r="C97" s="20" t="s">
        <v>139</v>
      </c>
      <c r="D97" s="19" t="s">
        <v>10</v>
      </c>
      <c r="E97" s="21">
        <v>6</v>
      </c>
      <c r="F97" s="21">
        <v>12</v>
      </c>
      <c r="G97" s="21">
        <v>1</v>
      </c>
      <c r="H97" s="21">
        <f t="shared" si="55"/>
        <v>6</v>
      </c>
      <c r="I97" s="21">
        <f t="shared" si="56"/>
        <v>24</v>
      </c>
      <c r="J97" s="21">
        <v>0</v>
      </c>
      <c r="K97" s="21">
        <f t="shared" si="43"/>
        <v>-6</v>
      </c>
      <c r="L97" s="21" t="s">
        <v>46</v>
      </c>
      <c r="M97" s="21">
        <f t="shared" si="52"/>
        <v>0</v>
      </c>
      <c r="N97" s="21">
        <v>20</v>
      </c>
      <c r="O97" s="21">
        <v>40</v>
      </c>
      <c r="P97" s="21">
        <v>1</v>
      </c>
      <c r="Q97" s="21">
        <f>N97</f>
        <v>20</v>
      </c>
      <c r="R97" s="21">
        <f>N97*1</f>
        <v>20</v>
      </c>
      <c r="S97" s="21">
        <v>4</v>
      </c>
      <c r="T97" s="21">
        <f t="shared" si="44"/>
        <v>-16</v>
      </c>
      <c r="U97" s="21" t="s">
        <v>46</v>
      </c>
      <c r="V97" s="21">
        <f t="shared" si="54"/>
        <v>4</v>
      </c>
      <c r="W97" s="3">
        <v>2</v>
      </c>
      <c r="X97" s="3">
        <f t="shared" si="45"/>
        <v>100</v>
      </c>
      <c r="Y97" s="3">
        <v>0</v>
      </c>
      <c r="Z97" s="3"/>
      <c r="AA97" s="3">
        <f t="shared" si="46"/>
        <v>0</v>
      </c>
      <c r="AB97" s="9">
        <v>6</v>
      </c>
      <c r="AC97" s="3">
        <f t="shared" si="47"/>
        <v>48</v>
      </c>
      <c r="AD97" s="24">
        <v>1</v>
      </c>
      <c r="AE97" s="24">
        <v>0</v>
      </c>
      <c r="AF97" s="3">
        <f t="shared" si="48"/>
        <v>8</v>
      </c>
      <c r="AG97" s="3">
        <f t="shared" si="49"/>
        <v>192</v>
      </c>
      <c r="AH97" s="34">
        <f t="shared" si="50"/>
        <v>12</v>
      </c>
      <c r="AI97" s="34">
        <f t="shared" si="51"/>
        <v>180</v>
      </c>
      <c r="AJ97" s="34"/>
    </row>
    <row r="98" customHeight="1" spans="1:36">
      <c r="A98" s="18">
        <v>96</v>
      </c>
      <c r="B98" s="19">
        <v>720</v>
      </c>
      <c r="C98" s="20" t="s">
        <v>140</v>
      </c>
      <c r="D98" s="19" t="s">
        <v>10</v>
      </c>
      <c r="E98" s="21">
        <v>6</v>
      </c>
      <c r="F98" s="21">
        <v>12</v>
      </c>
      <c r="G98" s="21">
        <v>1</v>
      </c>
      <c r="H98" s="21">
        <f t="shared" si="55"/>
        <v>6</v>
      </c>
      <c r="I98" s="21">
        <f t="shared" si="56"/>
        <v>24</v>
      </c>
      <c r="J98" s="21">
        <v>0</v>
      </c>
      <c r="K98" s="21">
        <f t="shared" si="43"/>
        <v>-6</v>
      </c>
      <c r="L98" s="21" t="s">
        <v>46</v>
      </c>
      <c r="M98" s="21">
        <f t="shared" si="52"/>
        <v>0</v>
      </c>
      <c r="N98" s="21">
        <v>20</v>
      </c>
      <c r="O98" s="21">
        <v>40</v>
      </c>
      <c r="P98" s="21">
        <v>2</v>
      </c>
      <c r="Q98" s="21">
        <f>O98</f>
        <v>40</v>
      </c>
      <c r="R98" s="21">
        <f>O98*2</f>
        <v>80</v>
      </c>
      <c r="S98" s="21">
        <v>3</v>
      </c>
      <c r="T98" s="21">
        <f t="shared" si="44"/>
        <v>-17</v>
      </c>
      <c r="U98" s="21" t="s">
        <v>46</v>
      </c>
      <c r="V98" s="21">
        <f t="shared" si="54"/>
        <v>3</v>
      </c>
      <c r="W98" s="3">
        <v>2</v>
      </c>
      <c r="X98" s="3">
        <f t="shared" si="45"/>
        <v>100</v>
      </c>
      <c r="Y98" s="3">
        <v>0</v>
      </c>
      <c r="Z98" s="3"/>
      <c r="AA98" s="3">
        <f t="shared" si="46"/>
        <v>0</v>
      </c>
      <c r="AB98" s="9">
        <v>19</v>
      </c>
      <c r="AC98" s="3">
        <f t="shared" si="47"/>
        <v>152</v>
      </c>
      <c r="AD98" s="24">
        <v>12</v>
      </c>
      <c r="AE98" s="24">
        <v>0</v>
      </c>
      <c r="AF98" s="3">
        <f t="shared" si="48"/>
        <v>96</v>
      </c>
      <c r="AG98" s="3">
        <f t="shared" si="49"/>
        <v>356</v>
      </c>
      <c r="AH98" s="34">
        <f t="shared" si="50"/>
        <v>99</v>
      </c>
      <c r="AI98" s="34">
        <f t="shared" si="51"/>
        <v>257</v>
      </c>
      <c r="AJ98" s="34"/>
    </row>
    <row r="99" customHeight="1" spans="1:36">
      <c r="A99" s="18">
        <v>97</v>
      </c>
      <c r="B99" s="19">
        <v>732</v>
      </c>
      <c r="C99" s="20" t="s">
        <v>141</v>
      </c>
      <c r="D99" s="19" t="s">
        <v>10</v>
      </c>
      <c r="E99" s="21">
        <v>6</v>
      </c>
      <c r="F99" s="21">
        <v>12</v>
      </c>
      <c r="G99" s="21">
        <v>1</v>
      </c>
      <c r="H99" s="21">
        <f t="shared" si="55"/>
        <v>6</v>
      </c>
      <c r="I99" s="21">
        <f t="shared" si="56"/>
        <v>24</v>
      </c>
      <c r="J99" s="21">
        <v>0</v>
      </c>
      <c r="K99" s="21">
        <f t="shared" si="43"/>
        <v>-6</v>
      </c>
      <c r="L99" s="21" t="s">
        <v>46</v>
      </c>
      <c r="M99" s="21">
        <f t="shared" si="52"/>
        <v>0</v>
      </c>
      <c r="N99" s="21">
        <v>20</v>
      </c>
      <c r="O99" s="21">
        <v>40</v>
      </c>
      <c r="P99" s="21">
        <v>1</v>
      </c>
      <c r="Q99" s="21">
        <f>N99</f>
        <v>20</v>
      </c>
      <c r="R99" s="21">
        <f>N99*1</f>
        <v>20</v>
      </c>
      <c r="S99" s="21">
        <v>6</v>
      </c>
      <c r="T99" s="21">
        <f t="shared" si="44"/>
        <v>-14</v>
      </c>
      <c r="U99" s="21" t="s">
        <v>46</v>
      </c>
      <c r="V99" s="21">
        <f t="shared" si="54"/>
        <v>6</v>
      </c>
      <c r="W99" s="3">
        <v>2</v>
      </c>
      <c r="X99" s="3">
        <f t="shared" si="45"/>
        <v>100</v>
      </c>
      <c r="Y99" s="3">
        <v>1</v>
      </c>
      <c r="Z99" s="3"/>
      <c r="AA99" s="3">
        <f t="shared" si="46"/>
        <v>50</v>
      </c>
      <c r="AB99" s="9">
        <v>16</v>
      </c>
      <c r="AC99" s="3">
        <f t="shared" si="47"/>
        <v>128</v>
      </c>
      <c r="AD99" s="24">
        <v>0</v>
      </c>
      <c r="AE99" s="24">
        <v>10</v>
      </c>
      <c r="AF99" s="3">
        <f t="shared" si="48"/>
        <v>240</v>
      </c>
      <c r="AG99" s="3">
        <f t="shared" si="49"/>
        <v>272</v>
      </c>
      <c r="AH99" s="34">
        <f t="shared" si="50"/>
        <v>296</v>
      </c>
      <c r="AI99" s="34"/>
      <c r="AJ99" s="34">
        <f>AH99-AG99</f>
        <v>24</v>
      </c>
    </row>
    <row r="100" customHeight="1" spans="1:36">
      <c r="A100" s="18">
        <v>98</v>
      </c>
      <c r="B100" s="19">
        <v>102564</v>
      </c>
      <c r="C100" s="20" t="s">
        <v>142</v>
      </c>
      <c r="D100" s="19" t="s">
        <v>10</v>
      </c>
      <c r="E100" s="21">
        <v>6</v>
      </c>
      <c r="F100" s="21">
        <v>12</v>
      </c>
      <c r="G100" s="21">
        <v>1</v>
      </c>
      <c r="H100" s="21">
        <f t="shared" si="55"/>
        <v>6</v>
      </c>
      <c r="I100" s="21">
        <f t="shared" si="56"/>
        <v>24</v>
      </c>
      <c r="J100" s="21">
        <v>0</v>
      </c>
      <c r="K100" s="21">
        <f t="shared" ref="K100:K131" si="57">J100-E100</f>
        <v>-6</v>
      </c>
      <c r="L100" s="21" t="s">
        <v>46</v>
      </c>
      <c r="M100" s="21">
        <f t="shared" si="52"/>
        <v>0</v>
      </c>
      <c r="N100" s="21">
        <v>20</v>
      </c>
      <c r="O100" s="21">
        <v>40</v>
      </c>
      <c r="P100" s="21">
        <v>1</v>
      </c>
      <c r="Q100" s="21">
        <f>N100</f>
        <v>20</v>
      </c>
      <c r="R100" s="21">
        <f>N100*1</f>
        <v>20</v>
      </c>
      <c r="S100" s="21">
        <v>22</v>
      </c>
      <c r="T100" s="21">
        <f t="shared" ref="T100:T131" si="58">S100-N100</f>
        <v>2</v>
      </c>
      <c r="U100" s="21" t="s">
        <v>25</v>
      </c>
      <c r="V100" s="21">
        <f t="shared" si="54"/>
        <v>22</v>
      </c>
      <c r="W100" s="3">
        <v>2</v>
      </c>
      <c r="X100" s="3">
        <f t="shared" ref="X100:X145" si="59">W100*50</f>
        <v>100</v>
      </c>
      <c r="Y100" s="3">
        <v>2</v>
      </c>
      <c r="Z100" s="3"/>
      <c r="AA100" s="3">
        <f t="shared" ref="AA100:AA131" si="60">Y100*50</f>
        <v>100</v>
      </c>
      <c r="AB100" s="9">
        <v>6</v>
      </c>
      <c r="AC100" s="3">
        <f t="shared" ref="AC100:AC145" si="61">AB100*8</f>
        <v>48</v>
      </c>
      <c r="AD100" s="24">
        <v>4</v>
      </c>
      <c r="AE100" s="24">
        <v>1</v>
      </c>
      <c r="AF100" s="3">
        <f t="shared" ref="AF100:AF131" si="62">AD100*8+AE100*24</f>
        <v>56</v>
      </c>
      <c r="AG100" s="3">
        <f t="shared" ref="AG100:AG145" si="63">I100+R100+X100+AC100</f>
        <v>192</v>
      </c>
      <c r="AH100" s="34">
        <f t="shared" ref="AH100:AH131" si="64">M100+V100+AA100+AF100</f>
        <v>178</v>
      </c>
      <c r="AI100" s="34">
        <f t="shared" ref="AI100:AI131" si="65">AG100-AH100</f>
        <v>14</v>
      </c>
      <c r="AJ100" s="34"/>
    </row>
    <row r="101" customHeight="1" spans="1:36">
      <c r="A101" s="18">
        <v>99</v>
      </c>
      <c r="B101" s="19">
        <v>102479</v>
      </c>
      <c r="C101" s="20" t="s">
        <v>143</v>
      </c>
      <c r="D101" s="19" t="s">
        <v>11</v>
      </c>
      <c r="E101" s="21">
        <v>6</v>
      </c>
      <c r="F101" s="21">
        <v>12</v>
      </c>
      <c r="G101" s="21">
        <v>1</v>
      </c>
      <c r="H101" s="21">
        <f t="shared" si="55"/>
        <v>6</v>
      </c>
      <c r="I101" s="21">
        <f t="shared" si="56"/>
        <v>24</v>
      </c>
      <c r="J101" s="21">
        <v>0</v>
      </c>
      <c r="K101" s="21">
        <f t="shared" si="57"/>
        <v>-6</v>
      </c>
      <c r="L101" s="21" t="s">
        <v>46</v>
      </c>
      <c r="M101" s="21">
        <f t="shared" ref="M101:M132" si="66">J101*4</f>
        <v>0</v>
      </c>
      <c r="N101" s="21">
        <v>20</v>
      </c>
      <c r="O101" s="21">
        <v>40</v>
      </c>
      <c r="P101" s="21">
        <v>1</v>
      </c>
      <c r="Q101" s="21">
        <f>N101</f>
        <v>20</v>
      </c>
      <c r="R101" s="21">
        <f>N101*1</f>
        <v>20</v>
      </c>
      <c r="S101" s="21">
        <v>32</v>
      </c>
      <c r="T101" s="21">
        <f t="shared" si="58"/>
        <v>12</v>
      </c>
      <c r="U101" s="21" t="s">
        <v>25</v>
      </c>
      <c r="V101" s="21">
        <f t="shared" si="54"/>
        <v>32</v>
      </c>
      <c r="W101" s="3">
        <v>2</v>
      </c>
      <c r="X101" s="3">
        <f t="shared" si="59"/>
        <v>100</v>
      </c>
      <c r="Y101" s="3">
        <v>2</v>
      </c>
      <c r="Z101" s="3"/>
      <c r="AA101" s="3">
        <f t="shared" si="60"/>
        <v>100</v>
      </c>
      <c r="AB101" s="9">
        <v>6</v>
      </c>
      <c r="AC101" s="3">
        <f t="shared" si="61"/>
        <v>48</v>
      </c>
      <c r="AD101" s="24">
        <v>0</v>
      </c>
      <c r="AE101" s="24">
        <v>0</v>
      </c>
      <c r="AF101" s="3">
        <f t="shared" si="62"/>
        <v>0</v>
      </c>
      <c r="AG101" s="3">
        <f t="shared" si="63"/>
        <v>192</v>
      </c>
      <c r="AH101" s="34">
        <f t="shared" si="64"/>
        <v>132</v>
      </c>
      <c r="AI101" s="34">
        <f t="shared" si="65"/>
        <v>60</v>
      </c>
      <c r="AJ101" s="34"/>
    </row>
    <row r="102" customHeight="1" spans="1:36">
      <c r="A102" s="18">
        <v>100</v>
      </c>
      <c r="B102" s="18">
        <v>116482</v>
      </c>
      <c r="C102" s="18" t="s">
        <v>144</v>
      </c>
      <c r="D102" s="19" t="s">
        <v>11</v>
      </c>
      <c r="E102" s="21">
        <v>6</v>
      </c>
      <c r="F102" s="21">
        <v>12</v>
      </c>
      <c r="G102" s="21">
        <v>1</v>
      </c>
      <c r="H102" s="21">
        <f t="shared" si="55"/>
        <v>6</v>
      </c>
      <c r="I102" s="21">
        <f t="shared" si="56"/>
        <v>24</v>
      </c>
      <c r="J102" s="21">
        <v>0</v>
      </c>
      <c r="K102" s="21">
        <f t="shared" si="57"/>
        <v>-6</v>
      </c>
      <c r="L102" s="21" t="s">
        <v>46</v>
      </c>
      <c r="M102" s="21">
        <f t="shared" si="66"/>
        <v>0</v>
      </c>
      <c r="N102" s="21">
        <v>20</v>
      </c>
      <c r="O102" s="21">
        <v>40</v>
      </c>
      <c r="P102" s="21">
        <v>1</v>
      </c>
      <c r="Q102" s="21">
        <f>N102</f>
        <v>20</v>
      </c>
      <c r="R102" s="21">
        <f>N102*1</f>
        <v>20</v>
      </c>
      <c r="S102" s="21">
        <v>23</v>
      </c>
      <c r="T102" s="21">
        <f t="shared" si="58"/>
        <v>3</v>
      </c>
      <c r="U102" s="21" t="s">
        <v>25</v>
      </c>
      <c r="V102" s="21">
        <f t="shared" si="54"/>
        <v>23</v>
      </c>
      <c r="W102" s="3">
        <v>2</v>
      </c>
      <c r="X102" s="3">
        <f t="shared" si="59"/>
        <v>100</v>
      </c>
      <c r="Y102" s="3">
        <v>0</v>
      </c>
      <c r="Z102" s="3"/>
      <c r="AA102" s="3">
        <f t="shared" si="60"/>
        <v>0</v>
      </c>
      <c r="AB102" s="9">
        <v>14</v>
      </c>
      <c r="AC102" s="3">
        <f t="shared" si="61"/>
        <v>112</v>
      </c>
      <c r="AD102" s="24">
        <v>9</v>
      </c>
      <c r="AE102" s="24">
        <v>0</v>
      </c>
      <c r="AF102" s="3">
        <f t="shared" si="62"/>
        <v>72</v>
      </c>
      <c r="AG102" s="3">
        <f t="shared" si="63"/>
        <v>256</v>
      </c>
      <c r="AH102" s="34">
        <f t="shared" si="64"/>
        <v>95</v>
      </c>
      <c r="AI102" s="34">
        <f t="shared" si="65"/>
        <v>161</v>
      </c>
      <c r="AJ102" s="34"/>
    </row>
    <row r="103" customHeight="1" spans="1:36">
      <c r="A103" s="18">
        <v>101</v>
      </c>
      <c r="B103" s="6">
        <v>116919</v>
      </c>
      <c r="C103" s="19" t="s">
        <v>145</v>
      </c>
      <c r="D103" s="19" t="s">
        <v>11</v>
      </c>
      <c r="E103" s="21">
        <v>6</v>
      </c>
      <c r="F103" s="21">
        <v>12</v>
      </c>
      <c r="G103" s="21">
        <v>1</v>
      </c>
      <c r="H103" s="21">
        <f t="shared" si="55"/>
        <v>6</v>
      </c>
      <c r="I103" s="21">
        <f t="shared" si="56"/>
        <v>24</v>
      </c>
      <c r="J103" s="21">
        <v>0</v>
      </c>
      <c r="K103" s="21">
        <f t="shared" si="57"/>
        <v>-6</v>
      </c>
      <c r="L103" s="21" t="s">
        <v>46</v>
      </c>
      <c r="M103" s="21">
        <f t="shared" si="66"/>
        <v>0</v>
      </c>
      <c r="N103" s="21">
        <v>20</v>
      </c>
      <c r="O103" s="21">
        <v>40</v>
      </c>
      <c r="P103" s="21">
        <v>1</v>
      </c>
      <c r="Q103" s="21">
        <f>N103</f>
        <v>20</v>
      </c>
      <c r="R103" s="21">
        <f>N103*1</f>
        <v>20</v>
      </c>
      <c r="S103" s="21">
        <v>23</v>
      </c>
      <c r="T103" s="21">
        <f t="shared" si="58"/>
        <v>3</v>
      </c>
      <c r="U103" s="21" t="s">
        <v>25</v>
      </c>
      <c r="V103" s="21">
        <f t="shared" si="54"/>
        <v>23</v>
      </c>
      <c r="W103" s="3">
        <v>2</v>
      </c>
      <c r="X103" s="3">
        <f t="shared" si="59"/>
        <v>100</v>
      </c>
      <c r="Y103" s="3">
        <v>4</v>
      </c>
      <c r="Z103" s="3"/>
      <c r="AA103" s="3">
        <f t="shared" si="60"/>
        <v>200</v>
      </c>
      <c r="AB103" s="9">
        <v>6</v>
      </c>
      <c r="AC103" s="3">
        <f t="shared" si="61"/>
        <v>48</v>
      </c>
      <c r="AD103" s="24">
        <v>21</v>
      </c>
      <c r="AE103" s="24">
        <v>0</v>
      </c>
      <c r="AF103" s="3">
        <f t="shared" si="62"/>
        <v>168</v>
      </c>
      <c r="AG103" s="3">
        <f t="shared" si="63"/>
        <v>192</v>
      </c>
      <c r="AH103" s="34">
        <f t="shared" si="64"/>
        <v>391</v>
      </c>
      <c r="AI103" s="34"/>
      <c r="AJ103" s="34">
        <f>AH103-AG103</f>
        <v>199</v>
      </c>
    </row>
    <row r="104" customHeight="1" spans="1:36">
      <c r="A104" s="18">
        <v>102</v>
      </c>
      <c r="B104" s="19">
        <v>106485</v>
      </c>
      <c r="C104" s="20" t="s">
        <v>146</v>
      </c>
      <c r="D104" s="19" t="s">
        <v>13</v>
      </c>
      <c r="E104" s="21">
        <v>6</v>
      </c>
      <c r="F104" s="21">
        <v>12</v>
      </c>
      <c r="G104" s="21">
        <v>2</v>
      </c>
      <c r="H104" s="21">
        <f>F104</f>
        <v>12</v>
      </c>
      <c r="I104" s="21">
        <f>F104*5</f>
        <v>60</v>
      </c>
      <c r="J104" s="21">
        <v>0</v>
      </c>
      <c r="K104" s="21">
        <f t="shared" si="57"/>
        <v>-6</v>
      </c>
      <c r="L104" s="21" t="s">
        <v>46</v>
      </c>
      <c r="M104" s="21">
        <f t="shared" si="66"/>
        <v>0</v>
      </c>
      <c r="N104" s="21">
        <v>20</v>
      </c>
      <c r="O104" s="21">
        <v>40</v>
      </c>
      <c r="P104" s="21">
        <v>2</v>
      </c>
      <c r="Q104" s="21">
        <f>O104</f>
        <v>40</v>
      </c>
      <c r="R104" s="21">
        <f>O104*2</f>
        <v>80</v>
      </c>
      <c r="S104" s="21">
        <v>10</v>
      </c>
      <c r="T104" s="21">
        <f t="shared" si="58"/>
        <v>-10</v>
      </c>
      <c r="U104" s="21" t="s">
        <v>46</v>
      </c>
      <c r="V104" s="21">
        <f t="shared" si="54"/>
        <v>10</v>
      </c>
      <c r="W104" s="3">
        <v>2</v>
      </c>
      <c r="X104" s="3">
        <f t="shared" si="59"/>
        <v>100</v>
      </c>
      <c r="Y104" s="3">
        <v>2</v>
      </c>
      <c r="Z104" s="3"/>
      <c r="AA104" s="3">
        <f t="shared" si="60"/>
        <v>100</v>
      </c>
      <c r="AB104" s="9">
        <v>6</v>
      </c>
      <c r="AC104" s="3">
        <f t="shared" si="61"/>
        <v>48</v>
      </c>
      <c r="AD104" s="24">
        <v>5</v>
      </c>
      <c r="AE104" s="24">
        <v>0</v>
      </c>
      <c r="AF104" s="3">
        <f t="shared" si="62"/>
        <v>40</v>
      </c>
      <c r="AG104" s="3">
        <f t="shared" si="63"/>
        <v>288</v>
      </c>
      <c r="AH104" s="34">
        <f t="shared" si="64"/>
        <v>150</v>
      </c>
      <c r="AI104" s="34">
        <f t="shared" si="65"/>
        <v>138</v>
      </c>
      <c r="AJ104" s="34"/>
    </row>
    <row r="105" customHeight="1" spans="1:36">
      <c r="A105" s="18">
        <v>103</v>
      </c>
      <c r="B105" s="19">
        <v>115971</v>
      </c>
      <c r="C105" s="19" t="s">
        <v>147</v>
      </c>
      <c r="D105" s="19" t="s">
        <v>11</v>
      </c>
      <c r="E105" s="21">
        <v>6</v>
      </c>
      <c r="F105" s="21">
        <v>12</v>
      </c>
      <c r="G105" s="21">
        <v>1</v>
      </c>
      <c r="H105" s="21">
        <f>E105</f>
        <v>6</v>
      </c>
      <c r="I105" s="21">
        <f>E105*4</f>
        <v>24</v>
      </c>
      <c r="J105" s="21">
        <v>1</v>
      </c>
      <c r="K105" s="21">
        <f t="shared" si="57"/>
        <v>-5</v>
      </c>
      <c r="L105" s="21" t="s">
        <v>46</v>
      </c>
      <c r="M105" s="21">
        <f t="shared" si="66"/>
        <v>4</v>
      </c>
      <c r="N105" s="21">
        <v>20</v>
      </c>
      <c r="O105" s="21">
        <v>40</v>
      </c>
      <c r="P105" s="21">
        <v>2</v>
      </c>
      <c r="Q105" s="21">
        <f>O105</f>
        <v>40</v>
      </c>
      <c r="R105" s="21">
        <f>O105*2</f>
        <v>80</v>
      </c>
      <c r="S105" s="21">
        <v>1</v>
      </c>
      <c r="T105" s="21">
        <f t="shared" si="58"/>
        <v>-19</v>
      </c>
      <c r="U105" s="21" t="s">
        <v>46</v>
      </c>
      <c r="V105" s="21">
        <f t="shared" si="54"/>
        <v>1</v>
      </c>
      <c r="W105" s="3">
        <v>2</v>
      </c>
      <c r="X105" s="3">
        <f t="shared" si="59"/>
        <v>100</v>
      </c>
      <c r="Y105" s="3">
        <v>0</v>
      </c>
      <c r="Z105" s="3"/>
      <c r="AA105" s="3">
        <f t="shared" si="60"/>
        <v>0</v>
      </c>
      <c r="AB105" s="9">
        <v>6</v>
      </c>
      <c r="AC105" s="3">
        <f t="shared" si="61"/>
        <v>48</v>
      </c>
      <c r="AD105" s="24">
        <v>-1</v>
      </c>
      <c r="AE105" s="24">
        <v>0</v>
      </c>
      <c r="AF105" s="3">
        <f t="shared" si="62"/>
        <v>-8</v>
      </c>
      <c r="AG105" s="3">
        <f t="shared" si="63"/>
        <v>252</v>
      </c>
      <c r="AH105" s="34">
        <f t="shared" si="64"/>
        <v>-3</v>
      </c>
      <c r="AI105" s="34">
        <f t="shared" si="65"/>
        <v>255</v>
      </c>
      <c r="AJ105" s="34"/>
    </row>
    <row r="106" customHeight="1" spans="1:36">
      <c r="A106" s="18">
        <v>104</v>
      </c>
      <c r="B106" s="6">
        <v>113299</v>
      </c>
      <c r="C106" s="20" t="s">
        <v>148</v>
      </c>
      <c r="D106" s="19" t="s">
        <v>11</v>
      </c>
      <c r="E106" s="21">
        <v>6</v>
      </c>
      <c r="F106" s="21">
        <v>12</v>
      </c>
      <c r="G106" s="21">
        <v>2</v>
      </c>
      <c r="H106" s="21">
        <f>F106</f>
        <v>12</v>
      </c>
      <c r="I106" s="21">
        <f>F106*5</f>
        <v>60</v>
      </c>
      <c r="J106" s="21">
        <v>0</v>
      </c>
      <c r="K106" s="21">
        <f t="shared" si="57"/>
        <v>-6</v>
      </c>
      <c r="L106" s="21" t="s">
        <v>46</v>
      </c>
      <c r="M106" s="21">
        <f t="shared" si="66"/>
        <v>0</v>
      </c>
      <c r="N106" s="21">
        <v>20</v>
      </c>
      <c r="O106" s="21">
        <v>40</v>
      </c>
      <c r="P106" s="21">
        <v>2</v>
      </c>
      <c r="Q106" s="21">
        <f>O106</f>
        <v>40</v>
      </c>
      <c r="R106" s="21">
        <f>O106*2</f>
        <v>80</v>
      </c>
      <c r="S106" s="21">
        <v>20</v>
      </c>
      <c r="T106" s="21">
        <f t="shared" si="58"/>
        <v>0</v>
      </c>
      <c r="U106" s="21" t="s">
        <v>25</v>
      </c>
      <c r="V106" s="21">
        <f t="shared" si="54"/>
        <v>20</v>
      </c>
      <c r="W106" s="3">
        <v>2</v>
      </c>
      <c r="X106" s="3">
        <f t="shared" si="59"/>
        <v>100</v>
      </c>
      <c r="Y106" s="3">
        <v>0</v>
      </c>
      <c r="Z106" s="3"/>
      <c r="AA106" s="3">
        <f t="shared" si="60"/>
        <v>0</v>
      </c>
      <c r="AB106" s="9">
        <v>6</v>
      </c>
      <c r="AC106" s="3">
        <f t="shared" si="61"/>
        <v>48</v>
      </c>
      <c r="AD106" s="24">
        <v>0</v>
      </c>
      <c r="AE106" s="24">
        <v>0</v>
      </c>
      <c r="AF106" s="3">
        <f t="shared" si="62"/>
        <v>0</v>
      </c>
      <c r="AG106" s="3">
        <f t="shared" si="63"/>
        <v>288</v>
      </c>
      <c r="AH106" s="34">
        <f t="shared" si="64"/>
        <v>20</v>
      </c>
      <c r="AI106" s="34">
        <f t="shared" si="65"/>
        <v>268</v>
      </c>
      <c r="AJ106" s="34"/>
    </row>
    <row r="107" customHeight="1" spans="1:36">
      <c r="A107" s="18">
        <v>105</v>
      </c>
      <c r="B107" s="19">
        <v>723</v>
      </c>
      <c r="C107" s="20" t="s">
        <v>149</v>
      </c>
      <c r="D107" s="19" t="s">
        <v>12</v>
      </c>
      <c r="E107" s="21">
        <v>6</v>
      </c>
      <c r="F107" s="21">
        <v>12</v>
      </c>
      <c r="G107" s="21">
        <v>1</v>
      </c>
      <c r="H107" s="21">
        <f>E107</f>
        <v>6</v>
      </c>
      <c r="I107" s="21">
        <f>E107*4</f>
        <v>24</v>
      </c>
      <c r="J107" s="21">
        <v>4</v>
      </c>
      <c r="K107" s="21">
        <f t="shared" si="57"/>
        <v>-2</v>
      </c>
      <c r="L107" s="21" t="s">
        <v>46</v>
      </c>
      <c r="M107" s="21">
        <f t="shared" si="66"/>
        <v>16</v>
      </c>
      <c r="N107" s="21">
        <v>20</v>
      </c>
      <c r="O107" s="21">
        <v>40</v>
      </c>
      <c r="P107" s="21">
        <v>1</v>
      </c>
      <c r="Q107" s="21">
        <f>N107</f>
        <v>20</v>
      </c>
      <c r="R107" s="21">
        <f>N107*1</f>
        <v>20</v>
      </c>
      <c r="S107" s="21">
        <v>11</v>
      </c>
      <c r="T107" s="21">
        <f t="shared" si="58"/>
        <v>-9</v>
      </c>
      <c r="U107" s="21" t="s">
        <v>46</v>
      </c>
      <c r="V107" s="21">
        <f t="shared" si="54"/>
        <v>11</v>
      </c>
      <c r="W107" s="3">
        <v>2</v>
      </c>
      <c r="X107" s="3">
        <f t="shared" si="59"/>
        <v>100</v>
      </c>
      <c r="Y107" s="3">
        <v>2</v>
      </c>
      <c r="Z107" s="3">
        <v>10</v>
      </c>
      <c r="AA107" s="3">
        <f t="shared" si="60"/>
        <v>100</v>
      </c>
      <c r="AB107" s="9">
        <v>18</v>
      </c>
      <c r="AC107" s="3">
        <f t="shared" si="61"/>
        <v>144</v>
      </c>
      <c r="AD107" s="24">
        <v>11</v>
      </c>
      <c r="AE107" s="24">
        <v>0</v>
      </c>
      <c r="AF107" s="3">
        <f t="shared" si="62"/>
        <v>88</v>
      </c>
      <c r="AG107" s="3">
        <f t="shared" si="63"/>
        <v>288</v>
      </c>
      <c r="AH107" s="34">
        <f t="shared" si="64"/>
        <v>215</v>
      </c>
      <c r="AI107" s="34">
        <f t="shared" si="65"/>
        <v>73</v>
      </c>
      <c r="AJ107" s="34"/>
    </row>
    <row r="108" customHeight="1" spans="1:36">
      <c r="A108" s="18">
        <v>106</v>
      </c>
      <c r="B108" s="19">
        <v>573</v>
      </c>
      <c r="C108" s="20" t="s">
        <v>150</v>
      </c>
      <c r="D108" s="19" t="s">
        <v>12</v>
      </c>
      <c r="E108" s="21">
        <v>6</v>
      </c>
      <c r="F108" s="21">
        <v>12</v>
      </c>
      <c r="G108" s="21">
        <v>1</v>
      </c>
      <c r="H108" s="21">
        <f>E108</f>
        <v>6</v>
      </c>
      <c r="I108" s="21">
        <f>E108*4</f>
        <v>24</v>
      </c>
      <c r="J108" s="21">
        <v>0</v>
      </c>
      <c r="K108" s="21">
        <f t="shared" si="57"/>
        <v>-6</v>
      </c>
      <c r="L108" s="21" t="s">
        <v>46</v>
      </c>
      <c r="M108" s="21">
        <f t="shared" si="66"/>
        <v>0</v>
      </c>
      <c r="N108" s="21">
        <v>20</v>
      </c>
      <c r="O108" s="21">
        <v>40</v>
      </c>
      <c r="P108" s="21">
        <v>1</v>
      </c>
      <c r="Q108" s="21">
        <f>N108</f>
        <v>20</v>
      </c>
      <c r="R108" s="21">
        <f>N108*1</f>
        <v>20</v>
      </c>
      <c r="S108" s="21">
        <v>5</v>
      </c>
      <c r="T108" s="21">
        <f t="shared" si="58"/>
        <v>-15</v>
      </c>
      <c r="U108" s="21" t="s">
        <v>46</v>
      </c>
      <c r="V108" s="21">
        <f t="shared" si="54"/>
        <v>5</v>
      </c>
      <c r="W108" s="3">
        <v>2</v>
      </c>
      <c r="X108" s="3">
        <f t="shared" si="59"/>
        <v>100</v>
      </c>
      <c r="Y108" s="3">
        <v>0</v>
      </c>
      <c r="Z108" s="3">
        <v>1</v>
      </c>
      <c r="AA108" s="3">
        <f t="shared" si="60"/>
        <v>0</v>
      </c>
      <c r="AB108" s="9">
        <v>6</v>
      </c>
      <c r="AC108" s="3">
        <f t="shared" si="61"/>
        <v>48</v>
      </c>
      <c r="AD108" s="24">
        <v>0</v>
      </c>
      <c r="AE108" s="24">
        <v>0</v>
      </c>
      <c r="AF108" s="3">
        <f t="shared" si="62"/>
        <v>0</v>
      </c>
      <c r="AG108" s="3">
        <f t="shared" si="63"/>
        <v>192</v>
      </c>
      <c r="AH108" s="34">
        <f t="shared" si="64"/>
        <v>5</v>
      </c>
      <c r="AI108" s="34">
        <f t="shared" si="65"/>
        <v>187</v>
      </c>
      <c r="AJ108" s="34"/>
    </row>
    <row r="109" customHeight="1" spans="1:36">
      <c r="A109" s="18">
        <v>107</v>
      </c>
      <c r="B109" s="19">
        <v>733</v>
      </c>
      <c r="C109" s="20" t="s">
        <v>151</v>
      </c>
      <c r="D109" s="19" t="s">
        <v>12</v>
      </c>
      <c r="E109" s="21">
        <v>6</v>
      </c>
      <c r="F109" s="21">
        <v>12</v>
      </c>
      <c r="G109" s="21">
        <v>2</v>
      </c>
      <c r="H109" s="21">
        <f>F109</f>
        <v>12</v>
      </c>
      <c r="I109" s="21">
        <f>F109*5</f>
        <v>60</v>
      </c>
      <c r="J109" s="21">
        <v>5</v>
      </c>
      <c r="K109" s="21">
        <f t="shared" si="57"/>
        <v>-1</v>
      </c>
      <c r="L109" s="21" t="s">
        <v>46</v>
      </c>
      <c r="M109" s="21">
        <f t="shared" si="66"/>
        <v>20</v>
      </c>
      <c r="N109" s="21">
        <v>20</v>
      </c>
      <c r="O109" s="21">
        <v>40</v>
      </c>
      <c r="P109" s="21">
        <v>2</v>
      </c>
      <c r="Q109" s="21">
        <f>O109</f>
        <v>40</v>
      </c>
      <c r="R109" s="21">
        <f>O109*2</f>
        <v>80</v>
      </c>
      <c r="S109" s="21">
        <v>24</v>
      </c>
      <c r="T109" s="21">
        <f t="shared" si="58"/>
        <v>4</v>
      </c>
      <c r="U109" s="21" t="s">
        <v>25</v>
      </c>
      <c r="V109" s="21">
        <f t="shared" si="54"/>
        <v>24</v>
      </c>
      <c r="W109" s="3">
        <v>2</v>
      </c>
      <c r="X109" s="3">
        <f t="shared" si="59"/>
        <v>100</v>
      </c>
      <c r="Y109" s="3">
        <v>4</v>
      </c>
      <c r="Z109" s="3"/>
      <c r="AA109" s="3">
        <f t="shared" si="60"/>
        <v>200</v>
      </c>
      <c r="AB109" s="9">
        <v>6</v>
      </c>
      <c r="AC109" s="3">
        <f t="shared" si="61"/>
        <v>48</v>
      </c>
      <c r="AD109" s="24">
        <v>11</v>
      </c>
      <c r="AE109" s="24">
        <v>4</v>
      </c>
      <c r="AF109" s="3">
        <f t="shared" si="62"/>
        <v>184</v>
      </c>
      <c r="AG109" s="3">
        <f t="shared" si="63"/>
        <v>288</v>
      </c>
      <c r="AH109" s="34">
        <f t="shared" si="64"/>
        <v>428</v>
      </c>
      <c r="AI109" s="34"/>
      <c r="AJ109" s="34">
        <f>AH109-AG109</f>
        <v>140</v>
      </c>
    </row>
    <row r="110" customHeight="1" spans="1:36">
      <c r="A110" s="18">
        <v>108</v>
      </c>
      <c r="B110" s="19">
        <v>740</v>
      </c>
      <c r="C110" s="20" t="s">
        <v>152</v>
      </c>
      <c r="D110" s="19" t="s">
        <v>12</v>
      </c>
      <c r="E110" s="21">
        <v>6</v>
      </c>
      <c r="F110" s="21">
        <v>12</v>
      </c>
      <c r="G110" s="21">
        <v>1</v>
      </c>
      <c r="H110" s="21">
        <f t="shared" ref="H110:H120" si="67">E110</f>
        <v>6</v>
      </c>
      <c r="I110" s="21">
        <f t="shared" ref="I110:I120" si="68">E110*4</f>
        <v>24</v>
      </c>
      <c r="J110" s="21">
        <v>0</v>
      </c>
      <c r="K110" s="21">
        <f t="shared" si="57"/>
        <v>-6</v>
      </c>
      <c r="L110" s="21" t="s">
        <v>46</v>
      </c>
      <c r="M110" s="21">
        <f t="shared" si="66"/>
        <v>0</v>
      </c>
      <c r="N110" s="21">
        <v>20</v>
      </c>
      <c r="O110" s="21">
        <v>40</v>
      </c>
      <c r="P110" s="21">
        <v>1</v>
      </c>
      <c r="Q110" s="21">
        <f>N110</f>
        <v>20</v>
      </c>
      <c r="R110" s="21">
        <f>N110*1</f>
        <v>20</v>
      </c>
      <c r="S110" s="21">
        <v>23</v>
      </c>
      <c r="T110" s="21">
        <f t="shared" si="58"/>
        <v>3</v>
      </c>
      <c r="U110" s="21" t="s">
        <v>25</v>
      </c>
      <c r="V110" s="21">
        <f t="shared" si="54"/>
        <v>23</v>
      </c>
      <c r="W110" s="3">
        <v>2</v>
      </c>
      <c r="X110" s="3">
        <f t="shared" si="59"/>
        <v>100</v>
      </c>
      <c r="Y110" s="3">
        <v>2</v>
      </c>
      <c r="Z110" s="3"/>
      <c r="AA110" s="3">
        <f t="shared" si="60"/>
        <v>100</v>
      </c>
      <c r="AB110" s="9">
        <v>13</v>
      </c>
      <c r="AC110" s="3">
        <f t="shared" si="61"/>
        <v>104</v>
      </c>
      <c r="AD110" s="24">
        <v>1</v>
      </c>
      <c r="AE110" s="24">
        <v>5</v>
      </c>
      <c r="AF110" s="3">
        <f t="shared" si="62"/>
        <v>128</v>
      </c>
      <c r="AG110" s="3">
        <f t="shared" si="63"/>
        <v>248</v>
      </c>
      <c r="AH110" s="34">
        <f t="shared" si="64"/>
        <v>251</v>
      </c>
      <c r="AI110" s="34"/>
      <c r="AJ110" s="34">
        <f>AH110-AG110</f>
        <v>3</v>
      </c>
    </row>
    <row r="111" customHeight="1" spans="1:36">
      <c r="A111" s="18">
        <v>109</v>
      </c>
      <c r="B111" s="19">
        <v>104430</v>
      </c>
      <c r="C111" s="20" t="s">
        <v>153</v>
      </c>
      <c r="D111" s="19" t="s">
        <v>12</v>
      </c>
      <c r="E111" s="21">
        <v>6</v>
      </c>
      <c r="F111" s="21">
        <v>12</v>
      </c>
      <c r="G111" s="21">
        <v>1</v>
      </c>
      <c r="H111" s="21">
        <f t="shared" si="67"/>
        <v>6</v>
      </c>
      <c r="I111" s="21">
        <f t="shared" si="68"/>
        <v>24</v>
      </c>
      <c r="J111" s="21">
        <v>0</v>
      </c>
      <c r="K111" s="21">
        <f t="shared" si="57"/>
        <v>-6</v>
      </c>
      <c r="L111" s="21" t="s">
        <v>46</v>
      </c>
      <c r="M111" s="21">
        <f t="shared" si="66"/>
        <v>0</v>
      </c>
      <c r="N111" s="21">
        <v>20</v>
      </c>
      <c r="O111" s="21">
        <v>40</v>
      </c>
      <c r="P111" s="21">
        <v>2</v>
      </c>
      <c r="Q111" s="21">
        <f>O111</f>
        <v>40</v>
      </c>
      <c r="R111" s="21">
        <f>O111*2</f>
        <v>80</v>
      </c>
      <c r="S111" s="21">
        <v>27</v>
      </c>
      <c r="T111" s="21">
        <f t="shared" si="58"/>
        <v>7</v>
      </c>
      <c r="U111" s="21" t="s">
        <v>25</v>
      </c>
      <c r="V111" s="21">
        <f t="shared" si="54"/>
        <v>27</v>
      </c>
      <c r="W111" s="3">
        <v>2</v>
      </c>
      <c r="X111" s="3">
        <f t="shared" si="59"/>
        <v>100</v>
      </c>
      <c r="Y111" s="3">
        <v>3</v>
      </c>
      <c r="Z111" s="3"/>
      <c r="AA111" s="3">
        <f t="shared" si="60"/>
        <v>150</v>
      </c>
      <c r="AB111" s="9">
        <v>12</v>
      </c>
      <c r="AC111" s="3">
        <f t="shared" si="61"/>
        <v>96</v>
      </c>
      <c r="AD111" s="24">
        <v>17</v>
      </c>
      <c r="AE111" s="24">
        <v>3</v>
      </c>
      <c r="AF111" s="3">
        <f t="shared" si="62"/>
        <v>208</v>
      </c>
      <c r="AG111" s="3">
        <f t="shared" si="63"/>
        <v>300</v>
      </c>
      <c r="AH111" s="34">
        <f t="shared" si="64"/>
        <v>385</v>
      </c>
      <c r="AI111" s="34"/>
      <c r="AJ111" s="34">
        <f>AH111-AG111</f>
        <v>85</v>
      </c>
    </row>
    <row r="112" customHeight="1" spans="1:36">
      <c r="A112" s="18">
        <v>110</v>
      </c>
      <c r="B112" s="19">
        <v>727</v>
      </c>
      <c r="C112" s="20" t="s">
        <v>154</v>
      </c>
      <c r="D112" s="19" t="s">
        <v>14</v>
      </c>
      <c r="E112" s="21">
        <v>6</v>
      </c>
      <c r="F112" s="21">
        <v>12</v>
      </c>
      <c r="G112" s="21">
        <v>1</v>
      </c>
      <c r="H112" s="21">
        <f t="shared" si="67"/>
        <v>6</v>
      </c>
      <c r="I112" s="21">
        <f t="shared" si="68"/>
        <v>24</v>
      </c>
      <c r="J112" s="21">
        <v>0</v>
      </c>
      <c r="K112" s="21">
        <f t="shared" si="57"/>
        <v>-6</v>
      </c>
      <c r="L112" s="21" t="s">
        <v>46</v>
      </c>
      <c r="M112" s="21">
        <f t="shared" si="66"/>
        <v>0</v>
      </c>
      <c r="N112" s="21">
        <v>20</v>
      </c>
      <c r="O112" s="21">
        <v>40</v>
      </c>
      <c r="P112" s="21">
        <v>2</v>
      </c>
      <c r="Q112" s="21">
        <f>O112</f>
        <v>40</v>
      </c>
      <c r="R112" s="21">
        <f>O112*2</f>
        <v>80</v>
      </c>
      <c r="S112" s="21">
        <v>12</v>
      </c>
      <c r="T112" s="21">
        <f t="shared" si="58"/>
        <v>-8</v>
      </c>
      <c r="U112" s="21" t="s">
        <v>46</v>
      </c>
      <c r="V112" s="21">
        <f t="shared" si="54"/>
        <v>12</v>
      </c>
      <c r="W112" s="3">
        <v>2</v>
      </c>
      <c r="X112" s="3">
        <f t="shared" si="59"/>
        <v>100</v>
      </c>
      <c r="Y112" s="3">
        <v>3</v>
      </c>
      <c r="Z112" s="3"/>
      <c r="AA112" s="3">
        <f t="shared" si="60"/>
        <v>150</v>
      </c>
      <c r="AB112" s="9">
        <v>6</v>
      </c>
      <c r="AC112" s="3">
        <f t="shared" si="61"/>
        <v>48</v>
      </c>
      <c r="AD112" s="24">
        <v>8</v>
      </c>
      <c r="AE112" s="24">
        <v>0</v>
      </c>
      <c r="AF112" s="3">
        <f t="shared" si="62"/>
        <v>64</v>
      </c>
      <c r="AG112" s="3">
        <f t="shared" si="63"/>
        <v>252</v>
      </c>
      <c r="AH112" s="34">
        <f t="shared" si="64"/>
        <v>226</v>
      </c>
      <c r="AI112" s="34">
        <f t="shared" si="65"/>
        <v>26</v>
      </c>
      <c r="AJ112" s="34"/>
    </row>
    <row r="113" customHeight="1" spans="1:36">
      <c r="A113" s="18">
        <v>111</v>
      </c>
      <c r="B113" s="19">
        <v>339</v>
      </c>
      <c r="C113" s="20" t="s">
        <v>155</v>
      </c>
      <c r="D113" s="19" t="s">
        <v>14</v>
      </c>
      <c r="E113" s="21">
        <v>6</v>
      </c>
      <c r="F113" s="21">
        <v>12</v>
      </c>
      <c r="G113" s="21">
        <v>1</v>
      </c>
      <c r="H113" s="21">
        <f t="shared" si="67"/>
        <v>6</v>
      </c>
      <c r="I113" s="21">
        <f t="shared" si="68"/>
        <v>24</v>
      </c>
      <c r="J113" s="21">
        <v>0</v>
      </c>
      <c r="K113" s="21">
        <f t="shared" si="57"/>
        <v>-6</v>
      </c>
      <c r="L113" s="21" t="s">
        <v>46</v>
      </c>
      <c r="M113" s="21">
        <f t="shared" si="66"/>
        <v>0</v>
      </c>
      <c r="N113" s="21">
        <v>20</v>
      </c>
      <c r="O113" s="21">
        <v>40</v>
      </c>
      <c r="P113" s="21">
        <v>1</v>
      </c>
      <c r="Q113" s="21">
        <f t="shared" ref="Q113:Q120" si="69">N113</f>
        <v>20</v>
      </c>
      <c r="R113" s="21">
        <f t="shared" ref="R113:R120" si="70">N113*1</f>
        <v>20</v>
      </c>
      <c r="S113" s="21">
        <v>7</v>
      </c>
      <c r="T113" s="21">
        <f t="shared" si="58"/>
        <v>-13</v>
      </c>
      <c r="U113" s="21" t="s">
        <v>46</v>
      </c>
      <c r="V113" s="21">
        <f t="shared" si="54"/>
        <v>7</v>
      </c>
      <c r="W113" s="3">
        <v>2</v>
      </c>
      <c r="X113" s="3">
        <f t="shared" si="59"/>
        <v>100</v>
      </c>
      <c r="Y113" s="3">
        <v>4</v>
      </c>
      <c r="Z113" s="3"/>
      <c r="AA113" s="3">
        <f t="shared" si="60"/>
        <v>200</v>
      </c>
      <c r="AB113" s="9">
        <v>6</v>
      </c>
      <c r="AC113" s="3">
        <f t="shared" si="61"/>
        <v>48</v>
      </c>
      <c r="AD113" s="24">
        <v>8</v>
      </c>
      <c r="AE113" s="24">
        <v>5</v>
      </c>
      <c r="AF113" s="3">
        <f t="shared" si="62"/>
        <v>184</v>
      </c>
      <c r="AG113" s="3">
        <f t="shared" si="63"/>
        <v>192</v>
      </c>
      <c r="AH113" s="34">
        <f t="shared" si="64"/>
        <v>391</v>
      </c>
      <c r="AI113" s="34"/>
      <c r="AJ113" s="34">
        <f>AH113-AG113</f>
        <v>199</v>
      </c>
    </row>
    <row r="114" customHeight="1" spans="1:36">
      <c r="A114" s="18">
        <v>112</v>
      </c>
      <c r="B114" s="19">
        <v>570</v>
      </c>
      <c r="C114" s="20" t="s">
        <v>156</v>
      </c>
      <c r="D114" s="19" t="s">
        <v>14</v>
      </c>
      <c r="E114" s="21">
        <v>6</v>
      </c>
      <c r="F114" s="21">
        <v>12</v>
      </c>
      <c r="G114" s="21">
        <v>1</v>
      </c>
      <c r="H114" s="21">
        <f t="shared" si="67"/>
        <v>6</v>
      </c>
      <c r="I114" s="21">
        <f t="shared" si="68"/>
        <v>24</v>
      </c>
      <c r="J114" s="21">
        <v>0</v>
      </c>
      <c r="K114" s="21">
        <f t="shared" si="57"/>
        <v>-6</v>
      </c>
      <c r="L114" s="21" t="s">
        <v>46</v>
      </c>
      <c r="M114" s="21">
        <f t="shared" si="66"/>
        <v>0</v>
      </c>
      <c r="N114" s="21">
        <v>20</v>
      </c>
      <c r="O114" s="21">
        <v>40</v>
      </c>
      <c r="P114" s="21">
        <v>1</v>
      </c>
      <c r="Q114" s="21">
        <f t="shared" si="69"/>
        <v>20</v>
      </c>
      <c r="R114" s="21">
        <f t="shared" si="70"/>
        <v>20</v>
      </c>
      <c r="S114" s="21">
        <v>11</v>
      </c>
      <c r="T114" s="21">
        <f t="shared" si="58"/>
        <v>-9</v>
      </c>
      <c r="U114" s="21" t="s">
        <v>46</v>
      </c>
      <c r="V114" s="21">
        <f t="shared" si="54"/>
        <v>11</v>
      </c>
      <c r="W114" s="3">
        <v>2</v>
      </c>
      <c r="X114" s="3">
        <f t="shared" si="59"/>
        <v>100</v>
      </c>
      <c r="Y114" s="3">
        <v>1</v>
      </c>
      <c r="Z114" s="3"/>
      <c r="AA114" s="3">
        <f t="shared" si="60"/>
        <v>50</v>
      </c>
      <c r="AB114" s="9">
        <v>17</v>
      </c>
      <c r="AC114" s="3">
        <f t="shared" si="61"/>
        <v>136</v>
      </c>
      <c r="AD114" s="24">
        <v>5</v>
      </c>
      <c r="AE114" s="24">
        <v>0</v>
      </c>
      <c r="AF114" s="3">
        <f t="shared" si="62"/>
        <v>40</v>
      </c>
      <c r="AG114" s="3">
        <f t="shared" si="63"/>
        <v>280</v>
      </c>
      <c r="AH114" s="34">
        <f t="shared" si="64"/>
        <v>101</v>
      </c>
      <c r="AI114" s="34">
        <f t="shared" si="65"/>
        <v>179</v>
      </c>
      <c r="AJ114" s="34"/>
    </row>
    <row r="115" customHeight="1" spans="1:36">
      <c r="A115" s="18">
        <v>113</v>
      </c>
      <c r="B115" s="19">
        <v>112415</v>
      </c>
      <c r="C115" s="20" t="s">
        <v>157</v>
      </c>
      <c r="D115" s="19" t="s">
        <v>14</v>
      </c>
      <c r="E115" s="21">
        <v>6</v>
      </c>
      <c r="F115" s="21">
        <v>12</v>
      </c>
      <c r="G115" s="21">
        <v>1</v>
      </c>
      <c r="H115" s="21">
        <f t="shared" si="67"/>
        <v>6</v>
      </c>
      <c r="I115" s="21">
        <f t="shared" si="68"/>
        <v>24</v>
      </c>
      <c r="J115" s="21">
        <v>0</v>
      </c>
      <c r="K115" s="21">
        <f t="shared" si="57"/>
        <v>-6</v>
      </c>
      <c r="L115" s="21" t="s">
        <v>46</v>
      </c>
      <c r="M115" s="21">
        <f t="shared" si="66"/>
        <v>0</v>
      </c>
      <c r="N115" s="21">
        <v>20</v>
      </c>
      <c r="O115" s="21">
        <v>40</v>
      </c>
      <c r="P115" s="21">
        <v>1</v>
      </c>
      <c r="Q115" s="21">
        <f t="shared" si="69"/>
        <v>20</v>
      </c>
      <c r="R115" s="21">
        <f t="shared" si="70"/>
        <v>20</v>
      </c>
      <c r="S115" s="21">
        <v>11</v>
      </c>
      <c r="T115" s="21">
        <f t="shared" si="58"/>
        <v>-9</v>
      </c>
      <c r="U115" s="21" t="s">
        <v>46</v>
      </c>
      <c r="V115" s="21">
        <f t="shared" si="54"/>
        <v>11</v>
      </c>
      <c r="W115" s="3">
        <v>2</v>
      </c>
      <c r="X115" s="3">
        <f t="shared" si="59"/>
        <v>100</v>
      </c>
      <c r="Y115" s="3">
        <v>2</v>
      </c>
      <c r="Z115" s="3"/>
      <c r="AA115" s="3">
        <f t="shared" si="60"/>
        <v>100</v>
      </c>
      <c r="AB115" s="9">
        <v>6</v>
      </c>
      <c r="AC115" s="3">
        <f t="shared" si="61"/>
        <v>48</v>
      </c>
      <c r="AD115" s="24">
        <v>0</v>
      </c>
      <c r="AE115" s="24">
        <v>0</v>
      </c>
      <c r="AF115" s="3">
        <f t="shared" si="62"/>
        <v>0</v>
      </c>
      <c r="AG115" s="3">
        <f t="shared" si="63"/>
        <v>192</v>
      </c>
      <c r="AH115" s="34">
        <f t="shared" si="64"/>
        <v>111</v>
      </c>
      <c r="AI115" s="34">
        <f t="shared" si="65"/>
        <v>81</v>
      </c>
      <c r="AJ115" s="34"/>
    </row>
    <row r="116" customHeight="1" spans="1:36">
      <c r="A116" s="18">
        <v>114</v>
      </c>
      <c r="B116" s="19">
        <v>112888</v>
      </c>
      <c r="C116" s="20" t="s">
        <v>158</v>
      </c>
      <c r="D116" s="19" t="s">
        <v>14</v>
      </c>
      <c r="E116" s="21">
        <v>6</v>
      </c>
      <c r="F116" s="21">
        <v>12</v>
      </c>
      <c r="G116" s="21">
        <v>1</v>
      </c>
      <c r="H116" s="21">
        <f t="shared" si="67"/>
        <v>6</v>
      </c>
      <c r="I116" s="21">
        <f t="shared" si="68"/>
        <v>24</v>
      </c>
      <c r="J116" s="21">
        <v>0</v>
      </c>
      <c r="K116" s="21">
        <f t="shared" si="57"/>
        <v>-6</v>
      </c>
      <c r="L116" s="21" t="s">
        <v>46</v>
      </c>
      <c r="M116" s="21">
        <f t="shared" si="66"/>
        <v>0</v>
      </c>
      <c r="N116" s="21">
        <v>20</v>
      </c>
      <c r="O116" s="21">
        <v>40</v>
      </c>
      <c r="P116" s="21">
        <v>1</v>
      </c>
      <c r="Q116" s="21">
        <f t="shared" si="69"/>
        <v>20</v>
      </c>
      <c r="R116" s="21">
        <f t="shared" si="70"/>
        <v>20</v>
      </c>
      <c r="S116" s="21">
        <v>7</v>
      </c>
      <c r="T116" s="21">
        <f t="shared" si="58"/>
        <v>-13</v>
      </c>
      <c r="U116" s="21" t="s">
        <v>46</v>
      </c>
      <c r="V116" s="21">
        <f t="shared" si="54"/>
        <v>7</v>
      </c>
      <c r="W116" s="3">
        <v>2</v>
      </c>
      <c r="X116" s="3">
        <f t="shared" si="59"/>
        <v>100</v>
      </c>
      <c r="Y116" s="3">
        <v>3</v>
      </c>
      <c r="Z116" s="3"/>
      <c r="AA116" s="3">
        <f t="shared" si="60"/>
        <v>150</v>
      </c>
      <c r="AB116" s="9">
        <v>6</v>
      </c>
      <c r="AC116" s="3">
        <f t="shared" si="61"/>
        <v>48</v>
      </c>
      <c r="AD116" s="24">
        <v>5</v>
      </c>
      <c r="AE116" s="24">
        <v>0</v>
      </c>
      <c r="AF116" s="3">
        <f t="shared" si="62"/>
        <v>40</v>
      </c>
      <c r="AG116" s="3">
        <f t="shared" si="63"/>
        <v>192</v>
      </c>
      <c r="AH116" s="34">
        <f t="shared" si="64"/>
        <v>197</v>
      </c>
      <c r="AI116" s="34"/>
      <c r="AJ116" s="34">
        <f>AH116-AG116</f>
        <v>5</v>
      </c>
    </row>
    <row r="117" customHeight="1" spans="1:36">
      <c r="A117" s="18">
        <v>115</v>
      </c>
      <c r="B117" s="6">
        <v>113298</v>
      </c>
      <c r="C117" s="20" t="s">
        <v>159</v>
      </c>
      <c r="D117" s="19" t="s">
        <v>14</v>
      </c>
      <c r="E117" s="21">
        <v>6</v>
      </c>
      <c r="F117" s="21">
        <v>12</v>
      </c>
      <c r="G117" s="21">
        <v>1</v>
      </c>
      <c r="H117" s="21">
        <f t="shared" si="67"/>
        <v>6</v>
      </c>
      <c r="I117" s="21">
        <f t="shared" si="68"/>
        <v>24</v>
      </c>
      <c r="J117" s="21">
        <v>0</v>
      </c>
      <c r="K117" s="21">
        <f t="shared" si="57"/>
        <v>-6</v>
      </c>
      <c r="L117" s="21" t="s">
        <v>46</v>
      </c>
      <c r="M117" s="21">
        <f t="shared" si="66"/>
        <v>0</v>
      </c>
      <c r="N117" s="21">
        <v>20</v>
      </c>
      <c r="O117" s="21">
        <v>40</v>
      </c>
      <c r="P117" s="21">
        <v>1</v>
      </c>
      <c r="Q117" s="21">
        <f t="shared" si="69"/>
        <v>20</v>
      </c>
      <c r="R117" s="21">
        <f t="shared" si="70"/>
        <v>20</v>
      </c>
      <c r="S117" s="21">
        <v>1</v>
      </c>
      <c r="T117" s="21">
        <f t="shared" si="58"/>
        <v>-19</v>
      </c>
      <c r="U117" s="21" t="s">
        <v>46</v>
      </c>
      <c r="V117" s="21">
        <f t="shared" si="54"/>
        <v>1</v>
      </c>
      <c r="W117" s="3">
        <v>2</v>
      </c>
      <c r="X117" s="3">
        <f t="shared" si="59"/>
        <v>100</v>
      </c>
      <c r="Y117" s="3">
        <v>8</v>
      </c>
      <c r="Z117" s="3"/>
      <c r="AA117" s="3">
        <f t="shared" si="60"/>
        <v>400</v>
      </c>
      <c r="AB117" s="9">
        <v>6</v>
      </c>
      <c r="AC117" s="3">
        <f t="shared" si="61"/>
        <v>48</v>
      </c>
      <c r="AD117" s="24">
        <v>0</v>
      </c>
      <c r="AE117" s="24">
        <v>4</v>
      </c>
      <c r="AF117" s="3">
        <f t="shared" si="62"/>
        <v>96</v>
      </c>
      <c r="AG117" s="3">
        <f t="shared" si="63"/>
        <v>192</v>
      </c>
      <c r="AH117" s="34">
        <f t="shared" si="64"/>
        <v>497</v>
      </c>
      <c r="AI117" s="34"/>
      <c r="AJ117" s="34">
        <f>AH117-AG117</f>
        <v>305</v>
      </c>
    </row>
    <row r="118" customHeight="1" spans="1:36">
      <c r="A118" s="18">
        <v>116</v>
      </c>
      <c r="B118" s="19">
        <v>104429</v>
      </c>
      <c r="C118" s="20" t="s">
        <v>160</v>
      </c>
      <c r="D118" s="19" t="s">
        <v>14</v>
      </c>
      <c r="E118" s="21">
        <v>6</v>
      </c>
      <c r="F118" s="21">
        <v>12</v>
      </c>
      <c r="G118" s="21">
        <v>1</v>
      </c>
      <c r="H118" s="21">
        <f t="shared" si="67"/>
        <v>6</v>
      </c>
      <c r="I118" s="21">
        <f t="shared" si="68"/>
        <v>24</v>
      </c>
      <c r="J118" s="21">
        <v>0</v>
      </c>
      <c r="K118" s="21">
        <f t="shared" si="57"/>
        <v>-6</v>
      </c>
      <c r="L118" s="21" t="s">
        <v>46</v>
      </c>
      <c r="M118" s="21">
        <f t="shared" si="66"/>
        <v>0</v>
      </c>
      <c r="N118" s="21">
        <v>20</v>
      </c>
      <c r="O118" s="21">
        <v>40</v>
      </c>
      <c r="P118" s="21">
        <v>1</v>
      </c>
      <c r="Q118" s="21">
        <f t="shared" si="69"/>
        <v>20</v>
      </c>
      <c r="R118" s="21">
        <f t="shared" si="70"/>
        <v>20</v>
      </c>
      <c r="S118" s="21">
        <v>9</v>
      </c>
      <c r="T118" s="21">
        <f t="shared" si="58"/>
        <v>-11</v>
      </c>
      <c r="U118" s="21" t="s">
        <v>46</v>
      </c>
      <c r="V118" s="21">
        <f t="shared" si="54"/>
        <v>9</v>
      </c>
      <c r="W118" s="3">
        <v>2</v>
      </c>
      <c r="X118" s="3">
        <f t="shared" si="59"/>
        <v>100</v>
      </c>
      <c r="Y118" s="3">
        <v>0</v>
      </c>
      <c r="Z118" s="3"/>
      <c r="AA118" s="3">
        <f t="shared" si="60"/>
        <v>0</v>
      </c>
      <c r="AB118" s="9">
        <v>6</v>
      </c>
      <c r="AC118" s="3">
        <f t="shared" si="61"/>
        <v>48</v>
      </c>
      <c r="AD118" s="24">
        <v>12</v>
      </c>
      <c r="AE118" s="24">
        <v>0</v>
      </c>
      <c r="AF118" s="3">
        <f t="shared" si="62"/>
        <v>96</v>
      </c>
      <c r="AG118" s="3">
        <f t="shared" si="63"/>
        <v>192</v>
      </c>
      <c r="AH118" s="34">
        <f t="shared" si="64"/>
        <v>105</v>
      </c>
      <c r="AI118" s="34">
        <f t="shared" si="65"/>
        <v>87</v>
      </c>
      <c r="AJ118" s="34"/>
    </row>
    <row r="119" customHeight="1" spans="1:36">
      <c r="A119" s="18">
        <v>117</v>
      </c>
      <c r="B119" s="18">
        <v>118951</v>
      </c>
      <c r="C119" s="18" t="s">
        <v>161</v>
      </c>
      <c r="D119" s="19" t="s">
        <v>14</v>
      </c>
      <c r="E119" s="21">
        <v>6</v>
      </c>
      <c r="F119" s="21">
        <v>12</v>
      </c>
      <c r="G119" s="21">
        <v>1</v>
      </c>
      <c r="H119" s="21">
        <f t="shared" si="67"/>
        <v>6</v>
      </c>
      <c r="I119" s="21">
        <f t="shared" si="68"/>
        <v>24</v>
      </c>
      <c r="J119" s="21">
        <v>0</v>
      </c>
      <c r="K119" s="21">
        <f t="shared" si="57"/>
        <v>-6</v>
      </c>
      <c r="L119" s="21" t="s">
        <v>46</v>
      </c>
      <c r="M119" s="21">
        <f t="shared" si="66"/>
        <v>0</v>
      </c>
      <c r="N119" s="21">
        <v>20</v>
      </c>
      <c r="O119" s="21">
        <v>40</v>
      </c>
      <c r="P119" s="21">
        <v>1</v>
      </c>
      <c r="Q119" s="21">
        <f t="shared" si="69"/>
        <v>20</v>
      </c>
      <c r="R119" s="21">
        <f t="shared" si="70"/>
        <v>20</v>
      </c>
      <c r="S119" s="21">
        <v>21</v>
      </c>
      <c r="T119" s="21">
        <f t="shared" si="58"/>
        <v>1</v>
      </c>
      <c r="U119" s="21" t="s">
        <v>25</v>
      </c>
      <c r="V119" s="21">
        <f t="shared" si="54"/>
        <v>21</v>
      </c>
      <c r="W119" s="3">
        <v>2</v>
      </c>
      <c r="X119" s="3">
        <f t="shared" si="59"/>
        <v>100</v>
      </c>
      <c r="Y119" s="3">
        <v>2</v>
      </c>
      <c r="Z119" s="3"/>
      <c r="AA119" s="3">
        <f t="shared" si="60"/>
        <v>100</v>
      </c>
      <c r="AB119" s="9">
        <v>6</v>
      </c>
      <c r="AC119" s="3">
        <f t="shared" si="61"/>
        <v>48</v>
      </c>
      <c r="AD119" s="24">
        <v>3</v>
      </c>
      <c r="AE119" s="24">
        <v>0</v>
      </c>
      <c r="AF119" s="3">
        <f t="shared" si="62"/>
        <v>24</v>
      </c>
      <c r="AG119" s="3">
        <f t="shared" si="63"/>
        <v>192</v>
      </c>
      <c r="AH119" s="34">
        <f t="shared" si="64"/>
        <v>145</v>
      </c>
      <c r="AI119" s="34">
        <f t="shared" si="65"/>
        <v>47</v>
      </c>
      <c r="AJ119" s="34"/>
    </row>
    <row r="120" customHeight="1" spans="1:36">
      <c r="A120" s="18">
        <v>118</v>
      </c>
      <c r="B120" s="18">
        <v>119263</v>
      </c>
      <c r="C120" s="18" t="s">
        <v>162</v>
      </c>
      <c r="D120" s="19" t="s">
        <v>14</v>
      </c>
      <c r="E120" s="21">
        <v>6</v>
      </c>
      <c r="F120" s="21">
        <v>12</v>
      </c>
      <c r="G120" s="21">
        <v>1</v>
      </c>
      <c r="H120" s="21">
        <f t="shared" si="67"/>
        <v>6</v>
      </c>
      <c r="I120" s="21">
        <f t="shared" si="68"/>
        <v>24</v>
      </c>
      <c r="J120" s="21">
        <v>0</v>
      </c>
      <c r="K120" s="21">
        <f t="shared" si="57"/>
        <v>-6</v>
      </c>
      <c r="L120" s="21" t="s">
        <v>46</v>
      </c>
      <c r="M120" s="21">
        <f t="shared" si="66"/>
        <v>0</v>
      </c>
      <c r="N120" s="21">
        <v>20</v>
      </c>
      <c r="O120" s="21">
        <v>40</v>
      </c>
      <c r="P120" s="21">
        <v>1</v>
      </c>
      <c r="Q120" s="21">
        <f t="shared" si="69"/>
        <v>20</v>
      </c>
      <c r="R120" s="21">
        <f t="shared" si="70"/>
        <v>20</v>
      </c>
      <c r="S120" s="21">
        <v>6</v>
      </c>
      <c r="T120" s="21">
        <f t="shared" si="58"/>
        <v>-14</v>
      </c>
      <c r="U120" s="21" t="s">
        <v>46</v>
      </c>
      <c r="V120" s="21">
        <f t="shared" si="54"/>
        <v>6</v>
      </c>
      <c r="W120" s="3">
        <v>2</v>
      </c>
      <c r="X120" s="3">
        <f t="shared" si="59"/>
        <v>100</v>
      </c>
      <c r="Y120" s="3">
        <v>0</v>
      </c>
      <c r="Z120" s="3"/>
      <c r="AA120" s="3">
        <f t="shared" si="60"/>
        <v>0</v>
      </c>
      <c r="AB120" s="9">
        <v>6</v>
      </c>
      <c r="AC120" s="3">
        <f t="shared" si="61"/>
        <v>48</v>
      </c>
      <c r="AD120" s="24">
        <v>0</v>
      </c>
      <c r="AE120" s="24">
        <v>3</v>
      </c>
      <c r="AF120" s="3">
        <f t="shared" si="62"/>
        <v>72</v>
      </c>
      <c r="AG120" s="3">
        <f t="shared" si="63"/>
        <v>192</v>
      </c>
      <c r="AH120" s="34">
        <f t="shared" si="64"/>
        <v>78</v>
      </c>
      <c r="AI120" s="34">
        <f t="shared" si="65"/>
        <v>114</v>
      </c>
      <c r="AJ120" s="34"/>
    </row>
    <row r="121" s="11" customFormat="1" customHeight="1" spans="1:36">
      <c r="A121" s="35">
        <v>119</v>
      </c>
      <c r="B121" s="36">
        <v>56</v>
      </c>
      <c r="C121" s="37" t="s">
        <v>163</v>
      </c>
      <c r="D121" s="36" t="s">
        <v>9</v>
      </c>
      <c r="E121" s="38">
        <v>6</v>
      </c>
      <c r="F121" s="38">
        <v>12</v>
      </c>
      <c r="G121" s="38">
        <v>2</v>
      </c>
      <c r="H121" s="38">
        <f>F121</f>
        <v>12</v>
      </c>
      <c r="I121" s="38">
        <f>F121*5</f>
        <v>60</v>
      </c>
      <c r="J121" s="38">
        <v>0</v>
      </c>
      <c r="K121" s="38">
        <f t="shared" si="57"/>
        <v>-6</v>
      </c>
      <c r="L121" s="38" t="s">
        <v>46</v>
      </c>
      <c r="M121" s="38">
        <f t="shared" si="66"/>
        <v>0</v>
      </c>
      <c r="N121" s="38">
        <v>20</v>
      </c>
      <c r="O121" s="38">
        <v>40</v>
      </c>
      <c r="P121" s="38">
        <v>2</v>
      </c>
      <c r="Q121" s="38">
        <f>O121</f>
        <v>40</v>
      </c>
      <c r="R121" s="38">
        <f>O121*2</f>
        <v>80</v>
      </c>
      <c r="S121" s="38">
        <v>7</v>
      </c>
      <c r="T121" s="38">
        <f t="shared" si="58"/>
        <v>-13</v>
      </c>
      <c r="U121" s="38" t="s">
        <v>46</v>
      </c>
      <c r="V121" s="38">
        <f t="shared" si="54"/>
        <v>7</v>
      </c>
      <c r="W121" s="39">
        <v>2</v>
      </c>
      <c r="X121" s="39">
        <f t="shared" si="59"/>
        <v>100</v>
      </c>
      <c r="Y121" s="39">
        <v>0</v>
      </c>
      <c r="Z121" s="39"/>
      <c r="AA121" s="39">
        <f t="shared" si="60"/>
        <v>0</v>
      </c>
      <c r="AB121" s="40">
        <v>15</v>
      </c>
      <c r="AC121" s="39">
        <f t="shared" si="61"/>
        <v>120</v>
      </c>
      <c r="AD121" s="41">
        <v>2</v>
      </c>
      <c r="AE121" s="41">
        <v>7</v>
      </c>
      <c r="AF121" s="39">
        <f t="shared" si="62"/>
        <v>184</v>
      </c>
      <c r="AG121" s="39">
        <f t="shared" si="63"/>
        <v>360</v>
      </c>
      <c r="AH121" s="42">
        <f t="shared" si="64"/>
        <v>191</v>
      </c>
      <c r="AI121" s="42">
        <f t="shared" si="65"/>
        <v>169</v>
      </c>
      <c r="AJ121" s="42"/>
    </row>
    <row r="122" customHeight="1" spans="1:36">
      <c r="A122" s="18">
        <v>120</v>
      </c>
      <c r="B122" s="19">
        <v>52</v>
      </c>
      <c r="C122" s="20" t="s">
        <v>164</v>
      </c>
      <c r="D122" s="19" t="s">
        <v>9</v>
      </c>
      <c r="E122" s="21">
        <v>6</v>
      </c>
      <c r="F122" s="21">
        <v>12</v>
      </c>
      <c r="G122" s="21">
        <v>2</v>
      </c>
      <c r="H122" s="21">
        <f>F122</f>
        <v>12</v>
      </c>
      <c r="I122" s="21">
        <f>F122*5</f>
        <v>60</v>
      </c>
      <c r="J122" s="21">
        <v>0</v>
      </c>
      <c r="K122" s="21">
        <f t="shared" si="57"/>
        <v>-6</v>
      </c>
      <c r="L122" s="21" t="s">
        <v>46</v>
      </c>
      <c r="M122" s="21">
        <f t="shared" si="66"/>
        <v>0</v>
      </c>
      <c r="N122" s="21">
        <v>20</v>
      </c>
      <c r="O122" s="21">
        <v>40</v>
      </c>
      <c r="P122" s="21">
        <v>2</v>
      </c>
      <c r="Q122" s="21">
        <f>O122</f>
        <v>40</v>
      </c>
      <c r="R122" s="21">
        <f>O122*2</f>
        <v>80</v>
      </c>
      <c r="S122" s="21">
        <v>13</v>
      </c>
      <c r="T122" s="21">
        <f t="shared" si="58"/>
        <v>-7</v>
      </c>
      <c r="U122" s="21" t="s">
        <v>46</v>
      </c>
      <c r="V122" s="21">
        <f t="shared" si="54"/>
        <v>13</v>
      </c>
      <c r="W122" s="3">
        <v>2</v>
      </c>
      <c r="X122" s="3">
        <f t="shared" si="59"/>
        <v>100</v>
      </c>
      <c r="Y122" s="3">
        <v>4</v>
      </c>
      <c r="Z122" s="3">
        <v>3</v>
      </c>
      <c r="AA122" s="3">
        <f t="shared" si="60"/>
        <v>200</v>
      </c>
      <c r="AB122" s="9">
        <v>6</v>
      </c>
      <c r="AC122" s="3">
        <f t="shared" si="61"/>
        <v>48</v>
      </c>
      <c r="AD122" s="24">
        <v>1</v>
      </c>
      <c r="AE122" s="24">
        <v>7</v>
      </c>
      <c r="AF122" s="3">
        <f t="shared" si="62"/>
        <v>176</v>
      </c>
      <c r="AG122" s="3">
        <f t="shared" si="63"/>
        <v>288</v>
      </c>
      <c r="AH122" s="34">
        <f t="shared" si="64"/>
        <v>389</v>
      </c>
      <c r="AI122" s="34"/>
      <c r="AJ122" s="34">
        <f>AH122-AG122</f>
        <v>101</v>
      </c>
    </row>
    <row r="123" customHeight="1" spans="1:36">
      <c r="A123" s="18">
        <v>121</v>
      </c>
      <c r="B123" s="19">
        <v>110378</v>
      </c>
      <c r="C123" s="20" t="s">
        <v>165</v>
      </c>
      <c r="D123" s="19" t="s">
        <v>9</v>
      </c>
      <c r="E123" s="21">
        <v>6</v>
      </c>
      <c r="F123" s="21">
        <v>12</v>
      </c>
      <c r="G123" s="21">
        <v>1</v>
      </c>
      <c r="H123" s="21">
        <f t="shared" ref="H123:H128" si="71">E123</f>
        <v>6</v>
      </c>
      <c r="I123" s="21">
        <f t="shared" ref="I123:I128" si="72">E123*4</f>
        <v>24</v>
      </c>
      <c r="J123" s="21">
        <v>0</v>
      </c>
      <c r="K123" s="21">
        <f t="shared" si="57"/>
        <v>-6</v>
      </c>
      <c r="L123" s="21" t="s">
        <v>46</v>
      </c>
      <c r="M123" s="21">
        <f t="shared" si="66"/>
        <v>0</v>
      </c>
      <c r="N123" s="21">
        <v>20</v>
      </c>
      <c r="O123" s="21">
        <v>40</v>
      </c>
      <c r="P123" s="21">
        <v>2</v>
      </c>
      <c r="Q123" s="21">
        <f>O123</f>
        <v>40</v>
      </c>
      <c r="R123" s="21">
        <f>O123*2</f>
        <v>80</v>
      </c>
      <c r="S123" s="21">
        <v>7</v>
      </c>
      <c r="T123" s="21">
        <f t="shared" si="58"/>
        <v>-13</v>
      </c>
      <c r="U123" s="21" t="s">
        <v>46</v>
      </c>
      <c r="V123" s="21">
        <f t="shared" si="54"/>
        <v>7</v>
      </c>
      <c r="W123" s="3">
        <v>2</v>
      </c>
      <c r="X123" s="3">
        <f t="shared" si="59"/>
        <v>100</v>
      </c>
      <c r="Y123" s="3">
        <v>0</v>
      </c>
      <c r="Z123" s="3"/>
      <c r="AA123" s="3">
        <f t="shared" si="60"/>
        <v>0</v>
      </c>
      <c r="AB123" s="9">
        <v>6</v>
      </c>
      <c r="AC123" s="3">
        <f t="shared" si="61"/>
        <v>48</v>
      </c>
      <c r="AD123" s="24">
        <v>0</v>
      </c>
      <c r="AE123" s="24">
        <v>0</v>
      </c>
      <c r="AF123" s="3">
        <f t="shared" si="62"/>
        <v>0</v>
      </c>
      <c r="AG123" s="3">
        <f t="shared" si="63"/>
        <v>252</v>
      </c>
      <c r="AH123" s="34">
        <f t="shared" si="64"/>
        <v>7</v>
      </c>
      <c r="AI123" s="34">
        <f t="shared" si="65"/>
        <v>245</v>
      </c>
      <c r="AJ123" s="34"/>
    </row>
    <row r="124" customHeight="1" spans="1:36">
      <c r="A124" s="18">
        <v>122</v>
      </c>
      <c r="B124" s="6">
        <v>117923</v>
      </c>
      <c r="C124" s="5" t="s">
        <v>166</v>
      </c>
      <c r="D124" s="19" t="s">
        <v>10</v>
      </c>
      <c r="E124" s="21">
        <v>6</v>
      </c>
      <c r="F124" s="21">
        <v>12</v>
      </c>
      <c r="G124" s="21">
        <v>1</v>
      </c>
      <c r="H124" s="21">
        <f t="shared" si="71"/>
        <v>6</v>
      </c>
      <c r="I124" s="21">
        <f t="shared" si="72"/>
        <v>24</v>
      </c>
      <c r="J124" s="21">
        <v>0</v>
      </c>
      <c r="K124" s="21">
        <f t="shared" si="57"/>
        <v>-6</v>
      </c>
      <c r="L124" s="21" t="s">
        <v>46</v>
      </c>
      <c r="M124" s="21">
        <f t="shared" si="66"/>
        <v>0</v>
      </c>
      <c r="N124" s="21">
        <v>20</v>
      </c>
      <c r="O124" s="21">
        <v>40</v>
      </c>
      <c r="P124" s="21">
        <v>1</v>
      </c>
      <c r="Q124" s="21">
        <f>N124</f>
        <v>20</v>
      </c>
      <c r="R124" s="21">
        <f>N124*1</f>
        <v>20</v>
      </c>
      <c r="S124" s="21">
        <v>17</v>
      </c>
      <c r="T124" s="21">
        <f t="shared" si="58"/>
        <v>-3</v>
      </c>
      <c r="U124" s="21" t="s">
        <v>46</v>
      </c>
      <c r="V124" s="21">
        <f t="shared" si="54"/>
        <v>17</v>
      </c>
      <c r="W124" s="3">
        <v>2</v>
      </c>
      <c r="X124" s="3">
        <f t="shared" si="59"/>
        <v>100</v>
      </c>
      <c r="Y124" s="3">
        <v>1</v>
      </c>
      <c r="Z124" s="3"/>
      <c r="AA124" s="3">
        <f t="shared" si="60"/>
        <v>50</v>
      </c>
      <c r="AB124" s="9">
        <v>6</v>
      </c>
      <c r="AC124" s="3">
        <f t="shared" si="61"/>
        <v>48</v>
      </c>
      <c r="AD124" s="24">
        <v>13</v>
      </c>
      <c r="AE124" s="24">
        <v>3</v>
      </c>
      <c r="AF124" s="3">
        <f t="shared" si="62"/>
        <v>176</v>
      </c>
      <c r="AG124" s="3">
        <f t="shared" si="63"/>
        <v>192</v>
      </c>
      <c r="AH124" s="34">
        <f t="shared" si="64"/>
        <v>243</v>
      </c>
      <c r="AI124" s="34"/>
      <c r="AJ124" s="34">
        <f>AH124-AG124</f>
        <v>51</v>
      </c>
    </row>
    <row r="125" customHeight="1" spans="1:36">
      <c r="A125" s="18">
        <v>123</v>
      </c>
      <c r="B125" s="6">
        <v>117637</v>
      </c>
      <c r="C125" s="5" t="s">
        <v>167</v>
      </c>
      <c r="D125" s="19" t="s">
        <v>10</v>
      </c>
      <c r="E125" s="21">
        <v>6</v>
      </c>
      <c r="F125" s="21">
        <v>12</v>
      </c>
      <c r="G125" s="21">
        <v>1</v>
      </c>
      <c r="H125" s="21">
        <f t="shared" si="71"/>
        <v>6</v>
      </c>
      <c r="I125" s="21">
        <f t="shared" si="72"/>
        <v>24</v>
      </c>
      <c r="J125" s="21">
        <v>0</v>
      </c>
      <c r="K125" s="21">
        <f t="shared" si="57"/>
        <v>-6</v>
      </c>
      <c r="L125" s="21" t="s">
        <v>46</v>
      </c>
      <c r="M125" s="21">
        <f t="shared" si="66"/>
        <v>0</v>
      </c>
      <c r="N125" s="21">
        <v>20</v>
      </c>
      <c r="O125" s="21">
        <v>40</v>
      </c>
      <c r="P125" s="21">
        <v>1</v>
      </c>
      <c r="Q125" s="21">
        <f>N125</f>
        <v>20</v>
      </c>
      <c r="R125" s="21">
        <f>N125*1</f>
        <v>20</v>
      </c>
      <c r="S125" s="21">
        <v>9</v>
      </c>
      <c r="T125" s="21">
        <f t="shared" si="58"/>
        <v>-11</v>
      </c>
      <c r="U125" s="21" t="s">
        <v>46</v>
      </c>
      <c r="V125" s="21">
        <f t="shared" si="54"/>
        <v>9</v>
      </c>
      <c r="W125" s="3">
        <v>2</v>
      </c>
      <c r="X125" s="3">
        <f t="shared" si="59"/>
        <v>100</v>
      </c>
      <c r="Y125" s="3">
        <v>2</v>
      </c>
      <c r="Z125" s="3"/>
      <c r="AA125" s="3">
        <f t="shared" si="60"/>
        <v>100</v>
      </c>
      <c r="AB125" s="9">
        <v>6</v>
      </c>
      <c r="AC125" s="3">
        <f t="shared" si="61"/>
        <v>48</v>
      </c>
      <c r="AD125" s="24">
        <v>3</v>
      </c>
      <c r="AE125" s="24">
        <v>0</v>
      </c>
      <c r="AF125" s="3">
        <f t="shared" si="62"/>
        <v>24</v>
      </c>
      <c r="AG125" s="3">
        <f t="shared" si="63"/>
        <v>192</v>
      </c>
      <c r="AH125" s="34">
        <f t="shared" si="64"/>
        <v>133</v>
      </c>
      <c r="AI125" s="34">
        <f t="shared" si="65"/>
        <v>59</v>
      </c>
      <c r="AJ125" s="34"/>
    </row>
    <row r="126" customHeight="1" spans="1:36">
      <c r="A126" s="18">
        <v>124</v>
      </c>
      <c r="B126" s="6">
        <v>117310</v>
      </c>
      <c r="C126" s="19" t="s">
        <v>168</v>
      </c>
      <c r="D126" s="19" t="s">
        <v>11</v>
      </c>
      <c r="E126" s="21">
        <v>6</v>
      </c>
      <c r="F126" s="21">
        <v>12</v>
      </c>
      <c r="G126" s="21">
        <v>1</v>
      </c>
      <c r="H126" s="21">
        <f t="shared" si="71"/>
        <v>6</v>
      </c>
      <c r="I126" s="21">
        <f t="shared" si="72"/>
        <v>24</v>
      </c>
      <c r="J126" s="21">
        <v>0</v>
      </c>
      <c r="K126" s="21">
        <f t="shared" si="57"/>
        <v>-6</v>
      </c>
      <c r="L126" s="21" t="s">
        <v>46</v>
      </c>
      <c r="M126" s="21">
        <f t="shared" si="66"/>
        <v>0</v>
      </c>
      <c r="N126" s="21">
        <v>20</v>
      </c>
      <c r="O126" s="21">
        <v>40</v>
      </c>
      <c r="P126" s="21">
        <v>1</v>
      </c>
      <c r="Q126" s="21">
        <f>N126</f>
        <v>20</v>
      </c>
      <c r="R126" s="21">
        <f>N126*1</f>
        <v>20</v>
      </c>
      <c r="S126" s="21">
        <v>12</v>
      </c>
      <c r="T126" s="21">
        <f t="shared" si="58"/>
        <v>-8</v>
      </c>
      <c r="U126" s="21" t="s">
        <v>46</v>
      </c>
      <c r="V126" s="21">
        <f t="shared" si="54"/>
        <v>12</v>
      </c>
      <c r="W126" s="3">
        <v>2</v>
      </c>
      <c r="X126" s="3">
        <f t="shared" si="59"/>
        <v>100</v>
      </c>
      <c r="Y126" s="3">
        <v>2</v>
      </c>
      <c r="Z126" s="3"/>
      <c r="AA126" s="3">
        <f t="shared" si="60"/>
        <v>100</v>
      </c>
      <c r="AB126" s="9">
        <v>6</v>
      </c>
      <c r="AC126" s="3">
        <f t="shared" si="61"/>
        <v>48</v>
      </c>
      <c r="AD126" s="24">
        <v>18</v>
      </c>
      <c r="AE126" s="24">
        <v>0</v>
      </c>
      <c r="AF126" s="3">
        <f t="shared" si="62"/>
        <v>144</v>
      </c>
      <c r="AG126" s="3">
        <f t="shared" si="63"/>
        <v>192</v>
      </c>
      <c r="AH126" s="34">
        <f t="shared" si="64"/>
        <v>256</v>
      </c>
      <c r="AI126" s="34"/>
      <c r="AJ126" s="34">
        <f>AH126-AG126</f>
        <v>64</v>
      </c>
    </row>
    <row r="127" customHeight="1" spans="1:36">
      <c r="A127" s="18">
        <v>125</v>
      </c>
      <c r="B127" s="19">
        <v>113833</v>
      </c>
      <c r="C127" s="19" t="s">
        <v>169</v>
      </c>
      <c r="D127" s="19" t="s">
        <v>14</v>
      </c>
      <c r="E127" s="21">
        <v>6</v>
      </c>
      <c r="F127" s="21">
        <v>12</v>
      </c>
      <c r="G127" s="21">
        <v>1</v>
      </c>
      <c r="H127" s="21">
        <f t="shared" si="71"/>
        <v>6</v>
      </c>
      <c r="I127" s="21">
        <f t="shared" si="72"/>
        <v>24</v>
      </c>
      <c r="J127" s="21">
        <v>1</v>
      </c>
      <c r="K127" s="21">
        <f t="shared" si="57"/>
        <v>-5</v>
      </c>
      <c r="L127" s="21" t="s">
        <v>46</v>
      </c>
      <c r="M127" s="21">
        <f t="shared" si="66"/>
        <v>4</v>
      </c>
      <c r="N127" s="21">
        <v>20</v>
      </c>
      <c r="O127" s="21">
        <v>40</v>
      </c>
      <c r="P127" s="21">
        <v>2</v>
      </c>
      <c r="Q127" s="21">
        <f>O127</f>
        <v>40</v>
      </c>
      <c r="R127" s="21">
        <f>O127*2</f>
        <v>80</v>
      </c>
      <c r="S127" s="21">
        <v>12</v>
      </c>
      <c r="T127" s="21">
        <f t="shared" si="58"/>
        <v>-8</v>
      </c>
      <c r="U127" s="21" t="s">
        <v>46</v>
      </c>
      <c r="V127" s="21">
        <f t="shared" si="54"/>
        <v>12</v>
      </c>
      <c r="W127" s="3">
        <v>2</v>
      </c>
      <c r="X127" s="3">
        <f t="shared" si="59"/>
        <v>100</v>
      </c>
      <c r="Y127" s="3">
        <v>4</v>
      </c>
      <c r="Z127" s="3"/>
      <c r="AA127" s="3">
        <f t="shared" si="60"/>
        <v>200</v>
      </c>
      <c r="AB127" s="9">
        <v>6</v>
      </c>
      <c r="AC127" s="3">
        <f t="shared" si="61"/>
        <v>48</v>
      </c>
      <c r="AD127" s="24">
        <v>4</v>
      </c>
      <c r="AE127" s="24">
        <v>0</v>
      </c>
      <c r="AF127" s="3">
        <f t="shared" si="62"/>
        <v>32</v>
      </c>
      <c r="AG127" s="3">
        <f t="shared" si="63"/>
        <v>252</v>
      </c>
      <c r="AH127" s="34">
        <f t="shared" si="64"/>
        <v>248</v>
      </c>
      <c r="AI127" s="34">
        <f t="shared" si="65"/>
        <v>4</v>
      </c>
      <c r="AJ127" s="34"/>
    </row>
    <row r="128" customHeight="1" spans="1:36">
      <c r="A128" s="18">
        <v>126</v>
      </c>
      <c r="B128" s="6">
        <v>116773</v>
      </c>
      <c r="C128" s="19" t="s">
        <v>170</v>
      </c>
      <c r="D128" s="19" t="s">
        <v>14</v>
      </c>
      <c r="E128" s="21">
        <v>6</v>
      </c>
      <c r="F128" s="21">
        <v>12</v>
      </c>
      <c r="G128" s="21">
        <v>1</v>
      </c>
      <c r="H128" s="21">
        <f t="shared" si="71"/>
        <v>6</v>
      </c>
      <c r="I128" s="21">
        <f t="shared" si="72"/>
        <v>24</v>
      </c>
      <c r="J128" s="21">
        <v>0</v>
      </c>
      <c r="K128" s="21">
        <f t="shared" si="57"/>
        <v>-6</v>
      </c>
      <c r="L128" s="21" t="s">
        <v>46</v>
      </c>
      <c r="M128" s="21">
        <f t="shared" si="66"/>
        <v>0</v>
      </c>
      <c r="N128" s="21">
        <v>20</v>
      </c>
      <c r="O128" s="21">
        <v>40</v>
      </c>
      <c r="P128" s="21">
        <v>1</v>
      </c>
      <c r="Q128" s="21">
        <f>N128</f>
        <v>20</v>
      </c>
      <c r="R128" s="21">
        <f>N128*1</f>
        <v>20</v>
      </c>
      <c r="S128" s="21">
        <v>4</v>
      </c>
      <c r="T128" s="21">
        <f t="shared" si="58"/>
        <v>-16</v>
      </c>
      <c r="U128" s="21" t="s">
        <v>46</v>
      </c>
      <c r="V128" s="21">
        <f t="shared" si="54"/>
        <v>4</v>
      </c>
      <c r="W128" s="3">
        <v>2</v>
      </c>
      <c r="X128" s="3">
        <f t="shared" si="59"/>
        <v>100</v>
      </c>
      <c r="Y128" s="3">
        <v>2</v>
      </c>
      <c r="Z128" s="3">
        <v>3</v>
      </c>
      <c r="AA128" s="3">
        <f t="shared" si="60"/>
        <v>100</v>
      </c>
      <c r="AB128" s="9">
        <v>6</v>
      </c>
      <c r="AC128" s="3">
        <f t="shared" si="61"/>
        <v>48</v>
      </c>
      <c r="AD128" s="24">
        <v>0</v>
      </c>
      <c r="AE128" s="24">
        <v>0</v>
      </c>
      <c r="AF128" s="3">
        <f t="shared" si="62"/>
        <v>0</v>
      </c>
      <c r="AG128" s="3">
        <f t="shared" si="63"/>
        <v>192</v>
      </c>
      <c r="AH128" s="34">
        <f t="shared" si="64"/>
        <v>104</v>
      </c>
      <c r="AI128" s="34">
        <f t="shared" si="65"/>
        <v>88</v>
      </c>
      <c r="AJ128" s="34"/>
    </row>
    <row r="129" customHeight="1" spans="1:36">
      <c r="A129" s="18">
        <v>127</v>
      </c>
      <c r="B129" s="6">
        <v>118151</v>
      </c>
      <c r="C129" s="19" t="s">
        <v>171</v>
      </c>
      <c r="D129" s="19" t="s">
        <v>14</v>
      </c>
      <c r="E129" s="21">
        <v>6</v>
      </c>
      <c r="F129" s="21">
        <v>12</v>
      </c>
      <c r="G129" s="21">
        <v>2</v>
      </c>
      <c r="H129" s="21">
        <f>F129</f>
        <v>12</v>
      </c>
      <c r="I129" s="21">
        <f>F129*5</f>
        <v>60</v>
      </c>
      <c r="J129" s="21">
        <v>4</v>
      </c>
      <c r="K129" s="21">
        <f t="shared" si="57"/>
        <v>-2</v>
      </c>
      <c r="L129" s="21" t="s">
        <v>46</v>
      </c>
      <c r="M129" s="21">
        <f t="shared" si="66"/>
        <v>16</v>
      </c>
      <c r="N129" s="21">
        <v>20</v>
      </c>
      <c r="O129" s="21">
        <v>40</v>
      </c>
      <c r="P129" s="21">
        <v>2</v>
      </c>
      <c r="Q129" s="21">
        <f>O129</f>
        <v>40</v>
      </c>
      <c r="R129" s="21">
        <f>O129*2</f>
        <v>80</v>
      </c>
      <c r="S129" s="21">
        <v>15</v>
      </c>
      <c r="T129" s="21">
        <f t="shared" si="58"/>
        <v>-5</v>
      </c>
      <c r="U129" s="21" t="s">
        <v>46</v>
      </c>
      <c r="V129" s="21">
        <f t="shared" si="54"/>
        <v>15</v>
      </c>
      <c r="W129" s="3">
        <v>2</v>
      </c>
      <c r="X129" s="3">
        <f t="shared" si="59"/>
        <v>100</v>
      </c>
      <c r="Y129" s="3">
        <v>0</v>
      </c>
      <c r="Z129" s="3"/>
      <c r="AA129" s="3">
        <f t="shared" si="60"/>
        <v>0</v>
      </c>
      <c r="AB129" s="9">
        <v>6</v>
      </c>
      <c r="AC129" s="3">
        <f t="shared" si="61"/>
        <v>48</v>
      </c>
      <c r="AD129" s="24">
        <v>0</v>
      </c>
      <c r="AE129" s="24">
        <v>0</v>
      </c>
      <c r="AF129" s="3">
        <f t="shared" si="62"/>
        <v>0</v>
      </c>
      <c r="AG129" s="3">
        <f t="shared" si="63"/>
        <v>288</v>
      </c>
      <c r="AH129" s="34">
        <f t="shared" si="64"/>
        <v>31</v>
      </c>
      <c r="AI129" s="34">
        <f t="shared" si="65"/>
        <v>257</v>
      </c>
      <c r="AJ129" s="34"/>
    </row>
    <row r="130" customHeight="1" spans="1:36">
      <c r="A130" s="18">
        <v>128</v>
      </c>
      <c r="B130" s="19">
        <v>102567</v>
      </c>
      <c r="C130" s="20" t="s">
        <v>172</v>
      </c>
      <c r="D130" s="19" t="s">
        <v>15</v>
      </c>
      <c r="E130" s="21">
        <v>6</v>
      </c>
      <c r="F130" s="21">
        <v>12</v>
      </c>
      <c r="G130" s="21">
        <v>1</v>
      </c>
      <c r="H130" s="21">
        <f>E130</f>
        <v>6</v>
      </c>
      <c r="I130" s="21">
        <f>E130*4</f>
        <v>24</v>
      </c>
      <c r="J130" s="21">
        <v>0</v>
      </c>
      <c r="K130" s="21">
        <f t="shared" si="57"/>
        <v>-6</v>
      </c>
      <c r="L130" s="21" t="s">
        <v>46</v>
      </c>
      <c r="M130" s="21">
        <f t="shared" si="66"/>
        <v>0</v>
      </c>
      <c r="N130" s="21">
        <v>20</v>
      </c>
      <c r="O130" s="21">
        <v>40</v>
      </c>
      <c r="P130" s="21">
        <v>1</v>
      </c>
      <c r="Q130" s="21">
        <f>N130</f>
        <v>20</v>
      </c>
      <c r="R130" s="21">
        <f>N130*1</f>
        <v>20</v>
      </c>
      <c r="S130" s="21">
        <v>3</v>
      </c>
      <c r="T130" s="21">
        <f t="shared" si="58"/>
        <v>-17</v>
      </c>
      <c r="U130" s="21" t="s">
        <v>46</v>
      </c>
      <c r="V130" s="21">
        <f t="shared" si="54"/>
        <v>3</v>
      </c>
      <c r="W130" s="3">
        <v>2</v>
      </c>
      <c r="X130" s="3">
        <f t="shared" si="59"/>
        <v>100</v>
      </c>
      <c r="Y130" s="3">
        <v>0</v>
      </c>
      <c r="Z130" s="3"/>
      <c r="AA130" s="3">
        <f t="shared" si="60"/>
        <v>0</v>
      </c>
      <c r="AB130" s="9">
        <v>6</v>
      </c>
      <c r="AC130" s="3">
        <f t="shared" si="61"/>
        <v>48</v>
      </c>
      <c r="AD130" s="24">
        <v>11</v>
      </c>
      <c r="AE130" s="24">
        <v>0</v>
      </c>
      <c r="AF130" s="3">
        <f t="shared" si="62"/>
        <v>88</v>
      </c>
      <c r="AG130" s="3">
        <f t="shared" si="63"/>
        <v>192</v>
      </c>
      <c r="AH130" s="34">
        <f t="shared" si="64"/>
        <v>91</v>
      </c>
      <c r="AI130" s="34">
        <f t="shared" si="65"/>
        <v>101</v>
      </c>
      <c r="AJ130" s="34"/>
    </row>
    <row r="131" customHeight="1" spans="1:36">
      <c r="A131" s="18">
        <v>129</v>
      </c>
      <c r="B131" s="19">
        <v>591</v>
      </c>
      <c r="C131" s="20" t="s">
        <v>173</v>
      </c>
      <c r="D131" s="19" t="s">
        <v>10</v>
      </c>
      <c r="E131" s="21">
        <v>6</v>
      </c>
      <c r="F131" s="21">
        <v>12</v>
      </c>
      <c r="G131" s="21">
        <v>1</v>
      </c>
      <c r="H131" s="21">
        <f>E131</f>
        <v>6</v>
      </c>
      <c r="I131" s="21">
        <f>E131*4</f>
        <v>24</v>
      </c>
      <c r="J131" s="21">
        <v>0</v>
      </c>
      <c r="K131" s="21">
        <f t="shared" si="57"/>
        <v>-6</v>
      </c>
      <c r="L131" s="21" t="s">
        <v>46</v>
      </c>
      <c r="M131" s="21">
        <f t="shared" si="66"/>
        <v>0</v>
      </c>
      <c r="N131" s="21">
        <v>20</v>
      </c>
      <c r="O131" s="21">
        <v>40</v>
      </c>
      <c r="P131" s="21">
        <v>1</v>
      </c>
      <c r="Q131" s="21">
        <f>N131</f>
        <v>20</v>
      </c>
      <c r="R131" s="21">
        <f>N131*1</f>
        <v>20</v>
      </c>
      <c r="S131" s="21">
        <v>9</v>
      </c>
      <c r="T131" s="21">
        <f t="shared" si="58"/>
        <v>-11</v>
      </c>
      <c r="U131" s="21" t="s">
        <v>46</v>
      </c>
      <c r="V131" s="21">
        <f t="shared" si="54"/>
        <v>9</v>
      </c>
      <c r="W131" s="3">
        <v>2</v>
      </c>
      <c r="X131" s="3">
        <f t="shared" si="59"/>
        <v>100</v>
      </c>
      <c r="Y131" s="3">
        <v>1</v>
      </c>
      <c r="Z131" s="3"/>
      <c r="AA131" s="3">
        <f t="shared" si="60"/>
        <v>50</v>
      </c>
      <c r="AB131" s="9">
        <v>7</v>
      </c>
      <c r="AC131" s="3">
        <f t="shared" si="61"/>
        <v>56</v>
      </c>
      <c r="AD131" s="24">
        <v>9</v>
      </c>
      <c r="AE131" s="24">
        <v>0</v>
      </c>
      <c r="AF131" s="3">
        <f t="shared" si="62"/>
        <v>72</v>
      </c>
      <c r="AG131" s="3">
        <f t="shared" si="63"/>
        <v>200</v>
      </c>
      <c r="AH131" s="34">
        <f t="shared" si="64"/>
        <v>131</v>
      </c>
      <c r="AI131" s="34">
        <f t="shared" si="65"/>
        <v>69</v>
      </c>
      <c r="AJ131" s="34"/>
    </row>
    <row r="132" customHeight="1" spans="1:36">
      <c r="A132" s="18">
        <v>130</v>
      </c>
      <c r="B132" s="6">
        <v>118758</v>
      </c>
      <c r="C132" s="19" t="s">
        <v>174</v>
      </c>
      <c r="D132" s="19" t="s">
        <v>12</v>
      </c>
      <c r="E132" s="21">
        <v>6</v>
      </c>
      <c r="F132" s="21">
        <v>12</v>
      </c>
      <c r="G132" s="21">
        <v>1</v>
      </c>
      <c r="H132" s="21">
        <f>E132</f>
        <v>6</v>
      </c>
      <c r="I132" s="21">
        <f>E132*4</f>
        <v>24</v>
      </c>
      <c r="J132" s="21">
        <v>0</v>
      </c>
      <c r="K132" s="21">
        <f>J132-E132</f>
        <v>-6</v>
      </c>
      <c r="L132" s="21" t="s">
        <v>46</v>
      </c>
      <c r="M132" s="21">
        <f t="shared" si="66"/>
        <v>0</v>
      </c>
      <c r="N132" s="21">
        <v>20</v>
      </c>
      <c r="O132" s="21">
        <v>40</v>
      </c>
      <c r="P132" s="21">
        <v>1</v>
      </c>
      <c r="Q132" s="21">
        <f>N132</f>
        <v>20</v>
      </c>
      <c r="R132" s="21">
        <f>N132*1</f>
        <v>20</v>
      </c>
      <c r="S132" s="21">
        <v>16</v>
      </c>
      <c r="T132" s="21">
        <f>S132-N132</f>
        <v>-4</v>
      </c>
      <c r="U132" s="21" t="s">
        <v>46</v>
      </c>
      <c r="V132" s="21">
        <f t="shared" si="54"/>
        <v>16</v>
      </c>
      <c r="W132" s="3">
        <v>2</v>
      </c>
      <c r="X132" s="3">
        <f t="shared" si="59"/>
        <v>100</v>
      </c>
      <c r="Y132" s="3">
        <v>5</v>
      </c>
      <c r="Z132" s="3">
        <v>1</v>
      </c>
      <c r="AA132" s="3">
        <f>Y132*50</f>
        <v>250</v>
      </c>
      <c r="AB132" s="9">
        <v>5</v>
      </c>
      <c r="AC132" s="3">
        <f t="shared" si="61"/>
        <v>40</v>
      </c>
      <c r="AD132" s="24">
        <v>0</v>
      </c>
      <c r="AE132" s="24">
        <v>1</v>
      </c>
      <c r="AF132" s="3">
        <f>AD132*8+AE132*24</f>
        <v>24</v>
      </c>
      <c r="AG132" s="3">
        <f t="shared" si="63"/>
        <v>184</v>
      </c>
      <c r="AH132" s="34">
        <f>M132+V132+AA132+AF132</f>
        <v>290</v>
      </c>
      <c r="AI132" s="34"/>
      <c r="AJ132" s="34">
        <f>AH132-AG132</f>
        <v>106</v>
      </c>
    </row>
    <row r="133" customHeight="1" spans="1:36">
      <c r="A133" s="18">
        <v>131</v>
      </c>
      <c r="B133" s="19">
        <v>106568</v>
      </c>
      <c r="C133" s="20" t="s">
        <v>175</v>
      </c>
      <c r="D133" s="19" t="s">
        <v>12</v>
      </c>
      <c r="E133" s="21">
        <v>6</v>
      </c>
      <c r="F133" s="21">
        <v>12</v>
      </c>
      <c r="G133" s="21">
        <v>1</v>
      </c>
      <c r="H133" s="21">
        <f>E133</f>
        <v>6</v>
      </c>
      <c r="I133" s="21">
        <f>E133*4</f>
        <v>24</v>
      </c>
      <c r="J133" s="21">
        <v>0</v>
      </c>
      <c r="K133" s="21">
        <f>J133-E133</f>
        <v>-6</v>
      </c>
      <c r="L133" s="21" t="s">
        <v>46</v>
      </c>
      <c r="M133" s="21">
        <f>J133*4</f>
        <v>0</v>
      </c>
      <c r="N133" s="21">
        <v>20</v>
      </c>
      <c r="O133" s="21">
        <v>40</v>
      </c>
      <c r="P133" s="21">
        <v>1</v>
      </c>
      <c r="Q133" s="21">
        <f>N133</f>
        <v>20</v>
      </c>
      <c r="R133" s="21">
        <f>N133*1</f>
        <v>20</v>
      </c>
      <c r="S133" s="21">
        <v>10</v>
      </c>
      <c r="T133" s="21">
        <f>S133-N133</f>
        <v>-10</v>
      </c>
      <c r="U133" s="21" t="s">
        <v>46</v>
      </c>
      <c r="V133" s="21">
        <f t="shared" si="54"/>
        <v>10</v>
      </c>
      <c r="W133" s="3">
        <v>2</v>
      </c>
      <c r="X133" s="3">
        <f t="shared" si="59"/>
        <v>100</v>
      </c>
      <c r="Y133" s="3">
        <v>0</v>
      </c>
      <c r="Z133" s="3"/>
      <c r="AA133" s="3">
        <f>Y133*50</f>
        <v>0</v>
      </c>
      <c r="AB133" s="9">
        <v>5</v>
      </c>
      <c r="AC133" s="3">
        <f t="shared" si="61"/>
        <v>40</v>
      </c>
      <c r="AD133" s="24">
        <v>7</v>
      </c>
      <c r="AE133" s="24">
        <v>0</v>
      </c>
      <c r="AF133" s="3">
        <f>AD133*8+AE133*24</f>
        <v>56</v>
      </c>
      <c r="AG133" s="3">
        <f t="shared" si="63"/>
        <v>184</v>
      </c>
      <c r="AH133" s="34">
        <f>M133+V133+AA133+AF133</f>
        <v>66</v>
      </c>
      <c r="AI133" s="34">
        <f>AG133-AH133</f>
        <v>118</v>
      </c>
      <c r="AJ133" s="34"/>
    </row>
    <row r="134" customHeight="1" spans="1:36">
      <c r="A134" s="18">
        <v>132</v>
      </c>
      <c r="B134" s="19">
        <v>545</v>
      </c>
      <c r="C134" s="20" t="s">
        <v>176</v>
      </c>
      <c r="D134" s="19" t="s">
        <v>12</v>
      </c>
      <c r="E134" s="21">
        <v>6</v>
      </c>
      <c r="F134" s="21">
        <v>12</v>
      </c>
      <c r="G134" s="21">
        <v>2</v>
      </c>
      <c r="H134" s="21">
        <f>F134</f>
        <v>12</v>
      </c>
      <c r="I134" s="21">
        <f>F134*5</f>
        <v>60</v>
      </c>
      <c r="J134" s="21">
        <v>0</v>
      </c>
      <c r="K134" s="21">
        <f>J134-E134</f>
        <v>-6</v>
      </c>
      <c r="L134" s="21" t="s">
        <v>46</v>
      </c>
      <c r="M134" s="21">
        <f>J134*4</f>
        <v>0</v>
      </c>
      <c r="N134" s="21">
        <v>20</v>
      </c>
      <c r="O134" s="21">
        <v>40</v>
      </c>
      <c r="P134" s="21">
        <v>2</v>
      </c>
      <c r="Q134" s="21">
        <f>O134</f>
        <v>40</v>
      </c>
      <c r="R134" s="21">
        <f>O134*2</f>
        <v>80</v>
      </c>
      <c r="S134" s="21">
        <v>4</v>
      </c>
      <c r="T134" s="21">
        <f>S134-N134</f>
        <v>-16</v>
      </c>
      <c r="U134" s="21" t="s">
        <v>46</v>
      </c>
      <c r="V134" s="21">
        <f t="shared" si="54"/>
        <v>4</v>
      </c>
      <c r="W134" s="3">
        <v>2</v>
      </c>
      <c r="X134" s="3">
        <f t="shared" si="59"/>
        <v>100</v>
      </c>
      <c r="Y134" s="3">
        <v>0</v>
      </c>
      <c r="Z134" s="3"/>
      <c r="AA134" s="3">
        <f>Y134*50</f>
        <v>0</v>
      </c>
      <c r="AB134" s="9">
        <v>12</v>
      </c>
      <c r="AC134" s="3">
        <f t="shared" si="61"/>
        <v>96</v>
      </c>
      <c r="AD134" s="24">
        <v>0</v>
      </c>
      <c r="AE134" s="24">
        <v>0</v>
      </c>
      <c r="AF134" s="3">
        <f>AD134*8+AE134*24</f>
        <v>0</v>
      </c>
      <c r="AG134" s="3">
        <f t="shared" si="63"/>
        <v>336</v>
      </c>
      <c r="AH134" s="34">
        <f>M134+V134+AA134+AF134</f>
        <v>4</v>
      </c>
      <c r="AI134" s="34">
        <f>AG134-AH134</f>
        <v>332</v>
      </c>
      <c r="AJ134" s="34"/>
    </row>
    <row r="135" customHeight="1" spans="1:36">
      <c r="A135" s="18">
        <v>133</v>
      </c>
      <c r="B135" s="19">
        <v>114069</v>
      </c>
      <c r="C135" s="19" t="s">
        <v>177</v>
      </c>
      <c r="D135" s="19" t="s">
        <v>12</v>
      </c>
      <c r="E135" s="21">
        <v>6</v>
      </c>
      <c r="F135" s="21">
        <v>12</v>
      </c>
      <c r="G135" s="21">
        <v>1</v>
      </c>
      <c r="H135" s="21">
        <f t="shared" ref="H135:H144" si="73">E135</f>
        <v>6</v>
      </c>
      <c r="I135" s="21">
        <f t="shared" ref="I135:I144" si="74">E135*4</f>
        <v>24</v>
      </c>
      <c r="J135" s="21">
        <v>0</v>
      </c>
      <c r="K135" s="21">
        <f>J135-E135</f>
        <v>-6</v>
      </c>
      <c r="L135" s="21" t="s">
        <v>46</v>
      </c>
      <c r="M135" s="21">
        <f>J135*4</f>
        <v>0</v>
      </c>
      <c r="N135" s="21">
        <v>20</v>
      </c>
      <c r="O135" s="21">
        <v>40</v>
      </c>
      <c r="P135" s="21">
        <v>1</v>
      </c>
      <c r="Q135" s="21">
        <f t="shared" ref="Q135:Q142" si="75">N135</f>
        <v>20</v>
      </c>
      <c r="R135" s="21">
        <f t="shared" ref="R135:R142" si="76">N135*1</f>
        <v>20</v>
      </c>
      <c r="S135" s="21">
        <v>10</v>
      </c>
      <c r="T135" s="21">
        <f>S135-N135</f>
        <v>-10</v>
      </c>
      <c r="U135" s="21" t="s">
        <v>46</v>
      </c>
      <c r="V135" s="21">
        <f t="shared" si="54"/>
        <v>10</v>
      </c>
      <c r="W135" s="3">
        <v>2</v>
      </c>
      <c r="X135" s="3">
        <f t="shared" si="59"/>
        <v>100</v>
      </c>
      <c r="Y135" s="3">
        <v>2</v>
      </c>
      <c r="Z135" s="3"/>
      <c r="AA135" s="3">
        <f>Y135*50</f>
        <v>100</v>
      </c>
      <c r="AB135" s="9">
        <v>5</v>
      </c>
      <c r="AC135" s="3">
        <f t="shared" si="61"/>
        <v>40</v>
      </c>
      <c r="AD135" s="24">
        <v>0</v>
      </c>
      <c r="AE135" s="24">
        <v>0</v>
      </c>
      <c r="AF135" s="3">
        <f>AD135*8+AE135*24</f>
        <v>0</v>
      </c>
      <c r="AG135" s="3">
        <f t="shared" si="63"/>
        <v>184</v>
      </c>
      <c r="AH135" s="34">
        <f>M135+V135+AA135+AF135</f>
        <v>110</v>
      </c>
      <c r="AI135" s="34">
        <f>AG135-AH135</f>
        <v>74</v>
      </c>
      <c r="AJ135" s="34"/>
    </row>
    <row r="136" customHeight="1" spans="1:36">
      <c r="A136" s="18">
        <v>134</v>
      </c>
      <c r="B136" s="19">
        <v>371</v>
      </c>
      <c r="C136" s="20" t="s">
        <v>178</v>
      </c>
      <c r="D136" s="19" t="s">
        <v>15</v>
      </c>
      <c r="E136" s="21">
        <v>6</v>
      </c>
      <c r="F136" s="21">
        <v>12</v>
      </c>
      <c r="G136" s="21">
        <v>1</v>
      </c>
      <c r="H136" s="21">
        <f t="shared" si="73"/>
        <v>6</v>
      </c>
      <c r="I136" s="21">
        <f t="shared" si="74"/>
        <v>24</v>
      </c>
      <c r="J136" s="21">
        <v>0</v>
      </c>
      <c r="K136" s="21">
        <f>J136-E136</f>
        <v>-6</v>
      </c>
      <c r="L136" s="21" t="s">
        <v>46</v>
      </c>
      <c r="M136" s="21">
        <f>J136*4</f>
        <v>0</v>
      </c>
      <c r="N136" s="21">
        <v>20</v>
      </c>
      <c r="O136" s="21">
        <v>40</v>
      </c>
      <c r="P136" s="21">
        <v>1</v>
      </c>
      <c r="Q136" s="21">
        <f t="shared" si="75"/>
        <v>20</v>
      </c>
      <c r="R136" s="21">
        <f t="shared" si="76"/>
        <v>20</v>
      </c>
      <c r="S136" s="21">
        <v>17</v>
      </c>
      <c r="T136" s="21">
        <f>S136-N136</f>
        <v>-3</v>
      </c>
      <c r="U136" s="21" t="s">
        <v>46</v>
      </c>
      <c r="V136" s="21">
        <f t="shared" si="54"/>
        <v>17</v>
      </c>
      <c r="W136" s="3">
        <v>2</v>
      </c>
      <c r="X136" s="3">
        <f t="shared" si="59"/>
        <v>100</v>
      </c>
      <c r="Y136" s="3">
        <v>0</v>
      </c>
      <c r="Z136" s="3"/>
      <c r="AA136" s="3">
        <f>Y136*50</f>
        <v>0</v>
      </c>
      <c r="AB136" s="9">
        <v>5</v>
      </c>
      <c r="AC136" s="3">
        <f t="shared" si="61"/>
        <v>40</v>
      </c>
      <c r="AD136" s="24">
        <v>1</v>
      </c>
      <c r="AE136" s="24">
        <v>1</v>
      </c>
      <c r="AF136" s="3">
        <f>AD136*8+AE136*24</f>
        <v>32</v>
      </c>
      <c r="AG136" s="3">
        <f t="shared" si="63"/>
        <v>184</v>
      </c>
      <c r="AH136" s="34">
        <f>M136+V136+AA136+AF136</f>
        <v>49</v>
      </c>
      <c r="AI136" s="34">
        <f>AG136-AH136</f>
        <v>135</v>
      </c>
      <c r="AJ136" s="34"/>
    </row>
    <row r="137" customHeight="1" spans="1:36">
      <c r="A137" s="18">
        <v>135</v>
      </c>
      <c r="B137" s="19">
        <v>119262</v>
      </c>
      <c r="C137" s="19" t="s">
        <v>179</v>
      </c>
      <c r="D137" s="19" t="s">
        <v>11</v>
      </c>
      <c r="E137" s="21">
        <v>6</v>
      </c>
      <c r="F137" s="21">
        <v>12</v>
      </c>
      <c r="G137" s="21">
        <v>1</v>
      </c>
      <c r="H137" s="21">
        <f t="shared" si="73"/>
        <v>6</v>
      </c>
      <c r="I137" s="21">
        <f t="shared" si="74"/>
        <v>24</v>
      </c>
      <c r="J137" s="21">
        <v>0</v>
      </c>
      <c r="K137" s="21">
        <f>J137-E137</f>
        <v>-6</v>
      </c>
      <c r="L137" s="21" t="s">
        <v>46</v>
      </c>
      <c r="M137" s="21">
        <f>J137*4</f>
        <v>0</v>
      </c>
      <c r="N137" s="21">
        <v>20</v>
      </c>
      <c r="O137" s="21">
        <v>40</v>
      </c>
      <c r="P137" s="21">
        <v>1</v>
      </c>
      <c r="Q137" s="21">
        <f t="shared" si="75"/>
        <v>20</v>
      </c>
      <c r="R137" s="21">
        <f t="shared" si="76"/>
        <v>20</v>
      </c>
      <c r="S137" s="21">
        <v>10</v>
      </c>
      <c r="T137" s="21">
        <f>S137-N137</f>
        <v>-10</v>
      </c>
      <c r="U137" s="21" t="s">
        <v>46</v>
      </c>
      <c r="V137" s="21">
        <f t="shared" si="54"/>
        <v>10</v>
      </c>
      <c r="W137" s="3">
        <v>2</v>
      </c>
      <c r="X137" s="3">
        <f t="shared" si="59"/>
        <v>100</v>
      </c>
      <c r="Y137" s="3">
        <v>0</v>
      </c>
      <c r="Z137" s="3"/>
      <c r="AA137" s="3">
        <f>Y137*50</f>
        <v>0</v>
      </c>
      <c r="AB137" s="9">
        <v>5</v>
      </c>
      <c r="AC137" s="3">
        <f t="shared" si="61"/>
        <v>40</v>
      </c>
      <c r="AD137" s="24">
        <v>5</v>
      </c>
      <c r="AE137" s="24">
        <v>0</v>
      </c>
      <c r="AF137" s="3">
        <f>AD137*8+AE137*24</f>
        <v>40</v>
      </c>
      <c r="AG137" s="3">
        <f t="shared" si="63"/>
        <v>184</v>
      </c>
      <c r="AH137" s="34">
        <f>M137+V137+AA137+AF137</f>
        <v>50</v>
      </c>
      <c r="AI137" s="34">
        <f>AG137-AH137</f>
        <v>134</v>
      </c>
      <c r="AJ137" s="34"/>
    </row>
    <row r="138" customHeight="1" spans="1:36">
      <c r="A138" s="18">
        <v>136</v>
      </c>
      <c r="B138" s="6">
        <v>119622</v>
      </c>
      <c r="C138" s="5" t="s">
        <v>180</v>
      </c>
      <c r="D138" s="19" t="s">
        <v>14</v>
      </c>
      <c r="E138" s="21">
        <v>6</v>
      </c>
      <c r="F138" s="21">
        <v>12</v>
      </c>
      <c r="G138" s="21">
        <v>1</v>
      </c>
      <c r="H138" s="21">
        <f t="shared" si="73"/>
        <v>6</v>
      </c>
      <c r="I138" s="21">
        <f t="shared" si="74"/>
        <v>24</v>
      </c>
      <c r="J138" s="21">
        <v>0</v>
      </c>
      <c r="K138" s="21">
        <f>J138-E138</f>
        <v>-6</v>
      </c>
      <c r="L138" s="21" t="s">
        <v>46</v>
      </c>
      <c r="M138" s="21">
        <f>J138*4</f>
        <v>0</v>
      </c>
      <c r="N138" s="21">
        <v>20</v>
      </c>
      <c r="O138" s="21">
        <v>40</v>
      </c>
      <c r="P138" s="21">
        <v>1</v>
      </c>
      <c r="Q138" s="21">
        <f t="shared" si="75"/>
        <v>20</v>
      </c>
      <c r="R138" s="21">
        <f t="shared" si="76"/>
        <v>20</v>
      </c>
      <c r="S138" s="21">
        <v>2</v>
      </c>
      <c r="T138" s="21">
        <f>S138-N138</f>
        <v>-18</v>
      </c>
      <c r="U138" s="21" t="s">
        <v>46</v>
      </c>
      <c r="V138" s="21">
        <f t="shared" si="54"/>
        <v>2</v>
      </c>
      <c r="W138" s="3">
        <v>2</v>
      </c>
      <c r="X138" s="3">
        <f t="shared" si="59"/>
        <v>100</v>
      </c>
      <c r="Y138" s="3">
        <v>0</v>
      </c>
      <c r="Z138" s="3"/>
      <c r="AA138" s="3">
        <f>Y138*50</f>
        <v>0</v>
      </c>
      <c r="AB138" s="9">
        <v>5</v>
      </c>
      <c r="AC138" s="3">
        <f t="shared" si="61"/>
        <v>40</v>
      </c>
      <c r="AD138" s="24">
        <v>0</v>
      </c>
      <c r="AE138" s="24">
        <v>0</v>
      </c>
      <c r="AF138" s="3">
        <f>AD138*8+AE138*24</f>
        <v>0</v>
      </c>
      <c r="AG138" s="3">
        <f t="shared" si="63"/>
        <v>184</v>
      </c>
      <c r="AH138" s="34">
        <f>M138+V138+AA138+AF138</f>
        <v>2</v>
      </c>
      <c r="AI138" s="34">
        <f>AG138-AH138</f>
        <v>182</v>
      </c>
      <c r="AJ138" s="34"/>
    </row>
    <row r="139" customHeight="1" spans="1:36">
      <c r="A139" s="18">
        <v>137</v>
      </c>
      <c r="B139" s="43">
        <v>122176</v>
      </c>
      <c r="C139" s="19" t="s">
        <v>181</v>
      </c>
      <c r="D139" s="19" t="s">
        <v>9</v>
      </c>
      <c r="E139" s="21">
        <v>6</v>
      </c>
      <c r="F139" s="21">
        <v>12</v>
      </c>
      <c r="G139" s="21">
        <v>1</v>
      </c>
      <c r="H139" s="21">
        <f t="shared" si="73"/>
        <v>6</v>
      </c>
      <c r="I139" s="21">
        <f t="shared" si="74"/>
        <v>24</v>
      </c>
      <c r="J139" s="21">
        <v>2</v>
      </c>
      <c r="K139" s="21">
        <f>J139-E139</f>
        <v>-4</v>
      </c>
      <c r="L139" s="21" t="s">
        <v>46</v>
      </c>
      <c r="M139" s="21">
        <f>J139*4</f>
        <v>8</v>
      </c>
      <c r="N139" s="21">
        <v>20</v>
      </c>
      <c r="O139" s="21">
        <v>40</v>
      </c>
      <c r="P139" s="21">
        <v>1</v>
      </c>
      <c r="Q139" s="21">
        <f t="shared" si="75"/>
        <v>20</v>
      </c>
      <c r="R139" s="21">
        <f t="shared" si="76"/>
        <v>20</v>
      </c>
      <c r="S139" s="21">
        <v>12</v>
      </c>
      <c r="T139" s="21">
        <f>S139-N139</f>
        <v>-8</v>
      </c>
      <c r="U139" s="21" t="s">
        <v>46</v>
      </c>
      <c r="V139" s="21">
        <f t="shared" si="54"/>
        <v>12</v>
      </c>
      <c r="W139" s="3">
        <v>2</v>
      </c>
      <c r="X139" s="3">
        <f t="shared" si="59"/>
        <v>100</v>
      </c>
      <c r="Y139" s="3">
        <v>0</v>
      </c>
      <c r="Z139" s="3"/>
      <c r="AA139" s="3">
        <f>Y139*50</f>
        <v>0</v>
      </c>
      <c r="AB139" s="9">
        <v>5</v>
      </c>
      <c r="AC139" s="3">
        <f t="shared" si="61"/>
        <v>40</v>
      </c>
      <c r="AD139" s="24">
        <v>4</v>
      </c>
      <c r="AE139" s="24">
        <v>2</v>
      </c>
      <c r="AF139" s="3">
        <f>AD139*8+AE139*24</f>
        <v>80</v>
      </c>
      <c r="AG139" s="3">
        <f t="shared" si="63"/>
        <v>184</v>
      </c>
      <c r="AH139" s="34">
        <f>M139+V139+AA139+AF139</f>
        <v>100</v>
      </c>
      <c r="AI139" s="34">
        <f>AG139-AH139</f>
        <v>84</v>
      </c>
      <c r="AJ139" s="34"/>
    </row>
    <row r="140" customHeight="1" spans="1:36">
      <c r="A140" s="18">
        <v>138</v>
      </c>
      <c r="B140" s="43">
        <v>122198</v>
      </c>
      <c r="C140" s="19" t="s">
        <v>182</v>
      </c>
      <c r="D140" s="19" t="s">
        <v>12</v>
      </c>
      <c r="E140" s="21">
        <v>6</v>
      </c>
      <c r="F140" s="21">
        <v>12</v>
      </c>
      <c r="G140" s="21">
        <v>1</v>
      </c>
      <c r="H140" s="21">
        <f t="shared" si="73"/>
        <v>6</v>
      </c>
      <c r="I140" s="21">
        <f t="shared" si="74"/>
        <v>24</v>
      </c>
      <c r="J140" s="21">
        <v>0</v>
      </c>
      <c r="K140" s="21">
        <f>J140-E140</f>
        <v>-6</v>
      </c>
      <c r="L140" s="21" t="s">
        <v>46</v>
      </c>
      <c r="M140" s="21">
        <f>J140*4</f>
        <v>0</v>
      </c>
      <c r="N140" s="21">
        <v>20</v>
      </c>
      <c r="O140" s="21">
        <v>40</v>
      </c>
      <c r="P140" s="21">
        <v>1</v>
      </c>
      <c r="Q140" s="21">
        <f t="shared" si="75"/>
        <v>20</v>
      </c>
      <c r="R140" s="21">
        <f t="shared" si="76"/>
        <v>20</v>
      </c>
      <c r="S140" s="21">
        <v>12</v>
      </c>
      <c r="T140" s="21">
        <f>S140-N140</f>
        <v>-8</v>
      </c>
      <c r="U140" s="21" t="s">
        <v>46</v>
      </c>
      <c r="V140" s="21">
        <f t="shared" si="54"/>
        <v>12</v>
      </c>
      <c r="W140" s="3">
        <v>2</v>
      </c>
      <c r="X140" s="3">
        <f t="shared" si="59"/>
        <v>100</v>
      </c>
      <c r="Y140" s="3">
        <v>2</v>
      </c>
      <c r="Z140" s="3"/>
      <c r="AA140" s="3">
        <f>Y140*50</f>
        <v>100</v>
      </c>
      <c r="AB140" s="9">
        <v>5</v>
      </c>
      <c r="AC140" s="3">
        <f t="shared" si="61"/>
        <v>40</v>
      </c>
      <c r="AD140" s="24">
        <v>9</v>
      </c>
      <c r="AE140" s="24">
        <v>0</v>
      </c>
      <c r="AF140" s="3">
        <f>AD140*8+AE140*24</f>
        <v>72</v>
      </c>
      <c r="AG140" s="3">
        <f t="shared" si="63"/>
        <v>184</v>
      </c>
      <c r="AH140" s="34">
        <f>M140+V140+AA140+AF140</f>
        <v>184</v>
      </c>
      <c r="AI140" s="34">
        <f>AG140-AH140</f>
        <v>0</v>
      </c>
      <c r="AJ140" s="34"/>
    </row>
    <row r="141" customHeight="1" spans="1:36">
      <c r="A141" s="18">
        <v>139</v>
      </c>
      <c r="B141" s="43">
        <v>122686</v>
      </c>
      <c r="C141" s="19" t="s">
        <v>183</v>
      </c>
      <c r="D141" s="19" t="s">
        <v>10</v>
      </c>
      <c r="E141" s="21">
        <v>6</v>
      </c>
      <c r="F141" s="21">
        <v>12</v>
      </c>
      <c r="G141" s="21">
        <v>1</v>
      </c>
      <c r="H141" s="21">
        <f t="shared" si="73"/>
        <v>6</v>
      </c>
      <c r="I141" s="21">
        <f t="shared" si="74"/>
        <v>24</v>
      </c>
      <c r="J141" s="21">
        <v>0</v>
      </c>
      <c r="K141" s="21">
        <f>J141-E141</f>
        <v>-6</v>
      </c>
      <c r="L141" s="21" t="s">
        <v>46</v>
      </c>
      <c r="M141" s="21">
        <f>J141*4</f>
        <v>0</v>
      </c>
      <c r="N141" s="21">
        <v>20</v>
      </c>
      <c r="O141" s="21">
        <v>40</v>
      </c>
      <c r="P141" s="21">
        <v>1</v>
      </c>
      <c r="Q141" s="21">
        <f t="shared" si="75"/>
        <v>20</v>
      </c>
      <c r="R141" s="21">
        <f t="shared" si="76"/>
        <v>20</v>
      </c>
      <c r="S141" s="21">
        <v>8</v>
      </c>
      <c r="T141" s="21">
        <f>S141-N141</f>
        <v>-12</v>
      </c>
      <c r="U141" s="21" t="s">
        <v>46</v>
      </c>
      <c r="V141" s="21">
        <f t="shared" si="54"/>
        <v>8</v>
      </c>
      <c r="W141" s="3">
        <v>2</v>
      </c>
      <c r="X141" s="3">
        <f t="shared" si="59"/>
        <v>100</v>
      </c>
      <c r="Y141" s="3">
        <v>0</v>
      </c>
      <c r="Z141" s="3"/>
      <c r="AA141" s="3">
        <f>Y141*50</f>
        <v>0</v>
      </c>
      <c r="AB141" s="9">
        <v>5</v>
      </c>
      <c r="AC141" s="3">
        <f t="shared" si="61"/>
        <v>40</v>
      </c>
      <c r="AD141" s="24">
        <v>0</v>
      </c>
      <c r="AE141" s="24">
        <v>0</v>
      </c>
      <c r="AF141" s="3">
        <f>AD141*8+AE141*24</f>
        <v>0</v>
      </c>
      <c r="AG141" s="3">
        <f t="shared" si="63"/>
        <v>184</v>
      </c>
      <c r="AH141" s="34">
        <f>M141+V141+AA141+AF141</f>
        <v>8</v>
      </c>
      <c r="AI141" s="34">
        <f>AG141-AH141</f>
        <v>176</v>
      </c>
      <c r="AJ141" s="34"/>
    </row>
    <row r="142" customHeight="1" spans="1:36">
      <c r="A142" s="18">
        <v>140</v>
      </c>
      <c r="B142" s="6">
        <v>122718</v>
      </c>
      <c r="C142" s="5" t="s">
        <v>184</v>
      </c>
      <c r="D142" s="19" t="s">
        <v>10</v>
      </c>
      <c r="E142" s="21">
        <v>6</v>
      </c>
      <c r="F142" s="21">
        <v>12</v>
      </c>
      <c r="G142" s="21">
        <v>1</v>
      </c>
      <c r="H142" s="21">
        <f t="shared" si="73"/>
        <v>6</v>
      </c>
      <c r="I142" s="21">
        <f t="shared" si="74"/>
        <v>24</v>
      </c>
      <c r="J142" s="21">
        <v>0</v>
      </c>
      <c r="K142" s="21">
        <f>J142-E142</f>
        <v>-6</v>
      </c>
      <c r="L142" s="21" t="s">
        <v>46</v>
      </c>
      <c r="M142" s="21">
        <f>J142*4</f>
        <v>0</v>
      </c>
      <c r="N142" s="21">
        <v>20</v>
      </c>
      <c r="O142" s="21">
        <v>40</v>
      </c>
      <c r="P142" s="21">
        <v>1</v>
      </c>
      <c r="Q142" s="21">
        <f t="shared" si="75"/>
        <v>20</v>
      </c>
      <c r="R142" s="21">
        <f t="shared" si="76"/>
        <v>20</v>
      </c>
      <c r="S142" s="21">
        <v>7</v>
      </c>
      <c r="T142" s="21">
        <f>S142-N142</f>
        <v>-13</v>
      </c>
      <c r="U142" s="21" t="s">
        <v>46</v>
      </c>
      <c r="V142" s="21">
        <f t="shared" si="54"/>
        <v>7</v>
      </c>
      <c r="W142" s="3">
        <v>2</v>
      </c>
      <c r="X142" s="3">
        <f t="shared" si="59"/>
        <v>100</v>
      </c>
      <c r="Y142" s="3">
        <v>0</v>
      </c>
      <c r="Z142" s="3"/>
      <c r="AA142" s="3">
        <f>Y142*50</f>
        <v>0</v>
      </c>
      <c r="AB142" s="9">
        <v>5</v>
      </c>
      <c r="AC142" s="3">
        <f t="shared" si="61"/>
        <v>40</v>
      </c>
      <c r="AD142" s="24">
        <v>0</v>
      </c>
      <c r="AE142" s="24">
        <v>0</v>
      </c>
      <c r="AF142" s="3">
        <f>AD142*8+AE142*24</f>
        <v>0</v>
      </c>
      <c r="AG142" s="3">
        <f t="shared" si="63"/>
        <v>184</v>
      </c>
      <c r="AH142" s="34">
        <f>M142+V142+AA142+AF142</f>
        <v>7</v>
      </c>
      <c r="AI142" s="34">
        <f>AG142-AH142</f>
        <v>177</v>
      </c>
      <c r="AJ142" s="34"/>
    </row>
    <row r="143" customHeight="1" spans="1:36">
      <c r="A143" s="18">
        <v>141</v>
      </c>
      <c r="B143" s="6">
        <v>123007</v>
      </c>
      <c r="C143" s="5" t="s">
        <v>185</v>
      </c>
      <c r="D143" s="19" t="s">
        <v>10</v>
      </c>
      <c r="E143" s="21">
        <v>6</v>
      </c>
      <c r="F143" s="21">
        <v>12</v>
      </c>
      <c r="G143" s="21">
        <v>1</v>
      </c>
      <c r="H143" s="21">
        <f t="shared" si="73"/>
        <v>6</v>
      </c>
      <c r="I143" s="21">
        <f t="shared" si="74"/>
        <v>24</v>
      </c>
      <c r="J143" s="21">
        <v>0</v>
      </c>
      <c r="K143" s="21">
        <f>J143-E143</f>
        <v>-6</v>
      </c>
      <c r="L143" s="21" t="s">
        <v>46</v>
      </c>
      <c r="M143" s="21">
        <f>J143*4</f>
        <v>0</v>
      </c>
      <c r="N143" s="21">
        <v>20</v>
      </c>
      <c r="O143" s="21">
        <v>40</v>
      </c>
      <c r="P143" s="21">
        <v>2</v>
      </c>
      <c r="Q143" s="21">
        <f>O143</f>
        <v>40</v>
      </c>
      <c r="R143" s="21">
        <f>O143*2</f>
        <v>80</v>
      </c>
      <c r="S143" s="21">
        <v>7</v>
      </c>
      <c r="T143" s="21">
        <f>S143-N143</f>
        <v>-13</v>
      </c>
      <c r="U143" s="21" t="s">
        <v>46</v>
      </c>
      <c r="V143" s="21">
        <f t="shared" si="54"/>
        <v>7</v>
      </c>
      <c r="W143" s="3">
        <v>2</v>
      </c>
      <c r="X143" s="3">
        <f t="shared" si="59"/>
        <v>100</v>
      </c>
      <c r="Y143" s="3">
        <v>0</v>
      </c>
      <c r="Z143" s="3"/>
      <c r="AA143" s="3">
        <f>Y143*50</f>
        <v>0</v>
      </c>
      <c r="AB143" s="9">
        <v>5</v>
      </c>
      <c r="AC143" s="3">
        <f t="shared" si="61"/>
        <v>40</v>
      </c>
      <c r="AD143" s="24">
        <v>1</v>
      </c>
      <c r="AE143" s="24">
        <v>0</v>
      </c>
      <c r="AF143" s="3">
        <f>AD143*8+AE143*24</f>
        <v>8</v>
      </c>
      <c r="AG143" s="3">
        <f t="shared" si="63"/>
        <v>244</v>
      </c>
      <c r="AH143" s="34">
        <f>M143+V143+AA143+AF143</f>
        <v>15</v>
      </c>
      <c r="AI143" s="34">
        <f>AG143-AH143</f>
        <v>229</v>
      </c>
      <c r="AJ143" s="34"/>
    </row>
    <row r="144" customHeight="1" spans="1:36">
      <c r="A144" s="18">
        <v>142</v>
      </c>
      <c r="B144" s="18">
        <v>122906</v>
      </c>
      <c r="C144" s="18" t="s">
        <v>186</v>
      </c>
      <c r="D144" s="18" t="s">
        <v>9</v>
      </c>
      <c r="E144" s="21">
        <v>6</v>
      </c>
      <c r="F144" s="21">
        <v>12</v>
      </c>
      <c r="G144" s="21">
        <v>1</v>
      </c>
      <c r="H144" s="21">
        <f t="shared" si="73"/>
        <v>6</v>
      </c>
      <c r="I144" s="21">
        <f t="shared" si="74"/>
        <v>24</v>
      </c>
      <c r="J144" s="21">
        <v>0</v>
      </c>
      <c r="K144" s="21">
        <f>J144-E144</f>
        <v>-6</v>
      </c>
      <c r="L144" s="21" t="s">
        <v>46</v>
      </c>
      <c r="M144" s="21">
        <f>J144*4</f>
        <v>0</v>
      </c>
      <c r="N144" s="21">
        <v>20</v>
      </c>
      <c r="O144" s="21">
        <v>40</v>
      </c>
      <c r="P144" s="21">
        <v>1</v>
      </c>
      <c r="Q144" s="21">
        <f>N144</f>
        <v>20</v>
      </c>
      <c r="R144" s="21">
        <f>N144*1</f>
        <v>20</v>
      </c>
      <c r="S144" s="21">
        <v>3</v>
      </c>
      <c r="T144" s="21">
        <f>S144-N144</f>
        <v>-17</v>
      </c>
      <c r="U144" s="21" t="s">
        <v>46</v>
      </c>
      <c r="V144" s="21">
        <f t="shared" si="54"/>
        <v>3</v>
      </c>
      <c r="W144" s="3">
        <v>2</v>
      </c>
      <c r="X144" s="3">
        <f t="shared" si="59"/>
        <v>100</v>
      </c>
      <c r="Y144" s="3">
        <v>0</v>
      </c>
      <c r="Z144" s="3"/>
      <c r="AA144" s="3">
        <f>Y144*50</f>
        <v>0</v>
      </c>
      <c r="AB144" s="9">
        <v>5</v>
      </c>
      <c r="AC144" s="3">
        <f t="shared" si="61"/>
        <v>40</v>
      </c>
      <c r="AD144" s="24">
        <v>0</v>
      </c>
      <c r="AE144" s="24">
        <v>0</v>
      </c>
      <c r="AF144" s="3">
        <f>AD144*8+AE144*24</f>
        <v>0</v>
      </c>
      <c r="AG144" s="3">
        <f t="shared" si="63"/>
        <v>184</v>
      </c>
      <c r="AH144" s="34">
        <f>M144+V144+AA144+AF144</f>
        <v>3</v>
      </c>
      <c r="AI144" s="34">
        <f>AG144-AH144</f>
        <v>181</v>
      </c>
      <c r="AJ144" s="34"/>
    </row>
    <row r="145" customHeight="1" spans="1:36">
      <c r="A145" s="3"/>
      <c r="B145" s="3"/>
      <c r="C145" s="3" t="s">
        <v>21</v>
      </c>
      <c r="D145" s="3"/>
      <c r="E145" s="3">
        <f>SUM(E3:E144)</f>
        <v>1526</v>
      </c>
      <c r="F145" s="3">
        <f t="shared" ref="F145:V145" si="77">SUM(F3:F144)</f>
        <v>2378</v>
      </c>
      <c r="G145" s="3">
        <f t="shared" si="77"/>
        <v>168</v>
      </c>
      <c r="H145" s="3">
        <f t="shared" si="77"/>
        <v>1682</v>
      </c>
      <c r="I145" s="3">
        <f t="shared" si="77"/>
        <v>7160</v>
      </c>
      <c r="J145" s="3">
        <f t="shared" si="77"/>
        <v>203</v>
      </c>
      <c r="K145" s="3">
        <f t="shared" si="77"/>
        <v>-1323</v>
      </c>
      <c r="L145" s="3">
        <f t="shared" si="77"/>
        <v>0</v>
      </c>
      <c r="M145" s="3">
        <f t="shared" si="77"/>
        <v>849</v>
      </c>
      <c r="N145" s="3">
        <f t="shared" si="77"/>
        <v>3965</v>
      </c>
      <c r="O145" s="3">
        <f t="shared" si="77"/>
        <v>6805</v>
      </c>
      <c r="P145" s="3">
        <f t="shared" si="77"/>
        <v>192</v>
      </c>
      <c r="Q145" s="3">
        <f t="shared" si="77"/>
        <v>4965</v>
      </c>
      <c r="R145" s="3">
        <f t="shared" si="77"/>
        <v>7365</v>
      </c>
      <c r="S145" s="3">
        <f t="shared" si="77"/>
        <v>2784</v>
      </c>
      <c r="T145" s="3">
        <f t="shared" si="77"/>
        <v>-1181</v>
      </c>
      <c r="U145" s="3">
        <f t="shared" si="77"/>
        <v>0</v>
      </c>
      <c r="V145" s="3">
        <f t="shared" si="77"/>
        <v>3220</v>
      </c>
      <c r="W145" s="3">
        <f>SUM(W3:W144)</f>
        <v>400</v>
      </c>
      <c r="X145" s="3">
        <f t="shared" si="59"/>
        <v>20000</v>
      </c>
      <c r="Y145" s="3"/>
      <c r="Z145" s="3"/>
      <c r="AA145" s="3">
        <f>SUM(AA3:AA144)</f>
        <v>21589.85</v>
      </c>
      <c r="AB145" s="3">
        <f>SUM(AB3:AB144)</f>
        <v>1553</v>
      </c>
      <c r="AC145" s="3">
        <f>SUM(AC3:AC144)</f>
        <v>12424</v>
      </c>
      <c r="AD145" s="3">
        <f>SUM(AD3:AD144)</f>
        <v>1012</v>
      </c>
      <c r="AE145" s="3">
        <f t="shared" ref="AE145:AJ145" si="78">SUM(AE3:AE144)</f>
        <v>453.3333</v>
      </c>
      <c r="AF145" s="3">
        <f t="shared" si="78"/>
        <v>18975.9992</v>
      </c>
      <c r="AG145" s="3">
        <f t="shared" si="78"/>
        <v>46949</v>
      </c>
      <c r="AH145" s="34">
        <f>M145+V145+AA145+AF145</f>
        <v>44634.8492</v>
      </c>
      <c r="AI145" s="3">
        <f t="shared" si="78"/>
        <v>15071.15</v>
      </c>
      <c r="AJ145" s="3">
        <f t="shared" si="78"/>
        <v>12756.9992</v>
      </c>
    </row>
    <row r="146" customHeight="1" spans="13:34">
      <c r="M146" s="12" t="s">
        <v>187</v>
      </c>
      <c r="N146" s="12">
        <f>(I145+R145)-(M145+V145)</f>
        <v>10456</v>
      </c>
      <c r="AH146">
        <f>AG145-AH145</f>
        <v>2314.1508</v>
      </c>
    </row>
    <row r="147" customHeight="1" spans="20:32">
      <c r="T147" s="12">
        <f>N146+AF147</f>
        <v>2314.1508</v>
      </c>
      <c r="AE147" t="s">
        <v>188</v>
      </c>
      <c r="AF147">
        <f>(X145+AC145)-(AA145+AF145)</f>
        <v>-8141.8492</v>
      </c>
    </row>
  </sheetData>
  <mergeCells count="5">
    <mergeCell ref="E1:M1"/>
    <mergeCell ref="N1:V1"/>
    <mergeCell ref="W1:AA1"/>
    <mergeCell ref="AB1:AF1"/>
    <mergeCell ref="AG1:AJ1"/>
  </mergeCells>
  <conditionalFormatting sqref="B10">
    <cfRule type="duplicateValues" dxfId="0" priority="2"/>
  </conditionalFormatting>
  <conditionalFormatting sqref="B1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7" sqref="A7"/>
    </sheetView>
  </sheetViews>
  <sheetFormatPr defaultColWidth="9" defaultRowHeight="27" customHeight="1"/>
  <cols>
    <col min="1" max="1" width="14.375" customWidth="1"/>
    <col min="2" max="10" width="11.375" customWidth="1"/>
  </cols>
  <sheetData>
    <row r="1" customHeight="1" spans="1:10">
      <c r="A1" s="2" t="s">
        <v>189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/>
      <c r="B2" s="4" t="s">
        <v>17</v>
      </c>
      <c r="C2" s="4"/>
      <c r="D2" s="5" t="s">
        <v>18</v>
      </c>
      <c r="E2" s="6"/>
      <c r="F2" s="7" t="s">
        <v>19</v>
      </c>
      <c r="G2" s="7"/>
      <c r="H2" s="8" t="s">
        <v>20</v>
      </c>
      <c r="I2" s="8"/>
      <c r="J2" s="9" t="s">
        <v>190</v>
      </c>
    </row>
    <row r="3" s="1" customFormat="1" customHeight="1" spans="1:10">
      <c r="A3" s="9" t="s">
        <v>0</v>
      </c>
      <c r="B3" s="9" t="s">
        <v>28</v>
      </c>
      <c r="C3" s="9" t="s">
        <v>29</v>
      </c>
      <c r="D3" s="9" t="s">
        <v>28</v>
      </c>
      <c r="E3" s="9" t="s">
        <v>29</v>
      </c>
      <c r="F3" s="9" t="s">
        <v>35</v>
      </c>
      <c r="G3" s="9" t="s">
        <v>29</v>
      </c>
      <c r="H3" s="9" t="s">
        <v>35</v>
      </c>
      <c r="I3" s="9" t="s">
        <v>29</v>
      </c>
      <c r="J3" s="9"/>
    </row>
    <row r="4" customHeight="1" spans="1:10">
      <c r="A4" s="3" t="s">
        <v>9</v>
      </c>
      <c r="B4" s="3">
        <v>252</v>
      </c>
      <c r="C4" s="3">
        <v>1104</v>
      </c>
      <c r="D4" s="3">
        <v>880</v>
      </c>
      <c r="E4" s="3">
        <v>1550</v>
      </c>
      <c r="F4" s="3">
        <v>58</v>
      </c>
      <c r="G4" s="3">
        <v>2900</v>
      </c>
      <c r="H4" s="3">
        <v>224</v>
      </c>
      <c r="I4" s="3">
        <v>1792</v>
      </c>
      <c r="J4" s="3">
        <f>C4+E4+G4+I4</f>
        <v>7346</v>
      </c>
    </row>
    <row r="5" customHeight="1" spans="1:10">
      <c r="A5" s="3" t="s">
        <v>10</v>
      </c>
      <c r="B5" s="3">
        <v>216</v>
      </c>
      <c r="C5" s="3">
        <v>930</v>
      </c>
      <c r="D5" s="3">
        <v>710</v>
      </c>
      <c r="E5" s="3">
        <v>1130</v>
      </c>
      <c r="F5" s="3">
        <v>53</v>
      </c>
      <c r="G5" s="3">
        <v>2650</v>
      </c>
      <c r="H5" s="3">
        <v>206</v>
      </c>
      <c r="I5" s="3">
        <v>1648</v>
      </c>
      <c r="J5" s="3">
        <f t="shared" ref="J5:J11" si="0">C5+E5+G5+I5</f>
        <v>6358</v>
      </c>
    </row>
    <row r="6" customHeight="1" spans="1:10">
      <c r="A6" s="3" t="s">
        <v>11</v>
      </c>
      <c r="B6" s="3">
        <v>348</v>
      </c>
      <c r="C6" s="3">
        <v>1488</v>
      </c>
      <c r="D6" s="3">
        <v>960</v>
      </c>
      <c r="E6" s="3">
        <v>1370</v>
      </c>
      <c r="F6" s="3">
        <v>80</v>
      </c>
      <c r="G6" s="3">
        <v>4000</v>
      </c>
      <c r="H6" s="3">
        <v>291</v>
      </c>
      <c r="I6" s="3">
        <v>2328</v>
      </c>
      <c r="J6" s="3">
        <f t="shared" si="0"/>
        <v>9186</v>
      </c>
    </row>
    <row r="7" customHeight="1" spans="1:10">
      <c r="A7" s="3" t="s">
        <v>12</v>
      </c>
      <c r="B7" s="3">
        <v>306</v>
      </c>
      <c r="C7" s="3">
        <v>1314</v>
      </c>
      <c r="D7" s="3">
        <v>840</v>
      </c>
      <c r="E7" s="3">
        <v>1190</v>
      </c>
      <c r="F7" s="3">
        <v>70</v>
      </c>
      <c r="G7" s="3">
        <v>3500</v>
      </c>
      <c r="H7" s="3">
        <v>266</v>
      </c>
      <c r="I7" s="3">
        <v>2128</v>
      </c>
      <c r="J7" s="3">
        <f t="shared" si="0"/>
        <v>8132</v>
      </c>
    </row>
    <row r="8" customHeight="1" spans="1:10">
      <c r="A8" s="3" t="s">
        <v>13</v>
      </c>
      <c r="B8" s="3">
        <v>110</v>
      </c>
      <c r="C8" s="3">
        <v>470</v>
      </c>
      <c r="D8" s="3">
        <v>295</v>
      </c>
      <c r="E8" s="3">
        <v>435</v>
      </c>
      <c r="F8" s="3">
        <v>27</v>
      </c>
      <c r="G8" s="3">
        <v>1350</v>
      </c>
      <c r="H8" s="3">
        <v>145</v>
      </c>
      <c r="I8" s="3">
        <v>1160</v>
      </c>
      <c r="J8" s="3">
        <f t="shared" si="0"/>
        <v>3415</v>
      </c>
    </row>
    <row r="9" customHeight="1" spans="1:10">
      <c r="A9" s="3" t="s">
        <v>14</v>
      </c>
      <c r="B9" s="3">
        <v>384</v>
      </c>
      <c r="C9" s="3">
        <v>1590</v>
      </c>
      <c r="D9" s="3">
        <v>1060</v>
      </c>
      <c r="E9" s="3">
        <v>1290</v>
      </c>
      <c r="F9" s="3">
        <v>96</v>
      </c>
      <c r="G9" s="3">
        <v>4800</v>
      </c>
      <c r="H9" s="3">
        <v>371</v>
      </c>
      <c r="I9" s="3">
        <v>2968</v>
      </c>
      <c r="J9" s="3">
        <f t="shared" si="0"/>
        <v>10648</v>
      </c>
    </row>
    <row r="10" customHeight="1" spans="1:10">
      <c r="A10" s="3" t="s">
        <v>15</v>
      </c>
      <c r="B10" s="3">
        <v>66</v>
      </c>
      <c r="C10" s="3">
        <v>264</v>
      </c>
      <c r="D10" s="3">
        <v>220</v>
      </c>
      <c r="E10" s="3">
        <v>400</v>
      </c>
      <c r="F10" s="3">
        <v>16</v>
      </c>
      <c r="G10" s="3">
        <v>800</v>
      </c>
      <c r="H10" s="3">
        <v>50</v>
      </c>
      <c r="I10" s="3">
        <v>400</v>
      </c>
      <c r="J10" s="3">
        <f t="shared" si="0"/>
        <v>1864</v>
      </c>
    </row>
    <row r="11" customHeight="1" spans="1:10">
      <c r="A11" s="3" t="s">
        <v>16</v>
      </c>
      <c r="B11" s="3">
        <f>SUM(B4:B10)</f>
        <v>1682</v>
      </c>
      <c r="C11" s="3">
        <f t="shared" ref="C11:J11" si="1">SUM(C4:C10)</f>
        <v>7160</v>
      </c>
      <c r="D11" s="3">
        <f t="shared" si="1"/>
        <v>4965</v>
      </c>
      <c r="E11" s="3">
        <f t="shared" si="1"/>
        <v>7365</v>
      </c>
      <c r="F11" s="3">
        <f t="shared" si="1"/>
        <v>400</v>
      </c>
      <c r="G11" s="3">
        <f t="shared" si="1"/>
        <v>20000</v>
      </c>
      <c r="H11" s="3">
        <f t="shared" si="1"/>
        <v>1553</v>
      </c>
      <c r="I11" s="3">
        <f t="shared" si="1"/>
        <v>12424</v>
      </c>
      <c r="J11" s="3">
        <f t="shared" si="0"/>
        <v>46949</v>
      </c>
    </row>
  </sheetData>
  <mergeCells count="6">
    <mergeCell ref="A1:J1"/>
    <mergeCell ref="B2:C2"/>
    <mergeCell ref="D2:E2"/>
    <mergeCell ref="F2:G2"/>
    <mergeCell ref="H2:I2"/>
    <mergeCell ref="J2:J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门店预发</vt:lpstr>
      <vt:lpstr>片区预发汇总表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2022-03-29T10:10:00Z</dcterms:created>
  <dcterms:modified xsi:type="dcterms:W3CDTF">2022-06-07T06:32:17Z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4E6590A6246A4702B87258ED8F6E2675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