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tiff" ContentType="image/tiff"/>
  <Default Extension="tif" ContentType="image/tiff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4月营采2、3、4号奖励汇总" sheetId="1" r:id="rId1"/>
    <sheet name="4月员工奖励分配清单" sheetId="2" r:id="rId2"/>
    <sheet name="4月门店任务 英诺珐" sheetId="3" r:id="rId3"/>
    <sheet name="4月门店任务  江中" sheetId="4" r:id="rId4"/>
    <sheet name="4月门店任务 联邦" sheetId="5" r:id="rId5"/>
    <sheet name="品种清单" sheetId="6" r:id="rId6"/>
  </sheets>
  <definedNames>
    <definedName name="_xlnm._FilterDatabase" localSheetId="2">'4月门店任务 英诺珐'!$A$2:$S$143</definedName>
    <definedName name="_xlnm._FilterDatabase" localSheetId="3">'4月门店任务  江中'!$A$3:$AX$144</definedName>
    <definedName name="_xlnm.Print_Titles" localSheetId="5">'品种清单'!$1:$2</definedName>
    <definedName name="_xlnm._FilterDatabase" localSheetId="5">'品种清单'!$A$2:$K$2</definedName>
    <definedName name="_xlnm._FilterDatabase" localSheetId="4">'4月门店任务 联邦'!$A$3:$AI$146</definedName>
    <definedName name="_xlnm._FilterDatabase" localSheetId="0">'4月营采2、3、4号奖励汇总'!$A$2:$L$2</definedName>
  </definedNames>
  <calcPr calcId="0"/>
</workbook>
</file>

<file path=xl/sharedStrings.xml><?xml version="1.0" encoding="utf-8"?>
<sst xmlns="http://schemas.openxmlformats.org/spreadsheetml/2006/main">
  <si>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</si>
  <si>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</si>
  <si>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</si>
  <si>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</si>
  <si>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</si>
  <si>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</si>
  <si>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</si>
  <si>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</si>
  <si>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</si>
  <si>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</si>
  <si>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</si>
  <si>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</si>
  <si>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</si>
  <si>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</si>
  <si>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</si>
  <si>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</si>
  <si>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</si>
  <si>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</si>
  <si>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</si>
  <si>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</si>
  <si>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</si>
  <si>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</si>
  <si>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</si>
  <si>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</si>
  <si>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</si>
  <si>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</si>
  <si>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</si>
  <si>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</si>
  <si>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</si>
  <si>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</si>
  <si>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</si>
  <si>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</si>
  <si>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</si>
  <si>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</si>
  <si>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</si>
  <si>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</si>
  <si>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</si>
  <si>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</si>
  <si>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</si>
  <si>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</si>
  <si>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</si>
  <si>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</si>
  <si>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</si>
  <si>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</si>
  <si>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</si>
  <si>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</si>
  <si>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</si>
  <si>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</si>
  <si>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</si>
  <si>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</si>
  <si>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</si>
  <si>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</si>
  <si>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</si>
  <si>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</si>
  <si>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</si>
  <si>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</si>
  <si>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</si>
  <si>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</si>
  <si>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</si>
  <si>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</si>
  <si>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</si>
  <si>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</si>
  <si>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</si>
  <si>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</si>
  <si>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</si>
  <si>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</si>
  <si>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</si>
  <si>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</si>
  <si>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</si>
  <si>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</si>
  <si>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</si>
  <si>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</si>
  <si>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</si>
  <si>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</si>
  <si>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</si>
  <si>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</si>
  <si>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</si>
  <si>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</si>
  <si>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</si>
  <si>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</si>
  <si>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</si>
  <si>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</si>
  <si>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</si>
  <si>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</si>
  <si>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</si>
  <si>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</si>
  <si>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</si>
  <si>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</si>
  <si>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</si>
  <si>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</si>
  <si>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</si>
  <si>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</si>
  <si>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</si>
  <si>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</si>
  <si>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</si>
  <si>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</si>
  <si>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</si>
  <si>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</si>
  <si>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</si>
  <si>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</si>
  <si>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</si>
  <si>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</si>
  <si>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</si>
  <si>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</si>
  <si>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</si>
  <si>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</si>
  <si>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</si>
  <si>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</si>
  <si>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</si>
  <si>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</si>
  <si>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</si>
  <si>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t xml:space="preserve">四川太极崇州市崇阳镇永康东路药店</t>
    </r>
    <r>
      <rPr>
        <rFont val="Arial"/>
        <color rgb="FF000000"/>
        <sz val="1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</si>
  <si>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</si>
  <si>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</si>
  <si>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</si>
  <si>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</si>
  <si>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</si>
  <si>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</si>
  <si>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</si>
  <si>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</si>
  <si>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</si>
  <si>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</si>
  <si>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</si>
  <si>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</si>
  <si>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</si>
  <si>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</si>
  <si>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</si>
  <si>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</si>
  <si>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</si>
  <si>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</si>
  <si>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</si>
  <si>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</si>
  <si>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</si>
  <si>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</si>
  <si>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</si>
  <si>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</si>
  <si>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</si>
  <si>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</si>
  <si>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</si>
  <si>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</si>
  <si>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</si>
  <si>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</si>
  <si>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</si>
  <si>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</si>
  <si>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</si>
  <si>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</si>
  <si>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</si>
  <si>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</si>
  <si>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</si>
  <si>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</si>
  <si>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</si>
  <si>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</si>
  <si>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</si>
  <si>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</si>
  <si>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</si>
  <si>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</si>
  <si>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</si>
  <si>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</si>
  <si>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</si>
  <si>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</si>
  <si>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</si>
  <si>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</si>
  <si>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</si>
  <si>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都江堰片</t>
  </si>
  <si>
    <t>奎光店</t>
  </si>
  <si>
    <t>韩启敏</t>
  </si>
  <si>
    <t>陈蓉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</si>
  <si>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</si>
  <si>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</si>
  <si>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</si>
  <si>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</si>
  <si>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</si>
  <si>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</si>
  <si>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</si>
  <si>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</si>
  <si>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</si>
  <si>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</si>
  <si>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</si>
  <si>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</si>
  <si>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</si>
  <si>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</si>
  <si>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</si>
  <si>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</si>
  <si>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</si>
  <si>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</si>
  <si>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</si>
  <si>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r>
      <rPr>
        <rFont val="宋体"/>
        <color rgb="FF000000"/>
        <sz val="10"/>
      </rPr>
      <t xml:space="preserve">四川太极崇州市崇阳镇永康东路药店</t>
    </r>
    <r>
      <rPr>
        <rFont val="Arial"/>
        <color rgb="FF000000"/>
        <sz val="10"/>
      </rPr>
      <t xml:space="preserve"> </t>
    </r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</si>
  <si>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</si>
  <si>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</si>
  <si>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</si>
  <si>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</si>
  <si>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</si>
  <si>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</si>
  <si>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</si>
  <si>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</si>
  <si>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</si>
  <si>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</si>
  <si>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</si>
  <si>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</si>
  <si>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</si>
  <si>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</si>
  <si>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</si>
  <si>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</si>
  <si>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</si>
  <si>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</si>
  <si>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</si>
  <si>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</si>
  <si>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</si>
  <si>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</si>
  <si>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</si>
  <si>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</si>
  <si>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</si>
  <si>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</si>
  <si>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</si>
  <si>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</si>
  <si>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</si>
  <si>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</si>
  <si>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</si>
  <si>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</si>
  <si>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</si>
  <si>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</si>
  <si>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</si>
  <si>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</si>
  <si>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</si>
  <si>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</si>
  <si>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</si>
  <si>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</si>
  <si>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</si>
  <si>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</si>
  <si>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</si>
  <si>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</si>
  <si>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</si>
  <si>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</si>
  <si>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</si>
  <si>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</si>
  <si>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</si>
  <si>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</si>
  <si>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</si>
  <si>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</si>
  <si>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</si>
  <si>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</si>
  <si>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</si>
  <si>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</si>
  <si>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</si>
  <si>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</si>
  <si>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</si>
  <si>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</si>
  <si>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</si>
  <si>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</si>
  <si>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</si>
  <si>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</si>
  <si>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</si>
  <si>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</si>
  <si>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</si>
  <si>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</si>
  <si>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</si>
  <si>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</si>
  <si>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</si>
  <si>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</si>
  <si>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</si>
  <si>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</si>
  <si>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</si>
  <si>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</si>
  <si>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</si>
  <si>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</si>
  <si>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</si>
  <si>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</si>
  <si>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</si>
  <si>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</si>
  <si>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</si>
  <si>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</si>
  <si>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</si>
  <si>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</si>
  <si>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</si>
  <si>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</si>
  <si>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</si>
  <si>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</si>
  <si>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</si>
  <si>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</si>
  <si>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</si>
  <si>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</si>
  <si>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</si>
  <si>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</si>
  <si>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</si>
  <si>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</si>
  <si>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</si>
  <si>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</si>
  <si>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</si>
  <si>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</si>
  <si>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</si>
  <si>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</si>
  <si>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</si>
  <si>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</si>
  <si>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</si>
  <si>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</si>
  <si>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</si>
  <si>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</si>
  <si>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</si>
  <si>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</si>
  <si>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</si>
  <si>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</si>
  <si>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</si>
  <si>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</si>
  <si>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</si>
  <si>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</si>
  <si>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</si>
  <si>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</si>
  <si>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</si>
  <si>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</si>
  <si>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</si>
  <si>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</si>
  <si>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</si>
  <si>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</si>
  <si>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</si>
  <si>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</si>
  <si>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</si>
  <si>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</si>
  <si>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</si>
  <si>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</si>
  <si>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</si>
  <si>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</si>
  <si>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</si>
  <si>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</si>
  <si>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</si>
  <si>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</si>
  <si>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</si>
  <si>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</si>
  <si>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</si>
  <si>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</si>
  <si>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</si>
  <si>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</si>
  <si>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</si>
  <si>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</si>
  <si>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</si>
  <si>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</si>
  <si>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</si>
  <si>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</si>
  <si>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</si>
  <si>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</si>
  <si>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</si>
  <si>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</si>
  <si>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</si>
  <si>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</si>
  <si>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</si>
  <si>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</si>
  <si>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</si>
  <si>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</si>
  <si>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</si>
  <si>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</si>
  <si>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</si>
  <si>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</si>
  <si>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</si>
  <si>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</si>
  <si>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</si>
  <si>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</si>
  <si>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</si>
  <si>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</si>
  <si>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</si>
  <si>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</si>
  <si>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</si>
  <si>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</si>
  <si>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</si>
  <si>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</si>
  <si>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</si>
  <si>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</si>
  <si>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</si>
  <si>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</si>
  <si>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</si>
  <si>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</si>
  <si>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</si>
  <si>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</si>
  <si>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</si>
  <si>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</si>
  <si>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</si>
  <si>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</si>
  <si>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</si>
  <si>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</si>
  <si>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</si>
  <si>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</si>
  <si>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</si>
  <si>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</si>
  <si>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</si>
  <si>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</si>
  <si>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</si>
  <si>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</si>
  <si>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</si>
  <si>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</si>
  <si>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</si>
  <si>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</si>
  <si>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</si>
  <si>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</si>
  <si>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rFont val="等线"/>
        <color rgb="FFFF0000"/>
        <sz val="10"/>
      </rPr>
      <t xml:space="preserve">金笛</t>
    </r>
    <r>
      <rPr>
        <rFont val="宋体"/>
        <color rgb="FFFF0000"/>
        <sz val="10"/>
      </rPr>
      <t xml:space="preserve">★</t>
    </r>
  </si>
  <si>
    <t>10ml*18瓶</t>
  </si>
  <si>
    <t>两盒7.5折</t>
  </si>
  <si>
    <t>2元/盒</t>
  </si>
  <si>
    <t>4元/盒</t>
  </si>
  <si>
    <t>1元/盒</t>
  </si>
  <si>
    <t>月考核</t>
  </si>
  <si>
    <r>
      <rPr>
        <rFont val="等线"/>
        <color rgb="FFFF0000"/>
        <sz val="10"/>
      </rPr>
      <t xml:space="preserve">肠炎宁片</t>
    </r>
    <r>
      <rPr>
        <rFont val="宋体"/>
        <color rgb="FFFF0000"/>
        <sz val="10"/>
      </rPr>
      <t xml:space="preserve"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</si>
  <si>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</si>
  <si>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</si>
  <si>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</si>
  <si>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</si>
  <si>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</si>
  <si>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</si>
  <si>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</si>
  <si>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</si>
  <si>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</si>
  <si>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</si>
  <si>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</si>
  <si>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</si>
  <si>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</si>
  <si>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</si>
  <si>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</si>
  <si>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</si>
  <si>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</si>
  <si>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</si>
  <si>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</si>
  <si>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</si>
  <si>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</si>
  <si>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</si>
  <si>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</si>
  <si>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rFont val="宋体"/>
        <color rgb="FFFF0000"/>
        <sz val="9"/>
      </rPr>
      <t xml:space="preserve">健胃消食片</t>
    </r>
    <r>
      <rPr>
        <rFont val="宋体"/>
        <color rgb="FFFF0000"/>
        <sz val="9"/>
      </rPr>
      <t xml:space="preserve">★</t>
    </r>
  </si>
  <si>
    <r>
      <rPr>
        <rFont val="宋体"/>
        <color rgb="FFFF0000"/>
        <sz val="9"/>
      </rPr>
      <t xml:space="preserve">0.8gx8片x8板</t>
    </r>
    <r>
      <rPr>
        <rFont val="宋体"/>
        <color rgb="FFFF0000"/>
        <sz val="9"/>
      </rPr>
      <t xml:space="preserve">（薄膜衣）</t>
    </r>
  </si>
  <si>
    <t>0.8元</t>
  </si>
  <si>
    <t>1.5元</t>
  </si>
  <si>
    <t>0.5元</t>
  </si>
  <si>
    <r>
      <rPr>
        <rFont val="宋体"/>
        <color rgb="FFFF0000"/>
        <sz val="9"/>
      </rPr>
      <t xml:space="preserve">健胃消食片(小儿)</t>
    </r>
    <r>
      <rPr>
        <rFont val="宋体"/>
        <color rgb="FFFF0000"/>
        <sz val="9"/>
      </rPr>
      <t xml:space="preserve">★</t>
    </r>
  </si>
  <si>
    <r>
      <rPr>
        <rFont val="宋体"/>
        <color rgb="FFFF0000"/>
        <sz val="9"/>
      </rPr>
      <t xml:space="preserve">0.5gx12片x6板</t>
    </r>
    <r>
      <rPr>
        <rFont val="宋体"/>
        <color rgb="FFFF0000"/>
        <sz val="9"/>
      </rPr>
      <t xml:space="preserve">(薄膜衣）</t>
    </r>
  </si>
  <si>
    <r>
      <rPr>
        <rFont val="宋体"/>
        <color rgb="FFFF0000"/>
        <sz val="9"/>
      </rPr>
      <t xml:space="preserve">乳酸菌素片</t>
    </r>
    <r>
      <rPr>
        <rFont val="宋体"/>
        <color rgb="FFFF0000"/>
        <sz val="9"/>
      </rPr>
      <t xml:space="preserve"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</si>
  <si>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</si>
  <si>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</si>
  <si>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</si>
  <si>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</si>
  <si>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</si>
  <si>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</si>
  <si>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rFont val="宋体"/>
        <color rgb="FFFF0000"/>
        <sz val="9"/>
      </rPr>
      <t xml:space="preserve">多维元素片（21）</t>
    </r>
    <r>
      <rPr>
        <rFont val="宋体"/>
        <color rgb="FFFF0000"/>
        <sz val="9"/>
      </rPr>
      <t xml:space="preserve">★</t>
    </r>
  </si>
  <si>
    <t>90片</t>
  </si>
  <si>
    <t>买二盒+0.1元换购一盒(原品）</t>
  </si>
  <si>
    <t>2.5元</t>
  </si>
  <si>
    <t>3.5元</t>
  </si>
  <si>
    <r>
      <rPr>
        <rFont val="宋体"/>
        <color rgb="FFFF0000"/>
        <sz val="9"/>
      </rPr>
      <t xml:space="preserve">0.8gx32片</t>
    </r>
    <r>
      <rPr>
        <rFont val="宋体"/>
        <color rgb="FFFF0000"/>
        <sz val="9"/>
      </rPr>
      <t xml:space="preserve"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</si>
  <si>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</si>
  <si>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</si>
  <si>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</si>
  <si>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</si>
  <si>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</si>
  <si>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</si>
  <si>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</si>
  <si>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rFont val="宋体"/>
        <color rgb="FFFF0000"/>
        <sz val="9"/>
      </rPr>
      <t xml:space="preserve">复方水杨酸甲酯乳膏</t>
    </r>
    <r>
      <rPr>
        <rFont val="宋体"/>
        <color rgb="FFFF0000"/>
        <sz val="9"/>
      </rPr>
      <t xml:space="preserve">★</t>
    </r>
  </si>
  <si>
    <t>40g</t>
  </si>
  <si>
    <t>2盒 7.5折</t>
  </si>
  <si>
    <r>
      <rPr>
        <rFont val="宋体"/>
        <color rgb="FFFF0000"/>
        <sz val="9"/>
      </rPr>
      <t xml:space="preserve">维生素C泡腾片</t>
    </r>
    <r>
      <rPr>
        <rFont val="宋体"/>
        <color rgb="FFFF0000"/>
        <sz val="9"/>
      </rPr>
      <t xml:space="preserve">★</t>
    </r>
  </si>
  <si>
    <t>1gx15片鲜橙口味</t>
  </si>
  <si>
    <t>换购价:29.8元</t>
  </si>
  <si>
    <r>
      <rPr>
        <rFont val="宋体"/>
        <color rgb="FFFF0000"/>
        <sz val="9"/>
      </rPr>
      <t xml:space="preserve">1gx15片</t>
    </r>
    <r>
      <rPr>
        <rFont val="宋体"/>
        <color rgb="FFFF0000"/>
        <sz val="9"/>
      </rPr>
      <t xml:space="preserve">黑加仑子口味</t>
    </r>
  </si>
  <si>
    <r>
      <rPr>
        <rFont val="宋体"/>
        <color rgb="FFFF0000"/>
        <sz val="9"/>
      </rPr>
      <t xml:space="preserve">布洛芬缓释胶囊</t>
    </r>
    <r>
      <rPr>
        <rFont val="宋体"/>
        <color rgb="FFFF0000"/>
        <sz val="9"/>
      </rPr>
      <t xml:space="preserve">★</t>
    </r>
  </si>
  <si>
    <t>0.3gx24粒</t>
  </si>
  <si>
    <t>2盒立省15元</t>
  </si>
  <si>
    <t>0.5元/盒</t>
  </si>
  <si>
    <r>
      <rPr>
        <rFont val="宋体"/>
        <color rgb="FFFF0000"/>
        <sz val="9"/>
      </rPr>
      <t xml:space="preserve">盐酸曲普利啶胶囊</t>
    </r>
    <r>
      <rPr>
        <rFont val="宋体"/>
        <color rgb="FFFF0000"/>
        <sz val="9"/>
      </rPr>
      <t xml:space="preserve"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</si>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</sst>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2"/>
      <color theme="10"/>
      <name val="等线"/>
      <family val="2"/>
      <charset val="134"/>
      <scheme val="minor"/>
    </font>
    <font>
      <sz val="10"/>
      <color rgb="FF000000"/>
      <name val="Arial"/>
    </font>
    <font>
      <sz val="10"/>
      <color rgb="FF000000"/>
      <name val="宋体"/>
    </font>
    <font>
      <sz val="10"/>
      <color rgb="FFFF0000"/>
      <name val="宋体"/>
    </font>
    <font>
      <b/>
      <sz val="10"/>
      <color rgb="FF000000"/>
      <name val="宋体"/>
    </font>
    <font>
      <b/>
      <sz val="10"/>
      <color rgb="FFFF0000"/>
      <name val="宋体"/>
    </font>
    <font>
      <sz val="10"/>
      <color rgb="FF7030A0"/>
      <name val="宋体"/>
    </font>
    <font>
      <b/>
      <sz val="10"/>
      <color rgb="FF7030A0"/>
      <name val="宋体"/>
    </font>
    <font>
      <sz val="11"/>
      <color rgb="FFFF0000"/>
      <name val="宋体"/>
    </font>
    <font>
      <sz val="11"/>
      <color rgb="FF7030A0"/>
      <name val="宋体"/>
    </font>
    <font>
      <b/>
      <sz val="11"/>
      <color rgb="FF000000"/>
      <name val="宋体"/>
    </font>
    <font>
      <b/>
      <sz val="12"/>
      <color rgb="FF000000"/>
      <name val="宋体"/>
    </font>
    <font>
      <b/>
      <sz val="12"/>
      <color rgb="FFFF0000"/>
      <name val="宋体"/>
    </font>
    <font>
      <sz val="11"/>
      <color rgb="FF000000"/>
      <name val="宋体"/>
    </font>
    <font>
      <b/>
      <sz val="12"/>
      <color rgb="FF7030A0"/>
      <name val="宋体"/>
    </font>
    <font>
      <b/>
      <sz val="11"/>
      <color rgb="FFFF0000"/>
      <name val="宋体"/>
    </font>
    <font>
      <sz val="10"/>
      <color rgb="FFFF0000"/>
      <name val="等线"/>
    </font>
    <font>
      <sz val="10"/>
      <color rgb="FF000000"/>
      <name val="等线"/>
    </font>
    <font>
      <sz val="9"/>
      <color rgb="FFFF0000"/>
      <name val="宋体"/>
    </font>
    <font>
      <sz val="9"/>
      <color rgb="FF000000"/>
      <name val="宋体"/>
    </font>
    <font>
      <b/>
      <sz val="9"/>
      <color rgb="FFFF0000"/>
      <name val="微软雅黑"/>
    </font>
  </fonts>
  <fills count="6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DE9D9"/>
      </patternFill>
    </fill>
    <fill>
      <patternFill patternType="solid">
        <fgColor rgb="FFF7FC7E"/>
      </patternFill>
    </fill>
    <fill>
      <patternFill patternType="solid">
        <fgColor rgb="FFE5DFE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quotePrefix="1">
      <alignment vertical="center"/>
    </xf>
    <xf numFmtId="0" fontId="3" fillId="0" borderId="0" xfId="0" applyFo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Protection="1">
      <alignment horizontal="center" vertical="center"/>
    </xf>
    <xf numFmtId="0" fontId="6" fillId="0" borderId="2" xfId="0" applyFont="1" applyBorder="1" applyProtection="1">
      <alignment horizontal="center" vertical="center"/>
    </xf>
    <xf numFmtId="0" fontId="6" fillId="0" borderId="2" xfId="0" applyFont="1" applyBorder="1" applyProtection="1">
      <alignment horizontal="center" vertical="center"/>
    </xf>
    <xf numFmtId="0" fontId="6" fillId="0" borderId="3" xfId="0" applyFont="1" applyBorder="1" applyProtection="1">
      <alignment horizontal="center" vertical="center"/>
    </xf>
    <xf numFmtId="0" fontId="7" fillId="0" borderId="3" xfId="0" applyFont="1" applyBorder="1" applyProtection="1">
      <alignment horizontal="center" vertical="center"/>
    </xf>
    <xf numFmtId="0" fontId="6" fillId="0" borderId="3" xfId="0" applyFont="1" applyBorder="1" applyProtection="1">
      <alignment horizontal="center" vertical="center"/>
    </xf>
    <xf numFmtId="0" fontId="6" fillId="0" borderId="3" xfId="0" applyFont="1" applyBorder="1" applyProtection="1">
      <alignment horizontal="center" vertical="center"/>
    </xf>
    <xf numFmtId="0" fontId="6" fillId="0" borderId="1" xfId="0" applyFont="1" applyBorder="1" applyProtection="1">
      <alignment vertical="center"/>
    </xf>
    <xf numFmtId="0" fontId="4" fillId="0" borderId="3" xfId="0" applyFont="1" applyBorder="1" applyProtection="1">
      <alignment horizontal="center" vertical="center"/>
    </xf>
    <xf numFmtId="0" fontId="3" fillId="0" borderId="3" xfId="0" applyFont="1" applyBorder="1" applyProtection="1">
      <alignment horizontal="center" vertical="center"/>
    </xf>
    <xf numFmtId="0" fontId="4" fillId="0" borderId="3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3" xfId="0" applyFont="1" applyBorder="1" applyProtection="1">
      <alignment horizontal="center" vertical="center"/>
    </xf>
    <xf numFmtId="0" fontId="5" fillId="0" borderId="3" xfId="0" applyFont="1" applyBorder="1" applyProtection="1">
      <alignment horizontal="center" vertical="center"/>
    </xf>
    <xf numFmtId="0" fontId="4" fillId="2" borderId="3" xfId="0" applyFont="1" applyFill="1" applyBorder="1" applyProtection="1">
      <alignment vertical="center"/>
    </xf>
    <xf numFmtId="0" fontId="4" fillId="0" borderId="3" xfId="0" applyFont="1" applyBorder="1" applyProtection="1">
      <alignment horizontal="center" vertical="center"/>
    </xf>
    <xf numFmtId="0" fontId="4" fillId="0" borderId="3" xfId="0" applyFont="1" applyBorder="1" applyProtection="1">
      <alignment horizontal="left" vertical="center"/>
    </xf>
    <xf numFmtId="0" fontId="4" fillId="0" borderId="1" xfId="0" applyFont="1" applyBorder="1" applyProtection="1">
      <alignment horizontal="center" vertical="center"/>
    </xf>
    <xf numFmtId="0" fontId="5" fillId="0" borderId="0" xfId="0" applyFont="1">
      <alignment horizontal="center" vertical="center"/>
    </xf>
    <xf numFmtId="0" fontId="6" fillId="0" borderId="3" xfId="0" applyFont="1" applyBorder="1" applyProtection="1">
      <alignment horizontal="center" vertical="center"/>
    </xf>
    <xf numFmtId="0" fontId="7" fillId="0" borderId="3" xfId="0" applyFont="1" applyBorder="1" applyProtection="1">
      <alignment horizontal="center" vertical="center"/>
    </xf>
    <xf numFmtId="0" fontId="4" fillId="0" borderId="0" xfId="0" applyFont="1">
      <alignment horizontal="center" vertical="center" wrapText="1"/>
    </xf>
    <xf numFmtId="0" fontId="4" fillId="0" borderId="0" xfId="0" applyFont="1">
      <alignment horizontal="center" vertical="center" wrapText="1"/>
    </xf>
    <xf numFmtId="0" fontId="5" fillId="0" borderId="0" xfId="0" applyFont="1">
      <alignment horizontal="center" vertical="center" wrapText="1"/>
    </xf>
    <xf numFmtId="10" fontId="5" fillId="0" borderId="0" xfId="0" applyNumberFormat="1" applyFont="1">
      <alignment horizontal="center" vertical="center" wrapText="1"/>
    </xf>
    <xf numFmtId="0" fontId="8" fillId="0" borderId="0" xfId="0" applyFont="1">
      <alignment horizontal="center" vertical="center" wrapText="1"/>
    </xf>
    <xf numFmtId="0" fontId="4" fillId="0" borderId="0" xfId="0" applyFont="1">
      <alignment horizontal="center" vertical="center"/>
    </xf>
    <xf numFmtId="0" fontId="5" fillId="0" borderId="0" xfId="0" applyFont="1">
      <alignment vertical="center"/>
    </xf>
    <xf numFmtId="10" fontId="4" fillId="0" borderId="0" xfId="0" applyNumberFormat="1" applyFont="1">
      <alignment vertical="center"/>
    </xf>
    <xf numFmtId="0" fontId="5" fillId="0" borderId="0" xfId="0" applyFont="1">
      <alignment horizontal="center" vertical="center"/>
    </xf>
    <xf numFmtId="0" fontId="8" fillId="0" borderId="0" xfId="0" applyFo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horizontal="center" vertical="center"/>
    </xf>
    <xf numFmtId="0" fontId="6" fillId="0" borderId="3" xfId="0" applyFont="1" applyBorder="1" applyProtection="1">
      <alignment horizontal="center" vertical="center" wrapText="1"/>
    </xf>
    <xf numFmtId="0" fontId="6" fillId="0" borderId="3" xfId="0" applyFont="1" applyBorder="1" applyProtection="1">
      <alignment horizontal="center" vertical="center" wrapText="1"/>
    </xf>
    <xf numFmtId="0" fontId="9" fillId="0" borderId="3" xfId="0" applyFont="1" applyBorder="1" applyProtection="1">
      <alignment horizontal="center" vertical="center" wrapText="1"/>
    </xf>
    <xf numFmtId="0" fontId="6" fillId="0" borderId="3" xfId="0" applyFont="1" applyBorder="1" applyProtection="1">
      <alignment horizontal="center" vertical="center"/>
    </xf>
    <xf numFmtId="0" fontId="7" fillId="0" borderId="3" xfId="0" applyFont="1" applyBorder="1" applyProtection="1">
      <alignment horizontal="center" vertical="center"/>
    </xf>
    <xf numFmtId="0" fontId="6" fillId="0" borderId="3" xfId="0" applyFont="1" applyBorder="1" applyProtection="1">
      <alignment horizontal="center" vertical="center"/>
    </xf>
    <xf numFmtId="0" fontId="9" fillId="0" borderId="3" xfId="0" applyFont="1" applyBorder="1" applyProtection="1">
      <alignment horizontal="center" vertical="center"/>
    </xf>
    <xf numFmtId="0" fontId="6" fillId="0" borderId="3" xfId="0" applyFont="1" applyBorder="1" applyProtection="1">
      <alignment horizontal="center" vertical="center" wrapText="1"/>
    </xf>
    <xf numFmtId="0" fontId="7" fillId="0" borderId="3" xfId="0" applyFont="1" applyBorder="1" applyProtection="1">
      <alignment horizontal="center" vertical="center" wrapText="1"/>
    </xf>
    <xf numFmtId="0" fontId="6" fillId="2" borderId="3" xfId="0" applyFont="1" applyFill="1" applyBorder="1" applyProtection="1">
      <alignment horizontal="center" vertical="center"/>
    </xf>
    <xf numFmtId="0" fontId="6" fillId="0" borderId="3" xfId="0" applyFont="1" applyBorder="1" applyProtection="1">
      <alignment vertical="center"/>
    </xf>
    <xf numFmtId="0" fontId="6" fillId="0" borderId="3" xfId="0" applyFont="1" applyBorder="1" applyProtection="1">
      <alignment horizontal="center" vertical="center" wrapText="1"/>
    </xf>
    <xf numFmtId="0" fontId="7" fillId="0" borderId="3" xfId="0" applyFont="1" applyBorder="1" applyProtection="1">
      <alignment horizontal="center" vertical="center" wrapText="1"/>
    </xf>
    <xf numFmtId="10" fontId="7" fillId="0" borderId="3" xfId="0" applyNumberFormat="1" applyFont="1" applyBorder="1" applyProtection="1">
      <alignment horizontal="center" vertical="center" wrapText="1"/>
    </xf>
    <xf numFmtId="0" fontId="9" fillId="0" borderId="3" xfId="0" applyFont="1" applyBorder="1" applyProtection="1">
      <alignment horizontal="center" vertical="center" wrapText="1"/>
    </xf>
    <xf numFmtId="0" fontId="4" fillId="0" borderId="3" xfId="0" applyFont="1" applyBorder="1" applyProtection="1">
      <alignment vertical="center"/>
    </xf>
    <xf numFmtId="0" fontId="4" fillId="0" borderId="3" xfId="0" applyFont="1" applyBorder="1" applyProtection="1">
      <alignment horizontal="center" vertical="center" wrapText="1"/>
    </xf>
    <xf numFmtId="0" fontId="4" fillId="0" borderId="3" xfId="0" applyFont="1" applyBorder="1" applyProtection="1">
      <alignment horizontal="center" vertical="center" wrapText="1"/>
    </xf>
    <xf numFmtId="0" fontId="5" fillId="0" borderId="3" xfId="0" applyFont="1" applyBorder="1" applyProtection="1">
      <alignment horizontal="center" vertical="center" wrapText="1"/>
    </xf>
    <xf numFmtId="10" fontId="8" fillId="0" borderId="3" xfId="0" applyNumberFormat="1" applyFont="1" applyBorder="1" applyProtection="1">
      <alignment horizontal="center" vertical="center" wrapText="1"/>
    </xf>
    <xf numFmtId="0" fontId="8" fillId="0" borderId="3" xfId="0" applyFont="1" applyBorder="1" applyProtection="1">
      <alignment horizontal="center" vertical="center" wrapText="1"/>
    </xf>
    <xf numFmtId="0" fontId="4" fillId="0" borderId="3" xfId="0" applyFont="1" applyBorder="1" applyProtection="1">
      <alignment horizontal="center" vertical="center"/>
    </xf>
    <xf numFmtId="0" fontId="5" fillId="0" borderId="3" xfId="0" applyFont="1" applyBorder="1" applyProtection="1">
      <alignment horizontal="center" vertical="center"/>
    </xf>
    <xf numFmtId="10" fontId="8" fillId="0" borderId="3" xfId="0" applyNumberFormat="1" applyFont="1" applyBorder="1" applyProtection="1">
      <alignment horizontal="center" vertical="center"/>
    </xf>
    <xf numFmtId="0" fontId="8" fillId="0" borderId="3" xfId="0" applyFont="1" applyBorder="1" applyProtection="1">
      <alignment horizontal="center" vertical="center"/>
    </xf>
    <xf numFmtId="0" fontId="4" fillId="0" borderId="3" xfId="0" applyFont="1" applyBorder="1" applyProtection="1">
      <alignment horizontal="center" vertical="center"/>
    </xf>
    <xf numFmtId="0" fontId="4" fillId="2" borderId="3" xfId="0" applyFont="1" applyFill="1" applyBorder="1" applyProtection="1">
      <alignment horizontal="center" vertical="center"/>
    </xf>
    <xf numFmtId="10" fontId="5" fillId="0" borderId="3" xfId="0" applyNumberFormat="1" applyFont="1" applyBorder="1" applyProtection="1">
      <alignment horizontal="center" vertical="center" wrapText="1"/>
    </xf>
    <xf numFmtId="10" fontId="5" fillId="0" borderId="3" xfId="0" applyNumberFormat="1" applyFont="1" applyBorder="1" applyProtection="1">
      <alignment horizontal="center" vertical="center"/>
    </xf>
    <xf numFmtId="0" fontId="8" fillId="0" borderId="3" xfId="0" applyFont="1" applyBorder="1" applyProtection="1">
      <alignment vertical="center"/>
    </xf>
    <xf numFmtId="0" fontId="3" fillId="0" borderId="3" xfId="0" applyFont="1" applyBorder="1" applyProtection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Protection="1">
      <alignment horizontal="center" vertical="center"/>
    </xf>
    <xf numFmtId="0" fontId="6" fillId="0" borderId="2" xfId="0" applyFont="1" applyBorder="1" applyProtection="1">
      <alignment horizontal="center" vertical="center"/>
    </xf>
    <xf numFmtId="0" fontId="6" fillId="0" borderId="4" xfId="0" applyFont="1" applyBorder="1" applyProtection="1">
      <alignment horizontal="center" vertical="center" wrapText="1"/>
    </xf>
    <xf numFmtId="10" fontId="4" fillId="0" borderId="3" xfId="0" applyNumberFormat="1" applyFont="1" applyBorder="1" applyProtection="1">
      <alignment horizontal="center" vertical="center"/>
    </xf>
    <xf numFmtId="0" fontId="9" fillId="0" borderId="3" xfId="0" applyFont="1" applyBorder="1" applyProtection="1">
      <alignment vertical="center"/>
    </xf>
    <xf numFmtId="0" fontId="4" fillId="0" borderId="0" xfId="0" applyFont="1">
      <alignment horizontal="center" vertical="center"/>
    </xf>
    <xf numFmtId="10" fontId="4" fillId="0" borderId="0" xfId="0" applyNumberFormat="1" applyFont="1">
      <alignment horizontal="center" vertical="center"/>
    </xf>
    <xf numFmtId="10" fontId="5" fillId="0" borderId="0" xfId="0" applyNumberFormat="1" applyFo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1" xfId="0" applyFont="1" applyBorder="1" applyProtection="1">
      <alignment horizontal="center" vertical="center" wrapText="1"/>
    </xf>
    <xf numFmtId="0" fontId="13" fillId="0" borderId="2" xfId="0" applyFont="1" applyBorder="1" applyProtection="1">
      <alignment horizontal="center" vertical="center" wrapText="1"/>
    </xf>
    <xf numFmtId="0" fontId="13" fillId="0" borderId="4" xfId="0" applyFont="1" applyBorder="1" applyProtection="1">
      <alignment horizontal="center" vertical="center" wrapText="1"/>
    </xf>
    <xf numFmtId="0" fontId="14" fillId="0" borderId="1" xfId="0" applyFont="1" applyBorder="1" applyProtection="1">
      <alignment horizontal="center" vertical="center" wrapText="1"/>
    </xf>
    <xf numFmtId="0" fontId="14" fillId="0" borderId="2" xfId="0" applyFont="1" applyBorder="1" applyProtection="1">
      <alignment horizontal="center" vertical="center" wrapText="1"/>
    </xf>
    <xf numFmtId="0" fontId="14" fillId="0" borderId="4" xfId="0" applyFont="1" applyBorder="1" applyProtection="1">
      <alignment horizontal="center" vertical="center" wrapText="1"/>
    </xf>
    <xf numFmtId="0" fontId="13" fillId="0" borderId="1" xfId="0" applyFont="1" applyBorder="1" applyProtection="1">
      <alignment horizontal="center" vertical="center"/>
    </xf>
    <xf numFmtId="0" fontId="13" fillId="0" borderId="2" xfId="0" applyFont="1" applyBorder="1" applyProtection="1">
      <alignment horizontal="center" vertical="center"/>
    </xf>
    <xf numFmtId="0" fontId="13" fillId="0" borderId="4" xfId="0" applyFont="1" applyBorder="1" applyProtection="1">
      <alignment horizontal="center" vertical="center"/>
    </xf>
    <xf numFmtId="0" fontId="13" fillId="0" borderId="2" xfId="0" applyFont="1" applyBorder="1" applyProtection="1">
      <alignment horizontal="center" vertical="center"/>
    </xf>
    <xf numFmtId="0" fontId="13" fillId="0" borderId="4" xfId="0" applyFont="1" applyBorder="1" applyProtection="1">
      <alignment horizontal="center" vertical="center"/>
    </xf>
    <xf numFmtId="0" fontId="13" fillId="0" borderId="3" xfId="0" applyFont="1" applyBorder="1" applyProtection="1">
      <alignment horizontal="center" vertical="center" wrapText="1"/>
    </xf>
    <xf numFmtId="0" fontId="14" fillId="0" borderId="3" xfId="0" applyFont="1" applyBorder="1" applyProtection="1">
      <alignment horizontal="center" vertical="center" wrapText="1"/>
    </xf>
    <xf numFmtId="0" fontId="6" fillId="0" borderId="1" xfId="0" applyFont="1" applyBorder="1" applyProtection="1">
      <alignment horizontal="center" vertical="center" wrapText="1"/>
    </xf>
    <xf numFmtId="0" fontId="6" fillId="0" borderId="2" xfId="0" applyFont="1" applyBorder="1" applyProtection="1">
      <alignment horizontal="center" vertical="center" wrapText="1"/>
    </xf>
    <xf numFmtId="0" fontId="6" fillId="0" borderId="4" xfId="0" applyFont="1" applyBorder="1" applyProtection="1">
      <alignment horizontal="center" vertical="center" wrapText="1"/>
    </xf>
    <xf numFmtId="0" fontId="7" fillId="0" borderId="1" xfId="0" applyFont="1" applyBorder="1" applyProtection="1">
      <alignment horizontal="center" vertical="center" wrapText="1"/>
    </xf>
    <xf numFmtId="0" fontId="7" fillId="0" borderId="2" xfId="0" applyFont="1" applyBorder="1" applyProtection="1">
      <alignment horizontal="center" vertical="center" wrapText="1"/>
    </xf>
    <xf numFmtId="0" fontId="7" fillId="0" borderId="4" xfId="0" applyFont="1" applyBorder="1" applyProtection="1">
      <alignment horizontal="center" vertical="center" wrapText="1"/>
    </xf>
    <xf numFmtId="0" fontId="6" fillId="0" borderId="1" xfId="0" applyFont="1" applyBorder="1" applyProtection="1">
      <alignment horizontal="center" vertical="center"/>
    </xf>
    <xf numFmtId="0" fontId="6" fillId="0" borderId="2" xfId="0" applyFont="1" applyBorder="1" applyProtection="1">
      <alignment horizontal="center" vertical="center"/>
    </xf>
    <xf numFmtId="0" fontId="6" fillId="0" borderId="4" xfId="0" applyFont="1" applyBorder="1" applyProtection="1">
      <alignment horizontal="center" vertical="center"/>
    </xf>
    <xf numFmtId="0" fontId="6" fillId="0" borderId="2" xfId="0" applyFont="1" applyBorder="1" applyProtection="1">
      <alignment horizontal="center" vertical="center" wrapText="1"/>
    </xf>
    <xf numFmtId="0" fontId="6" fillId="0" borderId="4" xfId="0" applyFont="1" applyBorder="1" applyProtection="1">
      <alignment horizontal="center" vertical="center" wrapText="1"/>
    </xf>
    <xf numFmtId="0" fontId="9" fillId="0" borderId="1" xfId="0" applyFont="1" applyBorder="1" applyProtection="1">
      <alignment horizontal="center" vertical="center" wrapText="1"/>
    </xf>
    <xf numFmtId="0" fontId="10" fillId="0" borderId="3" xfId="0" applyFont="1" applyBorder="1" applyProtection="1">
      <alignment horizontal="center" vertical="center"/>
    </xf>
    <xf numFmtId="0" fontId="15" fillId="0" borderId="3" xfId="0" applyFont="1" applyBorder="1" applyProtection="1">
      <alignment vertical="center"/>
    </xf>
    <xf numFmtId="0" fontId="15" fillId="0" borderId="0" xfId="0" applyFont="1">
      <alignment vertical="center"/>
    </xf>
    <xf numFmtId="0" fontId="4" fillId="0" borderId="1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/>
    </xf>
    <xf numFmtId="0" fontId="4" fillId="0" borderId="4" xfId="0" applyFont="1" applyBorder="1" applyProtection="1">
      <alignment horizontal="center" vertical="center"/>
    </xf>
    <xf numFmtId="0" fontId="11" fillId="0" borderId="3" xfId="0" applyFont="1" applyBorder="1" applyProtection="1">
      <alignment vertical="center"/>
    </xf>
    <xf numFmtId="0" fontId="15" fillId="0" borderId="0" xfId="0" applyFont="1">
      <alignment horizontal="center" vertical="center"/>
    </xf>
    <xf numFmtId="10" fontId="15" fillId="0" borderId="0" xfId="0" applyNumberFormat="1" applyFont="1">
      <alignment horizontal="center" vertical="center"/>
    </xf>
    <xf numFmtId="0" fontId="15" fillId="0" borderId="0" xfId="0" applyFont="1">
      <alignment horizontal="center" vertical="center"/>
    </xf>
    <xf numFmtId="0" fontId="11" fillId="0" borderId="0" xfId="0" applyFont="1">
      <alignment horizontal="center" vertical="center"/>
    </xf>
    <xf numFmtId="10" fontId="15" fillId="0" borderId="0" xfId="0" applyNumberFormat="1" applyFont="1">
      <alignment horizontal="center" vertical="center"/>
    </xf>
    <xf numFmtId="0" fontId="4" fillId="0" borderId="0" xfId="0" applyFont="1">
      <alignment vertical="center"/>
    </xf>
    <xf numFmtId="10" fontId="14" fillId="0" borderId="2" xfId="0" applyNumberFormat="1" applyFont="1" applyBorder="1" applyProtection="1">
      <alignment horizontal="center" vertical="center" wrapText="1"/>
    </xf>
    <xf numFmtId="0" fontId="16" fillId="0" borderId="4" xfId="0" applyFont="1" applyBorder="1" applyProtection="1">
      <alignment horizontal="center" vertical="center" wrapText="1"/>
    </xf>
    <xf numFmtId="0" fontId="13" fillId="0" borderId="2" xfId="0" applyFont="1" applyBorder="1" applyProtection="1">
      <alignment horizontal="center" vertical="center" wrapText="1"/>
    </xf>
    <xf numFmtId="10" fontId="13" fillId="0" borderId="2" xfId="0" applyNumberFormat="1" applyFont="1" applyBorder="1" applyProtection="1">
      <alignment horizontal="center" vertical="center" wrapText="1"/>
    </xf>
    <xf numFmtId="10" fontId="13" fillId="0" borderId="2" xfId="0" applyNumberFormat="1" applyFont="1" applyBorder="1" applyProtection="1">
      <alignment horizontal="center" vertical="center"/>
    </xf>
    <xf numFmtId="0" fontId="16" fillId="0" borderId="4" xfId="0" applyFont="1" applyBorder="1" applyProtection="1">
      <alignment horizontal="center" vertical="center"/>
    </xf>
    <xf numFmtId="10" fontId="13" fillId="0" borderId="2" xfId="0" applyNumberFormat="1" applyFont="1" applyBorder="1" applyProtection="1">
      <alignment horizontal="center" vertical="center"/>
    </xf>
    <xf numFmtId="0" fontId="13" fillId="0" borderId="3" xfId="0" applyFont="1" applyBorder="1" applyProtection="1">
      <alignment horizontal="center" vertical="center" wrapText="1"/>
    </xf>
    <xf numFmtId="10" fontId="13" fillId="0" borderId="3" xfId="0" applyNumberFormat="1" applyFont="1" applyBorder="1" applyProtection="1">
      <alignment horizontal="center" vertical="center" wrapText="1"/>
    </xf>
    <xf numFmtId="10" fontId="7" fillId="0" borderId="2" xfId="0" applyNumberFormat="1" applyFont="1" applyBorder="1" applyProtection="1">
      <alignment horizontal="center" vertical="center" wrapText="1"/>
    </xf>
    <xf numFmtId="0" fontId="9" fillId="0" borderId="4" xfId="0" applyFont="1" applyBorder="1" applyProtection="1">
      <alignment horizontal="center" vertical="center" wrapText="1"/>
    </xf>
    <xf numFmtId="10" fontId="6" fillId="0" borderId="2" xfId="0" applyNumberFormat="1" applyFont="1" applyBorder="1" applyProtection="1">
      <alignment horizontal="center" vertical="center" wrapText="1"/>
    </xf>
    <xf numFmtId="10" fontId="6" fillId="0" borderId="2" xfId="0" applyNumberFormat="1" applyFont="1" applyBorder="1" applyProtection="1">
      <alignment horizontal="center" vertical="center" wrapText="1"/>
    </xf>
    <xf numFmtId="10" fontId="6" fillId="0" borderId="3" xfId="0" applyNumberFormat="1" applyFont="1" applyBorder="1" applyProtection="1">
      <alignment horizontal="center" vertical="center" wrapText="1"/>
    </xf>
    <xf numFmtId="10" fontId="4" fillId="0" borderId="3" xfId="0" applyNumberFormat="1" applyFont="1" applyBorder="1" applyProtection="1">
      <alignment horizontal="center" vertical="center" wrapText="1"/>
    </xf>
    <xf numFmtId="0" fontId="5" fillId="0" borderId="3" xfId="0" applyFont="1" applyBorder="1" applyProtection="1">
      <alignment horizontal="center" vertical="center" wrapText="1"/>
    </xf>
    <xf numFmtId="10" fontId="4" fillId="0" borderId="3" xfId="0" applyNumberFormat="1" applyFont="1" applyBorder="1" applyProtection="1">
      <alignment horizontal="center" vertical="center"/>
    </xf>
    <xf numFmtId="0" fontId="5" fillId="0" borderId="3" xfId="0" applyFont="1" applyBorder="1" applyProtection="1">
      <alignment horizontal="center" vertical="center"/>
    </xf>
    <xf numFmtId="10" fontId="5" fillId="0" borderId="3" xfId="0" applyNumberFormat="1" applyFont="1" applyBorder="1" applyProtection="1">
      <alignment horizontal="center" vertical="center"/>
    </xf>
    <xf numFmtId="0" fontId="6" fillId="0" borderId="3" xfId="0" applyFont="1" applyBorder="1" applyProtection="1">
      <alignment horizontal="center" vertical="center"/>
    </xf>
    <xf numFmtId="0" fontId="12" fillId="0" borderId="3" xfId="0" applyFont="1" applyBorder="1" applyProtection="1">
      <alignment horizontal="center" vertical="center"/>
    </xf>
    <xf numFmtId="0" fontId="12" fillId="0" borderId="3" xfId="0" applyFont="1" applyBorder="1" applyProtection="1">
      <alignment horizontal="center" vertical="center"/>
    </xf>
    <xf numFmtId="0" fontId="6" fillId="0" borderId="3" xfId="0" applyFont="1" applyBorder="1" applyProtection="1">
      <alignment vertical="center"/>
    </xf>
    <xf numFmtId="0" fontId="15" fillId="0" borderId="0" xfId="0" applyFont="1">
      <alignment horizontal="left" vertical="center"/>
    </xf>
    <xf numFmtId="0" fontId="15" fillId="0" borderId="0" xfId="0" applyFont="1">
      <alignment horizontal="left" vertical="center" wrapText="1"/>
    </xf>
    <xf numFmtId="0" fontId="10" fillId="0" borderId="0" xfId="0" applyFont="1">
      <alignment horizontal="center" vertical="center" wrapText="1"/>
    </xf>
    <xf numFmtId="0" fontId="6" fillId="0" borderId="0" xfId="0" applyFont="1">
      <alignment horizontal="center" vertical="center" wrapText="1"/>
    </xf>
    <xf numFmtId="0" fontId="17" fillId="0" borderId="3" xfId="0" applyFont="1" applyBorder="1" applyProtection="1">
      <alignment horizontal="center" vertical="center"/>
    </xf>
    <xf numFmtId="0" fontId="17" fillId="0" borderId="1" xfId="0" applyFont="1" applyBorder="1" applyProtection="1">
      <alignment horizontal="center" vertical="center"/>
    </xf>
    <xf numFmtId="0" fontId="7" fillId="0" borderId="3" xfId="0" applyFont="1" applyBorder="1" applyProtection="1">
      <alignment horizontal="center" vertical="center"/>
    </xf>
    <xf numFmtId="0" fontId="7" fillId="0" borderId="3" xfId="0" applyFont="1" applyBorder="1" applyProtection="1">
      <alignment horizontal="left" vertical="center" wrapText="1"/>
    </xf>
    <xf numFmtId="0" fontId="7" fillId="0" borderId="2" xfId="0" applyFont="1" applyBorder="1" applyProtection="1">
      <alignment horizontal="center" vertical="center" wrapText="1"/>
    </xf>
    <xf numFmtId="0" fontId="5" fillId="3" borderId="3" xfId="0" applyFont="1" applyFill="1" applyBorder="1" applyProtection="1">
      <alignment horizontal="center" vertical="center"/>
    </xf>
    <xf numFmtId="0" fontId="18" fillId="3" borderId="3" xfId="0" applyFont="1" applyFill="1" applyBorder="1" applyProtection="1">
      <alignment horizontal="center" vertical="center"/>
    </xf>
    <xf numFmtId="0" fontId="18" fillId="3" borderId="3" xfId="0" applyFont="1" applyFill="1" applyBorder="1" applyProtection="1">
      <alignment horizontal="left" vertical="center"/>
    </xf>
    <xf numFmtId="0" fontId="18" fillId="3" borderId="3" xfId="0" applyFont="1" applyFill="1" applyBorder="1" applyProtection="1">
      <alignment horizontal="left" vertical="center" wrapText="1"/>
    </xf>
    <xf numFmtId="0" fontId="5" fillId="3" borderId="3" xfId="0" applyFont="1" applyFill="1" applyBorder="1" applyProtection="1">
      <alignment horizontal="center" vertical="center" wrapText="1"/>
    </xf>
    <xf numFmtId="0" fontId="7" fillId="3" borderId="3" xfId="0" applyFont="1" applyFill="1" applyBorder="1" applyProtection="1">
      <alignment horizontal="center" vertical="center"/>
    </xf>
    <xf numFmtId="0" fontId="7" fillId="3" borderId="4" xfId="0" applyFont="1" applyFill="1" applyBorder="1" applyProtection="1">
      <alignment horizontal="center" vertical="center" wrapText="1"/>
    </xf>
    <xf numFmtId="0" fontId="6" fillId="3" borderId="3" xfId="0" applyFont="1" applyFill="1" applyBorder="1" applyProtection="1">
      <alignment horizontal="center" vertical="center" wrapText="1"/>
    </xf>
    <xf numFmtId="0" fontId="7" fillId="3" borderId="3" xfId="0" applyFont="1" applyFill="1" applyBorder="1" applyProtection="1">
      <alignment horizontal="center" vertical="center" wrapText="1"/>
    </xf>
    <xf numFmtId="0" fontId="4" fillId="3" borderId="3" xfId="0" applyFont="1" applyFill="1" applyBorder="1" applyProtection="1">
      <alignment horizontal="center" vertical="center"/>
    </xf>
    <xf numFmtId="0" fontId="19" fillId="3" borderId="3" xfId="0" applyFont="1" applyFill="1" applyBorder="1" applyProtection="1">
      <alignment horizontal="center" vertical="center"/>
    </xf>
    <xf numFmtId="0" fontId="19" fillId="3" borderId="3" xfId="0" applyFont="1" applyFill="1" applyBorder="1" applyProtection="1">
      <alignment horizontal="left" vertical="center"/>
    </xf>
    <xf numFmtId="0" fontId="19" fillId="3" borderId="3" xfId="0" applyFont="1" applyFill="1" applyBorder="1" applyProtection="1">
      <alignment horizontal="left" vertical="center" wrapText="1"/>
    </xf>
    <xf numFmtId="0" fontId="20" fillId="3" borderId="3" xfId="0" applyFont="1" applyFill="1" applyBorder="1" applyProtection="1">
      <alignment horizontal="center" vertical="center" wrapText="1"/>
    </xf>
    <xf numFmtId="0" fontId="7" fillId="3" borderId="3" xfId="0" applyFont="1" applyFill="1" applyBorder="1" applyProtection="1">
      <alignment horizontal="center" vertical="center"/>
    </xf>
    <xf numFmtId="0" fontId="17" fillId="3" borderId="3" xfId="0" applyFont="1" applyFill="1" applyBorder="1" applyProtection="1">
      <alignment horizontal="center" vertical="center" wrapText="1"/>
    </xf>
    <xf numFmtId="0" fontId="17" fillId="3" borderId="4" xfId="0" applyFont="1" applyFill="1" applyBorder="1" applyProtection="1">
      <alignment horizontal="center" vertical="center" wrapText="1"/>
    </xf>
    <xf numFmtId="0" fontId="19" fillId="3" borderId="3" xfId="0" applyFont="1" applyFill="1" applyBorder="1" applyProtection="1">
      <alignment horizontal="left" vertical="center" wrapText="1"/>
    </xf>
    <xf numFmtId="0" fontId="19" fillId="3" borderId="3" xfId="0" applyFont="1" applyFill="1" applyBorder="1" applyProtection="1">
      <alignment horizontal="center" vertical="center"/>
    </xf>
    <xf numFmtId="0" fontId="10" fillId="3" borderId="3" xfId="0" applyFont="1" applyFill="1" applyBorder="1" applyProtection="1">
      <alignment horizontal="center" vertical="center"/>
    </xf>
    <xf numFmtId="0" fontId="10" fillId="3" borderId="3" xfId="0" applyFont="1" applyFill="1" applyBorder="1" applyProtection="1">
      <alignment horizontal="center" vertical="center" wrapText="1"/>
    </xf>
    <xf numFmtId="0" fontId="10" fillId="3" borderId="4" xfId="0" applyFont="1" applyFill="1" applyBorder="1" applyProtection="1">
      <alignment horizontal="center" vertical="center" wrapText="1"/>
    </xf>
    <xf numFmtId="0" fontId="19" fillId="3" borderId="3" xfId="0" applyFont="1" applyFill="1" applyBorder="1" applyProtection="1">
      <alignment horizontal="left" vertical="center"/>
    </xf>
    <xf numFmtId="0" fontId="19" fillId="2" borderId="3" xfId="0" applyFont="1" applyFill="1" applyBorder="1" applyProtection="1">
      <alignment horizontal="center" vertical="center"/>
    </xf>
    <xf numFmtId="0" fontId="19" fillId="2" borderId="3" xfId="0" applyFont="1" applyFill="1" applyBorder="1" applyProtection="1">
      <alignment horizontal="left" vertical="center"/>
    </xf>
    <xf numFmtId="0" fontId="19" fillId="2" borderId="3" xfId="0" applyFont="1" applyFill="1" applyBorder="1" applyProtection="1">
      <alignment horizontal="left" vertical="center" wrapText="1"/>
    </xf>
    <xf numFmtId="0" fontId="20" fillId="2" borderId="3" xfId="0" applyFont="1" applyFill="1" applyBorder="1" applyProtection="1">
      <alignment horizontal="center" vertical="center" wrapText="1"/>
    </xf>
    <xf numFmtId="0" fontId="10" fillId="2" borderId="3" xfId="0" applyFont="1" applyFill="1" applyBorder="1" applyProtection="1">
      <alignment horizontal="center" vertical="center"/>
    </xf>
    <xf numFmtId="0" fontId="10" fillId="2" borderId="3" xfId="0" applyFont="1" applyFill="1" applyBorder="1" applyProtection="1">
      <alignment horizontal="center" vertical="center" wrapText="1"/>
    </xf>
    <xf numFmtId="0" fontId="10" fillId="2" borderId="4" xfId="0" applyFont="1" applyFill="1" applyBorder="1" applyProtection="1">
      <alignment horizontal="center" vertical="center" wrapText="1"/>
    </xf>
    <xf numFmtId="0" fontId="6" fillId="2" borderId="3" xfId="0" applyFont="1" applyFill="1" applyBorder="1" applyProtection="1">
      <alignment horizontal="center" vertical="center" wrapText="1"/>
    </xf>
    <xf numFmtId="0" fontId="4" fillId="4" borderId="3" xfId="0" applyFont="1" applyFill="1" applyBorder="1" applyProtection="1">
      <alignment horizontal="center" vertical="center"/>
    </xf>
    <xf numFmtId="0" fontId="21" fillId="4" borderId="3" xfId="0" applyFont="1" applyFill="1" applyBorder="1" applyProtection="1">
      <alignment horizontal="center" vertical="center" wrapText="1"/>
    </xf>
    <xf numFmtId="0" fontId="20" fillId="4" borderId="3" xfId="0" applyFont="1" applyFill="1" applyBorder="1" applyProtection="1">
      <alignment horizontal="left" vertical="center" wrapText="1"/>
    </xf>
    <xf numFmtId="0" fontId="21" fillId="4" borderId="3" xfId="0" applyFont="1" applyFill="1" applyBorder="1" applyProtection="1">
      <alignment horizontal="center" vertical="center" wrapText="1"/>
    </xf>
    <xf numFmtId="0" fontId="20" fillId="4" borderId="3" xfId="0" applyFont="1" applyFill="1" applyBorder="1" applyProtection="1">
      <alignment horizontal="center" vertical="center" wrapText="1"/>
    </xf>
    <xf numFmtId="0" fontId="7" fillId="4" borderId="3" xfId="0" applyFont="1" applyFill="1" applyBorder="1" applyProtection="1">
      <alignment horizontal="center" vertical="center" wrapText="1"/>
    </xf>
    <xf numFmtId="0" fontId="6" fillId="4" borderId="3" xfId="0" applyFont="1" applyFill="1" applyBorder="1" applyProtection="1">
      <alignment horizontal="center" vertical="center" wrapText="1"/>
    </xf>
    <xf numFmtId="0" fontId="5" fillId="4" borderId="3" xfId="0" applyFont="1" applyFill="1" applyBorder="1" applyProtection="1">
      <alignment horizontal="center" vertical="center"/>
    </xf>
    <xf numFmtId="0" fontId="5" fillId="4" borderId="3" xfId="0" applyFont="1" applyFill="1" applyBorder="1" applyProtection="1">
      <alignment horizontal="center" vertical="center" wrapText="1"/>
    </xf>
    <xf numFmtId="0" fontId="22" fillId="4" borderId="3" xfId="0" applyFont="1" applyFill="1" applyBorder="1" applyProtection="1">
      <alignment horizontal="center" vertical="center" wrapText="1"/>
    </xf>
    <xf numFmtId="0" fontId="21" fillId="4" borderId="3" xfId="0" applyFont="1" applyFill="1" applyBorder="1" applyProtection="1">
      <alignment horizontal="left" vertical="center" wrapText="1"/>
    </xf>
    <xf numFmtId="0" fontId="4" fillId="5" borderId="3" xfId="0" applyFont="1" applyFill="1" applyBorder="1" applyProtection="1">
      <alignment horizontal="center" vertical="center"/>
    </xf>
    <xf numFmtId="0" fontId="21" fillId="5" borderId="3" xfId="0" applyFont="1" applyFill="1" applyBorder="1" applyProtection="1">
      <alignment horizontal="center" vertical="center" wrapText="1"/>
    </xf>
    <xf numFmtId="0" fontId="20" fillId="5" borderId="3" xfId="0" applyFont="1" applyFill="1" applyBorder="1" applyProtection="1">
      <alignment horizontal="left" vertical="center" wrapText="1"/>
    </xf>
    <xf numFmtId="0" fontId="4" fillId="5" borderId="3" xfId="0" applyFont="1" applyFill="1" applyBorder="1" applyProtection="1">
      <alignment horizontal="center" vertical="center"/>
    </xf>
    <xf numFmtId="0" fontId="20" fillId="5" borderId="3" xfId="0" applyFont="1" applyFill="1" applyBorder="1" applyProtection="1">
      <alignment horizontal="center" vertical="center" wrapText="1"/>
    </xf>
    <xf numFmtId="0" fontId="7" fillId="5" borderId="3" xfId="0" applyFont="1" applyFill="1" applyBorder="1" applyProtection="1">
      <alignment horizontal="center" vertical="center" wrapText="1"/>
    </xf>
    <xf numFmtId="0" fontId="7" fillId="5" borderId="3" xfId="0" applyFont="1" applyFill="1" applyBorder="1" applyProtection="1">
      <alignment horizontal="center" vertical="center" wrapText="1"/>
    </xf>
    <xf numFmtId="0" fontId="7" fillId="5" borderId="3" xfId="0" applyFont="1" applyFill="1" applyBorder="1" applyProtection="1">
      <alignment horizontal="center" vertical="center"/>
    </xf>
    <xf numFmtId="0" fontId="7" fillId="5" borderId="5" xfId="0" applyFont="1" applyFill="1" applyBorder="1" applyProtection="1">
      <alignment horizontal="center" vertical="center" wrapText="1"/>
    </xf>
    <xf numFmtId="0" fontId="7" fillId="5" borderId="6" xfId="0" applyFont="1" applyFill="1" applyBorder="1" applyProtection="1">
      <alignment horizontal="center" vertical="center" wrapText="1"/>
    </xf>
    <xf numFmtId="0" fontId="21" fillId="5" borderId="3" xfId="0" applyFont="1" applyFill="1" applyBorder="1" applyProtection="1">
      <alignment horizontal="left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tabColor rgb="FFFF0000"/>
    <outlinePr summaryBelow="0" summaryRight="0"/>
  </sheetPr>
  <dimension ref="A1"/>
  <sheetViews>
    <sheetView workbookViewId="0" tabSelected="1"/>
  </sheetViews>
  <sheetFormatPr baseColWidth="10" defaultColWidth="9" defaultRowHeight="12.75" customHeight="1"/>
  <cols>
    <col min="1" max="1" width="4.3330078125" customWidth="1" style="79"/>
    <col min="2" max="2" width="7.998046875" style="3"/>
    <col min="3" max="3" width="24.3310546875" customWidth="1" style="4"/>
    <col min="4" max="4" width="9" style="5"/>
    <col min="5" max="7" width="9" style="6"/>
    <col min="8" max="10" width="9" style="7"/>
    <col min="11" max="12" width="9" style="8"/>
    <col min="13" max="40" width="9" style="7"/>
  </cols>
  <sheetData>
    <row r="1" ht="12.75" customHeight="1">
      <c r="A1" s="9" t="s">
        <v>0</v>
      </c>
      <c r="B1" s="10"/>
      <c r="C1" s="10"/>
      <c r="D1" s="11"/>
      <c r="E1" s="12" t="s">
        <v>1</v>
      </c>
      <c r="F1" s="12"/>
      <c r="G1" s="12" t="s">
        <v>2</v>
      </c>
      <c r="H1" s="12"/>
      <c r="I1" s="12" t="s">
        <v>3</v>
      </c>
      <c r="J1" s="12"/>
      <c r="K1" s="13" t="s">
        <v>4</v>
      </c>
      <c r="L1" s="13" t="s">
        <v>5</v>
      </c>
    </row>
    <row r="2" ht="12.75" customHeight="1">
      <c r="A2" s="14" t="s">
        <v>6</v>
      </c>
      <c r="B2" s="15" t="s">
        <v>7</v>
      </c>
      <c r="C2" s="15" t="s">
        <v>8</v>
      </c>
      <c r="D2" s="16" t="s">
        <v>9</v>
      </c>
      <c r="E2" s="12" t="s">
        <v>4</v>
      </c>
      <c r="F2" s="12" t="s">
        <v>5</v>
      </c>
      <c r="G2" s="12" t="s">
        <v>4</v>
      </c>
      <c r="H2" s="12" t="s">
        <v>5</v>
      </c>
      <c r="I2" s="12" t="s">
        <v>4</v>
      </c>
      <c r="J2" s="12" t="s">
        <v>5</v>
      </c>
      <c r="K2" s="13"/>
      <c r="L2" s="13"/>
    </row>
    <row r="3" ht="12.75" customHeight="1">
      <c r="A3" s="17" t="n">
        <v>1</v>
      </c>
      <c r="B3" s="18" t="n">
        <v>337</v>
      </c>
      <c r="C3" s="19" t="s">
        <v>10</v>
      </c>
      <c r="D3" s="20" t="s">
        <v>11</v>
      </c>
      <c r="E3" s="21" t="n">
        <v>101.5</v>
      </c>
      <c r="F3" s="21" t="n">
        <v>-19</v>
      </c>
      <c r="G3" s="21" t="n">
        <v>140.6</v>
      </c>
      <c r="H3" s="21" t="n">
        <v>-31.1</v>
      </c>
      <c r="I3" s="21" t="n">
        <v>268</v>
      </c>
      <c r="J3" s="21" t="n">
        <v>-0.9</v>
      </c>
      <c r="K3" s="22" t="n">
        <f>E3+G3+I3</f>
        <v>510.1</v>
      </c>
      <c r="L3" s="22" t="n">
        <f>F3+H3+J3</f>
        <v>-51</v>
      </c>
    </row>
    <row r="4" ht="12.75" customHeight="1">
      <c r="A4" s="17" t="n">
        <v>2</v>
      </c>
      <c r="B4" s="18" t="n">
        <v>517</v>
      </c>
      <c r="C4" s="19" t="s">
        <v>12</v>
      </c>
      <c r="D4" s="20" t="s">
        <v>11</v>
      </c>
      <c r="E4" s="21" t="n">
        <v>291</v>
      </c>
      <c r="F4" s="21" t="n">
        <v>-3</v>
      </c>
      <c r="G4" s="21" t="n">
        <v>305.5</v>
      </c>
      <c r="H4" s="21" t="n">
        <v>-34.5</v>
      </c>
      <c r="I4" s="21" t="n">
        <v>209</v>
      </c>
      <c r="J4" s="21" t="n">
        <v>-16.3</v>
      </c>
      <c r="K4" s="22" t="n">
        <f>E4+G4+I4</f>
        <v>805.5</v>
      </c>
      <c r="L4" s="22" t="n">
        <f>F4+H4+J4</f>
        <v>-53.8</v>
      </c>
    </row>
    <row r="5" ht="12.75" customHeight="1">
      <c r="A5" s="17" t="n">
        <v>3</v>
      </c>
      <c r="B5" s="18" t="n">
        <v>582</v>
      </c>
      <c r="C5" s="19" t="s">
        <v>13</v>
      </c>
      <c r="D5" s="20" t="s">
        <v>14</v>
      </c>
      <c r="E5" s="21" t="n">
        <v>60</v>
      </c>
      <c r="F5" s="21" t="n">
        <v>-45</v>
      </c>
      <c r="G5" s="21" t="n">
        <v>102.8</v>
      </c>
      <c r="H5" s="21" t="n">
        <v>-40</v>
      </c>
      <c r="I5" s="21" t="n">
        <v>52.5</v>
      </c>
      <c r="J5" s="21" t="n">
        <v>-39.6</v>
      </c>
      <c r="K5" s="22" t="n">
        <f>E5+G5+I5</f>
        <v>215.3</v>
      </c>
      <c r="L5" s="22" t="n">
        <f>F5+H5+J5</f>
        <v>-124.6</v>
      </c>
    </row>
    <row r="6" ht="12.75" customHeight="1">
      <c r="A6" s="17" t="n">
        <v>4</v>
      </c>
      <c r="B6" s="18" t="n">
        <v>750</v>
      </c>
      <c r="C6" s="23" t="s">
        <v>15</v>
      </c>
      <c r="D6" s="20" t="s">
        <v>16</v>
      </c>
      <c r="E6" s="21" t="n">
        <v>783.5</v>
      </c>
      <c r="F6" s="21" t="n">
        <v>0</v>
      </c>
      <c r="G6" s="21" t="n">
        <v>201.9</v>
      </c>
      <c r="H6" s="21" t="n">
        <v>-43.5</v>
      </c>
      <c r="I6" s="21" t="n">
        <v>232</v>
      </c>
      <c r="J6" s="21" t="n">
        <v>-15.5</v>
      </c>
      <c r="K6" s="22" t="n">
        <f>E6+G6+I6</f>
        <v>1217.4</v>
      </c>
      <c r="L6" s="22" t="n">
        <f>F6+H6+J6</f>
        <v>-59</v>
      </c>
    </row>
    <row r="7" ht="12.75" customHeight="1">
      <c r="A7" s="17" t="n">
        <v>5</v>
      </c>
      <c r="B7" s="18" t="n">
        <v>114685</v>
      </c>
      <c r="C7" s="19" t="s">
        <v>17</v>
      </c>
      <c r="D7" s="20" t="s">
        <v>11</v>
      </c>
      <c r="E7" s="21" t="n">
        <v>208.5</v>
      </c>
      <c r="F7" s="21" t="n">
        <v>-18</v>
      </c>
      <c r="G7" s="21" t="n">
        <v>60.8</v>
      </c>
      <c r="H7" s="21" t="n">
        <v>-58.5</v>
      </c>
      <c r="I7" s="21" t="n">
        <v>47</v>
      </c>
      <c r="J7" s="21" t="n">
        <v>-43.6</v>
      </c>
      <c r="K7" s="22" t="n">
        <f>E7+G7+I7</f>
        <v>316.3</v>
      </c>
      <c r="L7" s="22" t="n">
        <f>F7+H7+J7</f>
        <v>-120.1</v>
      </c>
    </row>
    <row r="8" ht="12.75" customHeight="1">
      <c r="A8" s="17" t="n">
        <v>6</v>
      </c>
      <c r="B8" s="18" t="n">
        <v>341</v>
      </c>
      <c r="C8" s="19" t="s">
        <v>18</v>
      </c>
      <c r="D8" s="20" t="s">
        <v>19</v>
      </c>
      <c r="E8" s="21" t="n">
        <v>578</v>
      </c>
      <c r="F8" s="21" t="n">
        <v>-12</v>
      </c>
      <c r="G8" s="21" t="n">
        <v>113</v>
      </c>
      <c r="H8" s="21" t="n">
        <v>-31.2</v>
      </c>
      <c r="I8" s="21" t="n">
        <v>101.5</v>
      </c>
      <c r="J8" s="21" t="n">
        <v>-17.3</v>
      </c>
      <c r="K8" s="22" t="n">
        <f>E8+G8+I8</f>
        <v>792.5</v>
      </c>
      <c r="L8" s="22" t="n">
        <f>F8+H8+J8</f>
        <v>-60.5</v>
      </c>
    </row>
    <row r="9" ht="12.75" customHeight="1">
      <c r="A9" s="17" t="n">
        <v>7</v>
      </c>
      <c r="B9" s="18" t="n">
        <v>343</v>
      </c>
      <c r="C9" s="19" t="s">
        <v>20</v>
      </c>
      <c r="D9" s="20" t="s">
        <v>14</v>
      </c>
      <c r="E9" s="21" t="n">
        <v>241</v>
      </c>
      <c r="F9" s="21" t="n">
        <v>-16</v>
      </c>
      <c r="G9" s="21" t="n">
        <v>83.3</v>
      </c>
      <c r="H9" s="21" t="n">
        <v>-50.1</v>
      </c>
      <c r="I9" s="21" t="n">
        <v>155.5</v>
      </c>
      <c r="J9" s="21" t="n">
        <v>-29</v>
      </c>
      <c r="K9" s="22" t="n">
        <f>E9+G9+I9</f>
        <v>479.8</v>
      </c>
      <c r="L9" s="22" t="n">
        <f>F9+H9+J9</f>
        <v>-95.1</v>
      </c>
    </row>
    <row r="10" ht="12.75" customHeight="1">
      <c r="A10" s="17" t="n">
        <v>8</v>
      </c>
      <c r="B10" s="18" t="n">
        <v>385</v>
      </c>
      <c r="C10" s="19" t="s">
        <v>21</v>
      </c>
      <c r="D10" s="20" t="s">
        <v>22</v>
      </c>
      <c r="E10" s="21" t="n">
        <v>188.5</v>
      </c>
      <c r="F10" s="21" t="n">
        <v>-17</v>
      </c>
      <c r="G10" s="21" t="n">
        <v>57.3</v>
      </c>
      <c r="H10" s="21" t="n">
        <v>-63.9</v>
      </c>
      <c r="I10" s="21" t="n">
        <v>32</v>
      </c>
      <c r="J10" s="21" t="n">
        <v>-49</v>
      </c>
      <c r="K10" s="22" t="n">
        <f>E10+G10+I10</f>
        <v>277.8</v>
      </c>
      <c r="L10" s="22" t="n">
        <f>F10+H10+J10</f>
        <v>-129.9</v>
      </c>
    </row>
    <row r="11" ht="12.75" customHeight="1">
      <c r="A11" s="17" t="n">
        <v>9</v>
      </c>
      <c r="B11" s="18" t="n">
        <v>571</v>
      </c>
      <c r="C11" s="19" t="s">
        <v>23</v>
      </c>
      <c r="D11" s="20" t="s">
        <v>24</v>
      </c>
      <c r="E11" s="21" t="n">
        <v>277</v>
      </c>
      <c r="F11" s="21" t="n">
        <v>0</v>
      </c>
      <c r="G11" s="21" t="n">
        <v>117.8</v>
      </c>
      <c r="H11" s="21" t="n">
        <v>-37.5</v>
      </c>
      <c r="I11" s="21" t="n">
        <v>130.5</v>
      </c>
      <c r="J11" s="21" t="n">
        <v>-22.8</v>
      </c>
      <c r="K11" s="22" t="n">
        <f>E11+G11+I11</f>
        <v>525.3</v>
      </c>
      <c r="L11" s="22" t="n">
        <f>F11+H11+J11</f>
        <v>-60.3</v>
      </c>
    </row>
    <row r="12" ht="12.75" customHeight="1">
      <c r="A12" s="17" t="n">
        <v>10</v>
      </c>
      <c r="B12" s="18" t="n">
        <v>742</v>
      </c>
      <c r="C12" s="19" t="s">
        <v>25</v>
      </c>
      <c r="D12" s="20" t="s">
        <v>16</v>
      </c>
      <c r="E12" s="21" t="n">
        <v>81.5</v>
      </c>
      <c r="F12" s="21" t="n">
        <v>-21</v>
      </c>
      <c r="G12" s="21" t="n">
        <v>133.4</v>
      </c>
      <c r="H12" s="21" t="n">
        <v>-36.4</v>
      </c>
      <c r="I12" s="21" t="n">
        <v>172.5</v>
      </c>
      <c r="J12" s="21" t="n">
        <v>-10.1</v>
      </c>
      <c r="K12" s="22" t="n">
        <f>E12+G12+I12</f>
        <v>387.4</v>
      </c>
      <c r="L12" s="22" t="n">
        <f>F12+H12+J12</f>
        <v>-67.5</v>
      </c>
    </row>
    <row r="13" ht="12.75" customHeight="1">
      <c r="A13" s="17" t="n">
        <v>11</v>
      </c>
      <c r="B13" s="18" t="n">
        <v>111400</v>
      </c>
      <c r="C13" s="19" t="s">
        <v>26</v>
      </c>
      <c r="D13" s="20" t="s">
        <v>19</v>
      </c>
      <c r="E13" s="21" t="n">
        <v>114</v>
      </c>
      <c r="F13" s="21" t="n">
        <v>-26</v>
      </c>
      <c r="G13" s="21" t="n">
        <v>60.1</v>
      </c>
      <c r="H13" s="21" t="n">
        <v>-69.7</v>
      </c>
      <c r="I13" s="21" t="n">
        <v>22.5</v>
      </c>
      <c r="J13" s="21" t="n">
        <v>-58.8</v>
      </c>
      <c r="K13" s="22" t="n">
        <f>E13+G13+I13</f>
        <v>196.6</v>
      </c>
      <c r="L13" s="22" t="n">
        <f>F13+H13+J13</f>
        <v>-154.5</v>
      </c>
    </row>
    <row r="14" ht="12.75" customHeight="1">
      <c r="A14" s="17" t="n">
        <v>12</v>
      </c>
      <c r="B14" s="18" t="n">
        <v>365</v>
      </c>
      <c r="C14" s="19" t="s">
        <v>27</v>
      </c>
      <c r="D14" s="20" t="s">
        <v>14</v>
      </c>
      <c r="E14" s="21" t="n">
        <v>117</v>
      </c>
      <c r="F14" s="21" t="n">
        <v>-8</v>
      </c>
      <c r="G14" s="21" t="n">
        <v>111.3</v>
      </c>
      <c r="H14" s="21" t="n">
        <v>-41.9</v>
      </c>
      <c r="I14" s="21" t="n">
        <v>116</v>
      </c>
      <c r="J14" s="21" t="n">
        <v>-38.3</v>
      </c>
      <c r="K14" s="22" t="n">
        <f>E14+G14+I14</f>
        <v>344.3</v>
      </c>
      <c r="L14" s="22" t="n">
        <f>F14+H14+J14</f>
        <v>-88.2</v>
      </c>
    </row>
    <row r="15" ht="12.75" customHeight="1">
      <c r="A15" s="17" t="n">
        <v>13</v>
      </c>
      <c r="B15" s="18" t="n">
        <v>707</v>
      </c>
      <c r="C15" s="19" t="s">
        <v>28</v>
      </c>
      <c r="D15" s="20" t="s">
        <v>24</v>
      </c>
      <c r="E15" s="21" t="n">
        <v>372</v>
      </c>
      <c r="F15" s="21" t="n">
        <v>-2</v>
      </c>
      <c r="G15" s="21" t="n">
        <v>106</v>
      </c>
      <c r="H15" s="21" t="n">
        <v>-43</v>
      </c>
      <c r="I15" s="21" t="n">
        <v>85.5</v>
      </c>
      <c r="J15" s="21" t="n">
        <v>-23.3</v>
      </c>
      <c r="K15" s="22" t="n">
        <f>E15+G15+I15</f>
        <v>563.5</v>
      </c>
      <c r="L15" s="22" t="n">
        <f>F15+H15+J15</f>
        <v>-68.3</v>
      </c>
    </row>
    <row r="16" ht="12.75" customHeight="1">
      <c r="A16" s="17" t="n">
        <v>14</v>
      </c>
      <c r="B16" s="18" t="n">
        <v>712</v>
      </c>
      <c r="C16" s="19" t="s">
        <v>29</v>
      </c>
      <c r="D16" s="20" t="s">
        <v>24</v>
      </c>
      <c r="E16" s="21" t="n">
        <v>567</v>
      </c>
      <c r="F16" s="21" t="n">
        <v>-13</v>
      </c>
      <c r="G16" s="21" t="n">
        <v>62</v>
      </c>
      <c r="H16" s="21" t="n">
        <v>-62</v>
      </c>
      <c r="I16" s="21" t="n">
        <v>125.5</v>
      </c>
      <c r="J16" s="21" t="n">
        <v>-23.2</v>
      </c>
      <c r="K16" s="22" t="n">
        <f>E16+G16+I16</f>
        <v>754.5</v>
      </c>
      <c r="L16" s="22" t="n">
        <f>F16+H16+J16</f>
        <v>-98.2</v>
      </c>
    </row>
    <row r="17" ht="12.75" customHeight="1">
      <c r="A17" s="17" t="n">
        <v>15</v>
      </c>
      <c r="B17" s="18" t="n">
        <v>730</v>
      </c>
      <c r="C17" s="19" t="s">
        <v>30</v>
      </c>
      <c r="D17" s="20" t="s">
        <v>31</v>
      </c>
      <c r="E17" s="21" t="n">
        <v>347</v>
      </c>
      <c r="F17" s="21" t="n">
        <v>-13</v>
      </c>
      <c r="G17" s="21" t="n">
        <v>174</v>
      </c>
      <c r="H17" s="21" t="n">
        <v>-40.2</v>
      </c>
      <c r="I17" s="21" t="n">
        <v>239</v>
      </c>
      <c r="J17" s="21" t="n">
        <v>-18.2</v>
      </c>
      <c r="K17" s="22" t="n">
        <f>E17+G17+I17</f>
        <v>760</v>
      </c>
      <c r="L17" s="22" t="n">
        <f>F17+H17+J17</f>
        <v>-71.4</v>
      </c>
    </row>
    <row r="18" ht="12.75" customHeight="1">
      <c r="A18" s="17" t="n">
        <v>16</v>
      </c>
      <c r="B18" s="18" t="n">
        <v>106066</v>
      </c>
      <c r="C18" s="19" t="s">
        <v>32</v>
      </c>
      <c r="D18" s="20" t="s">
        <v>16</v>
      </c>
      <c r="E18" s="21" t="n">
        <v>329.5</v>
      </c>
      <c r="F18" s="21" t="n">
        <v>-10</v>
      </c>
      <c r="G18" s="21" t="n">
        <v>182.1</v>
      </c>
      <c r="H18" s="21" t="n">
        <v>-31.6</v>
      </c>
      <c r="I18" s="21" t="n">
        <v>249</v>
      </c>
      <c r="J18" s="21" t="n">
        <v>-9</v>
      </c>
      <c r="K18" s="22" t="n">
        <f>E18+G18+I18</f>
        <v>760.6</v>
      </c>
      <c r="L18" s="22" t="n">
        <f>F18+H18+J18</f>
        <v>-50.6</v>
      </c>
    </row>
    <row r="19" ht="12.75" customHeight="1">
      <c r="A19" s="17" t="n">
        <v>17</v>
      </c>
      <c r="B19" s="18" t="n">
        <v>108656</v>
      </c>
      <c r="C19" s="19" t="s">
        <v>33</v>
      </c>
      <c r="D19" s="20" t="s">
        <v>22</v>
      </c>
      <c r="E19" s="21" t="n">
        <v>35</v>
      </c>
      <c r="F19" s="21" t="n">
        <v>-47</v>
      </c>
      <c r="G19" s="21" t="n">
        <v>20.2</v>
      </c>
      <c r="H19" s="21" t="n">
        <v>-73.7</v>
      </c>
      <c r="I19" s="21" t="n">
        <v>6.5</v>
      </c>
      <c r="J19" s="21" t="n">
        <v>-69.2</v>
      </c>
      <c r="K19" s="22" t="n">
        <f>E19+G19+I19</f>
        <v>61.7</v>
      </c>
      <c r="L19" s="22" t="n">
        <f>F19+H19+J19</f>
        <v>-189.9</v>
      </c>
    </row>
    <row r="20" ht="12.75" customHeight="1">
      <c r="A20" s="17" t="n">
        <v>18</v>
      </c>
      <c r="B20" s="18" t="n">
        <v>114844</v>
      </c>
      <c r="C20" s="19" t="s">
        <v>34</v>
      </c>
      <c r="D20" s="20" t="s">
        <v>11</v>
      </c>
      <c r="E20" s="21" t="n">
        <v>31.5</v>
      </c>
      <c r="F20" s="21" t="n">
        <v>-48</v>
      </c>
      <c r="G20" s="21" t="n">
        <v>93.1</v>
      </c>
      <c r="H20" s="21" t="n">
        <v>-42.1</v>
      </c>
      <c r="I20" s="21" t="n">
        <v>47.5</v>
      </c>
      <c r="J20" s="21" t="n">
        <v>-43.8</v>
      </c>
      <c r="K20" s="22" t="n">
        <f>E20+G20+I20</f>
        <v>172.1</v>
      </c>
      <c r="L20" s="22" t="n">
        <f>F20+H20+J20</f>
        <v>-133.9</v>
      </c>
    </row>
    <row r="21" ht="12.75" customHeight="1">
      <c r="A21" s="17" t="n">
        <v>19</v>
      </c>
      <c r="B21" s="18" t="n">
        <v>117491</v>
      </c>
      <c r="C21" s="19" t="s">
        <v>35</v>
      </c>
      <c r="D21" s="20" t="s">
        <v>14</v>
      </c>
      <c r="E21" s="21" t="n">
        <v>209</v>
      </c>
      <c r="F21" s="21" t="n">
        <v>-10</v>
      </c>
      <c r="G21" s="21" t="n">
        <v>82.2</v>
      </c>
      <c r="H21" s="21" t="n">
        <v>-48</v>
      </c>
      <c r="I21" s="21" t="n">
        <v>96</v>
      </c>
      <c r="J21" s="21" t="n">
        <v>-26.4</v>
      </c>
      <c r="K21" s="22" t="n">
        <f>E21+G21+I21</f>
        <v>387.2</v>
      </c>
      <c r="L21" s="22" t="n">
        <f>F21+H21+J21</f>
        <v>-84.4</v>
      </c>
    </row>
    <row r="22" ht="12.75" customHeight="1">
      <c r="A22" s="17" t="n">
        <v>20</v>
      </c>
      <c r="B22" s="18" t="n">
        <v>54</v>
      </c>
      <c r="C22" s="19" t="s">
        <v>36</v>
      </c>
      <c r="D22" s="20" t="s">
        <v>31</v>
      </c>
      <c r="E22" s="21" t="n">
        <v>97</v>
      </c>
      <c r="F22" s="21" t="n">
        <v>-20</v>
      </c>
      <c r="G22" s="21" t="n">
        <v>163.3</v>
      </c>
      <c r="H22" s="21" t="n">
        <v>-28.5</v>
      </c>
      <c r="I22" s="21" t="n">
        <v>46</v>
      </c>
      <c r="J22" s="21" t="n">
        <v>-34.7</v>
      </c>
      <c r="K22" s="22" t="n">
        <f>E22+G22+I22</f>
        <v>306.3</v>
      </c>
      <c r="L22" s="22" t="n">
        <f>F22+H22+J22</f>
        <v>-83.2</v>
      </c>
    </row>
    <row r="23" ht="12.75" customHeight="1">
      <c r="A23" s="17" t="n">
        <v>21</v>
      </c>
      <c r="B23" s="18" t="n">
        <v>329</v>
      </c>
      <c r="C23" s="19" t="s">
        <v>37</v>
      </c>
      <c r="D23" s="20" t="s">
        <v>31</v>
      </c>
      <c r="E23" s="21" t="n">
        <v>57.5</v>
      </c>
      <c r="F23" s="21" t="n">
        <v>-20</v>
      </c>
      <c r="G23" s="21" t="n">
        <v>183.9</v>
      </c>
      <c r="H23" s="21" t="n">
        <v>-40.7</v>
      </c>
      <c r="I23" s="21" t="n">
        <v>35.5</v>
      </c>
      <c r="J23" s="21" t="n">
        <v>-42.9</v>
      </c>
      <c r="K23" s="22" t="n">
        <f>E23+G23+I23</f>
        <v>276.9</v>
      </c>
      <c r="L23" s="22" t="n">
        <f>F23+H23+J23</f>
        <v>-103.6</v>
      </c>
    </row>
    <row r="24" ht="12.75" customHeight="1">
      <c r="A24" s="17" t="n">
        <v>22</v>
      </c>
      <c r="B24" s="18" t="n">
        <v>357</v>
      </c>
      <c r="C24" s="19" t="s">
        <v>38</v>
      </c>
      <c r="D24" s="20" t="s">
        <v>14</v>
      </c>
      <c r="E24" s="21" t="n">
        <v>91</v>
      </c>
      <c r="F24" s="21" t="n">
        <v>-9</v>
      </c>
      <c r="G24" s="21" t="n">
        <v>39.8</v>
      </c>
      <c r="H24" s="21" t="n">
        <v>-72.9</v>
      </c>
      <c r="I24" s="21" t="n">
        <v>57.5</v>
      </c>
      <c r="J24" s="21" t="n">
        <v>-30</v>
      </c>
      <c r="K24" s="22" t="n">
        <f>E24+G24+I24</f>
        <v>188.3</v>
      </c>
      <c r="L24" s="22" t="n">
        <f>F24+H24+J24</f>
        <v>-111.9</v>
      </c>
    </row>
    <row r="25" ht="12.75" customHeight="1">
      <c r="A25" s="17" t="n">
        <v>23</v>
      </c>
      <c r="B25" s="18" t="n">
        <v>359</v>
      </c>
      <c r="C25" s="19" t="s">
        <v>39</v>
      </c>
      <c r="D25" s="20" t="s">
        <v>14</v>
      </c>
      <c r="E25" s="21" t="n">
        <v>52</v>
      </c>
      <c r="F25" s="21" t="n">
        <v>-27</v>
      </c>
      <c r="G25" s="21" t="n">
        <v>103.5</v>
      </c>
      <c r="H25" s="21" t="n">
        <v>-51.5</v>
      </c>
      <c r="I25" s="21" t="n">
        <v>60</v>
      </c>
      <c r="J25" s="21" t="n">
        <v>-39.2</v>
      </c>
      <c r="K25" s="22" t="n">
        <f>E25+G25+I25</f>
        <v>215.5</v>
      </c>
      <c r="L25" s="22" t="n">
        <f>F25+H25+J25</f>
        <v>-117.7</v>
      </c>
    </row>
    <row r="26" ht="12.75" customHeight="1">
      <c r="A26" s="17" t="n">
        <v>24</v>
      </c>
      <c r="B26" s="18" t="n">
        <v>373</v>
      </c>
      <c r="C26" s="19" t="s">
        <v>40</v>
      </c>
      <c r="D26" s="20" t="s">
        <v>11</v>
      </c>
      <c r="E26" s="21" t="n">
        <v>357</v>
      </c>
      <c r="F26" s="21" t="n">
        <v>-5</v>
      </c>
      <c r="G26" s="21" t="n">
        <v>198.8</v>
      </c>
      <c r="H26" s="21" t="n">
        <v>-26.6</v>
      </c>
      <c r="I26" s="21" t="n">
        <v>49.5</v>
      </c>
      <c r="J26" s="21" t="n">
        <v>-31.4</v>
      </c>
      <c r="K26" s="22" t="n">
        <f>E26+G26+I26</f>
        <v>605.3</v>
      </c>
      <c r="L26" s="22" t="n">
        <f>F26+H26+J26</f>
        <v>-63</v>
      </c>
    </row>
    <row r="27" ht="12.75" customHeight="1">
      <c r="A27" s="17" t="n">
        <v>25</v>
      </c>
      <c r="B27" s="18" t="n">
        <v>379</v>
      </c>
      <c r="C27" s="19" t="s">
        <v>41</v>
      </c>
      <c r="D27" s="20" t="s">
        <v>14</v>
      </c>
      <c r="E27" s="21" t="n">
        <v>219</v>
      </c>
      <c r="F27" s="21" t="n">
        <v>-10</v>
      </c>
      <c r="G27" s="21" t="n">
        <v>226.3</v>
      </c>
      <c r="H27" s="21" t="n">
        <v>-19.8</v>
      </c>
      <c r="I27" s="21" t="n">
        <v>89</v>
      </c>
      <c r="J27" s="21" t="n">
        <v>-34.2</v>
      </c>
      <c r="K27" s="22" t="n">
        <f>E27+G27+I27</f>
        <v>534.3</v>
      </c>
      <c r="L27" s="22" t="n">
        <f>F27+H27+J27</f>
        <v>-64</v>
      </c>
    </row>
    <row r="28" ht="12.75" customHeight="1">
      <c r="A28" s="17" t="n">
        <v>26</v>
      </c>
      <c r="B28" s="18" t="n">
        <v>387</v>
      </c>
      <c r="C28" s="19" t="s">
        <v>42</v>
      </c>
      <c r="D28" s="20" t="s">
        <v>24</v>
      </c>
      <c r="E28" s="21" t="n">
        <v>251.5</v>
      </c>
      <c r="F28" s="21" t="n">
        <v>-20</v>
      </c>
      <c r="G28" s="21" t="n">
        <v>85</v>
      </c>
      <c r="H28" s="21" t="n">
        <v>-54.7</v>
      </c>
      <c r="I28" s="21" t="n">
        <v>23</v>
      </c>
      <c r="J28" s="21" t="n">
        <v>-49.1</v>
      </c>
      <c r="K28" s="22" t="n">
        <f>E28+G28+I28</f>
        <v>359.5</v>
      </c>
      <c r="L28" s="22" t="n">
        <f>F28+H28+J28</f>
        <v>-123.8</v>
      </c>
    </row>
    <row r="29" ht="12.75" customHeight="1">
      <c r="A29" s="17" t="n">
        <v>27</v>
      </c>
      <c r="B29" s="18" t="n">
        <v>511</v>
      </c>
      <c r="C29" s="19" t="s">
        <v>43</v>
      </c>
      <c r="D29" s="20" t="s">
        <v>24</v>
      </c>
      <c r="E29" s="21" t="n">
        <v>121.5</v>
      </c>
      <c r="F29" s="21" t="n">
        <v>-10</v>
      </c>
      <c r="G29" s="21" t="n">
        <v>145.7</v>
      </c>
      <c r="H29" s="21" t="n">
        <v>-37.9</v>
      </c>
      <c r="I29" s="21" t="n">
        <v>114.5</v>
      </c>
      <c r="J29" s="21" t="n">
        <v>-30</v>
      </c>
      <c r="K29" s="22" t="n">
        <f>E29+G29+I29</f>
        <v>381.7</v>
      </c>
      <c r="L29" s="22" t="n">
        <f>F29+H29+J29</f>
        <v>-77.9</v>
      </c>
    </row>
    <row r="30" ht="12.75" customHeight="1">
      <c r="A30" s="17" t="n">
        <v>28</v>
      </c>
      <c r="B30" s="18" t="n">
        <v>513</v>
      </c>
      <c r="C30" s="19" t="s">
        <v>44</v>
      </c>
      <c r="D30" s="20" t="s">
        <v>14</v>
      </c>
      <c r="E30" s="21" t="n">
        <v>214</v>
      </c>
      <c r="F30" s="21" t="n">
        <v>-13</v>
      </c>
      <c r="G30" s="21" t="n">
        <v>96.4</v>
      </c>
      <c r="H30" s="21" t="n">
        <v>-44.2</v>
      </c>
      <c r="I30" s="21" t="n">
        <v>85.5</v>
      </c>
      <c r="J30" s="21" t="n">
        <v>-18.2</v>
      </c>
      <c r="K30" s="22" t="n">
        <f>E30+G30+I30</f>
        <v>395.9</v>
      </c>
      <c r="L30" s="22" t="n">
        <f>F30+H30+J30</f>
        <v>-75.4</v>
      </c>
    </row>
    <row r="31" ht="12.75" customHeight="1">
      <c r="A31" s="17" t="n">
        <v>29</v>
      </c>
      <c r="B31" s="18" t="n">
        <v>514</v>
      </c>
      <c r="C31" s="23" t="s">
        <v>45</v>
      </c>
      <c r="D31" s="20" t="s">
        <v>22</v>
      </c>
      <c r="E31" s="21" t="n">
        <v>419.5</v>
      </c>
      <c r="F31" s="21" t="n">
        <v>0</v>
      </c>
      <c r="G31" s="21" t="n">
        <v>365.9</v>
      </c>
      <c r="H31" s="21" t="n">
        <v>-4.3</v>
      </c>
      <c r="I31" s="21" t="n">
        <v>123.5</v>
      </c>
      <c r="J31" s="21" t="n">
        <v>-21.4</v>
      </c>
      <c r="K31" s="22" t="n">
        <f>E31+G31+I31</f>
        <v>908.9</v>
      </c>
      <c r="L31" s="22" t="n">
        <f>F31+H31+J31</f>
        <v>-25.7</v>
      </c>
    </row>
    <row r="32" ht="12.75" customHeight="1">
      <c r="A32" s="17" t="n">
        <v>30</v>
      </c>
      <c r="B32" s="18" t="n">
        <v>546</v>
      </c>
      <c r="C32" s="23" t="s">
        <v>46</v>
      </c>
      <c r="D32" s="20" t="s">
        <v>24</v>
      </c>
      <c r="E32" s="21" t="n">
        <v>281</v>
      </c>
      <c r="F32" s="21" t="n">
        <v>0</v>
      </c>
      <c r="G32" s="21" t="n">
        <v>86.2</v>
      </c>
      <c r="H32" s="21" t="n">
        <v>-44.2</v>
      </c>
      <c r="I32" s="21" t="n">
        <v>89.5</v>
      </c>
      <c r="J32" s="21" t="n">
        <v>-34.6</v>
      </c>
      <c r="K32" s="22" t="n">
        <f>E32+G32+I32</f>
        <v>456.7</v>
      </c>
      <c r="L32" s="22" t="n">
        <f>F32+H32+J32</f>
        <v>-78.8</v>
      </c>
    </row>
    <row r="33" ht="12.75" customHeight="1">
      <c r="A33" s="17" t="n">
        <v>31</v>
      </c>
      <c r="B33" s="18" t="n">
        <v>581</v>
      </c>
      <c r="C33" s="19" t="s">
        <v>47</v>
      </c>
      <c r="D33" s="20" t="s">
        <v>11</v>
      </c>
      <c r="E33" s="21" t="n">
        <v>250.5</v>
      </c>
      <c r="F33" s="21" t="n">
        <v>-11</v>
      </c>
      <c r="G33" s="21" t="n">
        <v>112</v>
      </c>
      <c r="H33" s="21" t="n">
        <v>-44.1</v>
      </c>
      <c r="I33" s="21" t="n">
        <v>154.5</v>
      </c>
      <c r="J33" s="21" t="n">
        <v>-17.7</v>
      </c>
      <c r="K33" s="22" t="n">
        <f>E33+G33+I33</f>
        <v>517</v>
      </c>
      <c r="L33" s="22" t="n">
        <f>F33+H33+J33</f>
        <v>-72.8</v>
      </c>
    </row>
    <row r="34" ht="12.75" customHeight="1">
      <c r="A34" s="17" t="n">
        <v>32</v>
      </c>
      <c r="B34" s="18" t="n">
        <v>585</v>
      </c>
      <c r="C34" s="19" t="s">
        <v>48</v>
      </c>
      <c r="D34" s="20" t="s">
        <v>11</v>
      </c>
      <c r="E34" s="21" t="n">
        <v>210</v>
      </c>
      <c r="F34" s="21" t="n">
        <v>-6</v>
      </c>
      <c r="G34" s="21" t="n">
        <v>104</v>
      </c>
      <c r="H34" s="21" t="n">
        <v>-58.1</v>
      </c>
      <c r="I34" s="21" t="n">
        <v>205.5</v>
      </c>
      <c r="J34" s="21" t="n">
        <v>-9</v>
      </c>
      <c r="K34" s="22" t="n">
        <f>E34+G34+I34</f>
        <v>519.5</v>
      </c>
      <c r="L34" s="22" t="n">
        <f>F34+H34+J34</f>
        <v>-73.1</v>
      </c>
    </row>
    <row r="35" ht="12.75" customHeight="1">
      <c r="A35" s="17" t="n">
        <v>33</v>
      </c>
      <c r="B35" s="18" t="n">
        <v>724</v>
      </c>
      <c r="C35" s="23" t="s">
        <v>49</v>
      </c>
      <c r="D35" s="20" t="s">
        <v>11</v>
      </c>
      <c r="E35" s="21" t="n">
        <v>318.5</v>
      </c>
      <c r="F35" s="21" t="n">
        <v>0</v>
      </c>
      <c r="G35" s="21" t="n">
        <v>109.8</v>
      </c>
      <c r="H35" s="21" t="n">
        <v>-44.2</v>
      </c>
      <c r="I35" s="21" t="n">
        <v>103.5</v>
      </c>
      <c r="J35" s="21" t="n">
        <v>-21.1</v>
      </c>
      <c r="K35" s="22" t="n">
        <f>E35+G35+I35</f>
        <v>531.8</v>
      </c>
      <c r="L35" s="22" t="n">
        <f>F35+H35+J35</f>
        <v>-65.3</v>
      </c>
    </row>
    <row r="36" ht="12.75" customHeight="1">
      <c r="A36" s="17" t="n">
        <v>34</v>
      </c>
      <c r="B36" s="18" t="n">
        <v>737</v>
      </c>
      <c r="C36" s="19" t="s">
        <v>50</v>
      </c>
      <c r="D36" s="20" t="s">
        <v>24</v>
      </c>
      <c r="E36" s="21" t="n">
        <v>218</v>
      </c>
      <c r="F36" s="21" t="n">
        <v>-2</v>
      </c>
      <c r="G36" s="21" t="n">
        <v>168.4</v>
      </c>
      <c r="H36" s="21" t="n">
        <v>-22.2</v>
      </c>
      <c r="I36" s="21" t="n">
        <v>851.5</v>
      </c>
      <c r="J36" s="21" t="n">
        <v>-19.7</v>
      </c>
      <c r="K36" s="22" t="n">
        <f>E36+G36+I36</f>
        <v>1237.9</v>
      </c>
      <c r="L36" s="22" t="n">
        <f>F36+H36+J36</f>
        <v>-43.9</v>
      </c>
    </row>
    <row r="37" ht="12.75" customHeight="1">
      <c r="A37" s="17" t="n">
        <v>35</v>
      </c>
      <c r="B37" s="18" t="n">
        <v>744</v>
      </c>
      <c r="C37" s="19" t="s">
        <v>51</v>
      </c>
      <c r="D37" s="20" t="s">
        <v>11</v>
      </c>
      <c r="E37" s="21" t="n">
        <v>173</v>
      </c>
      <c r="F37" s="21" t="n">
        <v>-3</v>
      </c>
      <c r="G37" s="21" t="n">
        <v>69.6</v>
      </c>
      <c r="H37" s="21" t="n">
        <v>-51.7</v>
      </c>
      <c r="I37" s="21" t="n">
        <v>119</v>
      </c>
      <c r="J37" s="21" t="n">
        <v>-18</v>
      </c>
      <c r="K37" s="22" t="n">
        <f>E37+G37+I37</f>
        <v>361.6</v>
      </c>
      <c r="L37" s="22" t="n">
        <f>F37+H37+J37</f>
        <v>-72.7</v>
      </c>
    </row>
    <row r="38" ht="12.75" customHeight="1">
      <c r="A38" s="17" t="n">
        <v>36</v>
      </c>
      <c r="B38" s="18" t="n">
        <v>746</v>
      </c>
      <c r="C38" s="19" t="s">
        <v>52</v>
      </c>
      <c r="D38" s="20" t="s">
        <v>19</v>
      </c>
      <c r="E38" s="21" t="n">
        <v>169.5</v>
      </c>
      <c r="F38" s="21" t="n">
        <v>-14</v>
      </c>
      <c r="G38" s="21" t="n">
        <v>88.4</v>
      </c>
      <c r="H38" s="21" t="n">
        <v>-32.6</v>
      </c>
      <c r="I38" s="21" t="n">
        <v>36</v>
      </c>
      <c r="J38" s="21" t="n">
        <v>-41.9</v>
      </c>
      <c r="K38" s="22" t="n">
        <f>E38+G38+I38</f>
        <v>293.9</v>
      </c>
      <c r="L38" s="22" t="n">
        <f>F38+H38+J38</f>
        <v>-88.5</v>
      </c>
    </row>
    <row r="39" ht="12.75" customHeight="1">
      <c r="A39" s="17" t="n">
        <v>37</v>
      </c>
      <c r="B39" s="18" t="n">
        <v>747</v>
      </c>
      <c r="C39" s="19" t="s">
        <v>53</v>
      </c>
      <c r="D39" s="20" t="s">
        <v>11</v>
      </c>
      <c r="E39" s="21" t="n">
        <v>139.5</v>
      </c>
      <c r="F39" s="21" t="n">
        <v>-12</v>
      </c>
      <c r="G39" s="21" t="n">
        <v>80.5</v>
      </c>
      <c r="H39" s="21" t="n">
        <v>-50.6</v>
      </c>
      <c r="I39" s="21" t="n">
        <v>44.5</v>
      </c>
      <c r="J39" s="21" t="n">
        <v>-36.7</v>
      </c>
      <c r="K39" s="22" t="n">
        <f>E39+G39+I39</f>
        <v>264.5</v>
      </c>
      <c r="L39" s="22" t="n">
        <f>F39+H39+J39</f>
        <v>-99.3</v>
      </c>
    </row>
    <row r="40" ht="12.75" customHeight="1">
      <c r="A40" s="17" t="n">
        <v>38</v>
      </c>
      <c r="B40" s="18" t="n">
        <v>102934</v>
      </c>
      <c r="C40" s="19" t="s">
        <v>54</v>
      </c>
      <c r="D40" s="20" t="s">
        <v>14</v>
      </c>
      <c r="E40" s="21" t="n">
        <v>58</v>
      </c>
      <c r="F40" s="21" t="n">
        <v>-24</v>
      </c>
      <c r="G40" s="21" t="n">
        <v>118.1</v>
      </c>
      <c r="H40" s="21" t="n">
        <v>-27.5</v>
      </c>
      <c r="I40" s="21" t="n">
        <v>105</v>
      </c>
      <c r="J40" s="21" t="n">
        <v>-25.2</v>
      </c>
      <c r="K40" s="22" t="n">
        <f>E40+G40+I40</f>
        <v>281.1</v>
      </c>
      <c r="L40" s="22" t="n">
        <f>F40+H40+J40</f>
        <v>-76.7</v>
      </c>
    </row>
    <row r="41" ht="12.75" customHeight="1">
      <c r="A41" s="17" t="n">
        <v>39</v>
      </c>
      <c r="B41" s="18" t="n">
        <v>105267</v>
      </c>
      <c r="C41" s="19" t="s">
        <v>55</v>
      </c>
      <c r="D41" s="20" t="s">
        <v>14</v>
      </c>
      <c r="E41" s="21" t="n">
        <v>135.5</v>
      </c>
      <c r="F41" s="21" t="n">
        <v>-3</v>
      </c>
      <c r="G41" s="21" t="n">
        <v>71.1</v>
      </c>
      <c r="H41" s="21" t="n">
        <v>-42.5</v>
      </c>
      <c r="I41" s="21" t="n">
        <v>80.5</v>
      </c>
      <c r="J41" s="21" t="n">
        <v>-24.9</v>
      </c>
      <c r="K41" s="22" t="n">
        <f>E41+G41+I41</f>
        <v>287.1</v>
      </c>
      <c r="L41" s="22" t="n">
        <f>F41+H41+J41</f>
        <v>-70.4</v>
      </c>
    </row>
    <row r="42" ht="12.75" customHeight="1">
      <c r="A42" s="17" t="n">
        <v>40</v>
      </c>
      <c r="B42" s="18" t="n">
        <v>106399</v>
      </c>
      <c r="C42" s="19" t="s">
        <v>56</v>
      </c>
      <c r="D42" s="20" t="s">
        <v>14</v>
      </c>
      <c r="E42" s="21" t="n">
        <v>81.5</v>
      </c>
      <c r="F42" s="21" t="n">
        <v>-13</v>
      </c>
      <c r="G42" s="21" t="n">
        <v>41.8</v>
      </c>
      <c r="H42" s="21" t="n">
        <v>-68.3</v>
      </c>
      <c r="I42" s="21" t="n">
        <v>122</v>
      </c>
      <c r="J42" s="21" t="n">
        <v>-22.2</v>
      </c>
      <c r="K42" s="22" t="n">
        <f>E42+G42+I42</f>
        <v>245.3</v>
      </c>
      <c r="L42" s="22" t="n">
        <f>F42+H42+J42</f>
        <v>-103.5</v>
      </c>
    </row>
    <row r="43" ht="12.75" customHeight="1">
      <c r="A43" s="17" t="n">
        <v>41</v>
      </c>
      <c r="B43" s="18" t="n">
        <v>107658</v>
      </c>
      <c r="C43" s="23" t="s">
        <v>57</v>
      </c>
      <c r="D43" s="20" t="s">
        <v>31</v>
      </c>
      <c r="E43" s="21" t="n">
        <v>483</v>
      </c>
      <c r="F43" s="21" t="n">
        <v>0</v>
      </c>
      <c r="G43" s="21" t="n">
        <v>310.1</v>
      </c>
      <c r="H43" s="21" t="n">
        <v>-7.4</v>
      </c>
      <c r="I43" s="21" t="n">
        <v>168.5</v>
      </c>
      <c r="J43" s="21" t="n">
        <v>-12</v>
      </c>
      <c r="K43" s="22" t="n">
        <f>E43+G43+I43</f>
        <v>961.6</v>
      </c>
      <c r="L43" s="22" t="n">
        <f>F43+H43+J43</f>
        <v>-19.4</v>
      </c>
    </row>
    <row r="44" ht="12.75" customHeight="1">
      <c r="A44" s="17" t="n">
        <v>42</v>
      </c>
      <c r="B44" s="18" t="n">
        <v>111219</v>
      </c>
      <c r="C44" s="19" t="s">
        <v>58</v>
      </c>
      <c r="D44" s="20" t="s">
        <v>14</v>
      </c>
      <c r="E44" s="21" t="n">
        <v>87</v>
      </c>
      <c r="F44" s="21" t="n">
        <v>-8</v>
      </c>
      <c r="G44" s="21" t="n">
        <v>60.8</v>
      </c>
      <c r="H44" s="21" t="n">
        <v>-52.4</v>
      </c>
      <c r="I44" s="21" t="n">
        <v>148</v>
      </c>
      <c r="J44" s="21" t="n">
        <v>-21.2</v>
      </c>
      <c r="K44" s="22" t="n">
        <f>E44+G44+I44</f>
        <v>295.8</v>
      </c>
      <c r="L44" s="22" t="n">
        <f>F44+H44+J44</f>
        <v>-81.6</v>
      </c>
    </row>
    <row r="45" ht="12.75" customHeight="1">
      <c r="A45" s="17" t="n">
        <v>43</v>
      </c>
      <c r="B45" s="18" t="n">
        <v>114622</v>
      </c>
      <c r="C45" s="19" t="s">
        <v>59</v>
      </c>
      <c r="D45" s="20" t="s">
        <v>11</v>
      </c>
      <c r="E45" s="21" t="n">
        <v>150.5</v>
      </c>
      <c r="F45" s="21" t="n">
        <v>-8</v>
      </c>
      <c r="G45" s="21" t="n">
        <v>223.5</v>
      </c>
      <c r="H45" s="21" t="n">
        <v>-26.4</v>
      </c>
      <c r="I45" s="21" t="n">
        <v>201</v>
      </c>
      <c r="J45" s="21" t="n">
        <v>-4.9</v>
      </c>
      <c r="K45" s="22" t="n">
        <f>E45+G45+I45</f>
        <v>575</v>
      </c>
      <c r="L45" s="22" t="n">
        <f>F45+H45+J45</f>
        <v>-39.3</v>
      </c>
    </row>
    <row r="46" ht="12.75" customHeight="1">
      <c r="A46" s="17" t="n">
        <v>44</v>
      </c>
      <c r="B46" s="18" t="n">
        <v>377</v>
      </c>
      <c r="C46" s="19" t="s">
        <v>60</v>
      </c>
      <c r="D46" s="20" t="s">
        <v>24</v>
      </c>
      <c r="E46" s="21" t="n">
        <v>64</v>
      </c>
      <c r="F46" s="21" t="n">
        <v>-21</v>
      </c>
      <c r="G46" s="21" t="n">
        <v>90.8</v>
      </c>
      <c r="H46" s="21" t="n">
        <v>-31.8</v>
      </c>
      <c r="I46" s="21" t="n">
        <v>25</v>
      </c>
      <c r="J46" s="21" t="n">
        <v>-49</v>
      </c>
      <c r="K46" s="22" t="n">
        <f>E46+G46+I46</f>
        <v>179.8</v>
      </c>
      <c r="L46" s="22" t="n">
        <f>F46+H46+J46</f>
        <v>-101.8</v>
      </c>
    </row>
    <row r="47" ht="12.75" customHeight="1">
      <c r="A47" s="17" t="n">
        <v>45</v>
      </c>
      <c r="B47" s="18" t="n">
        <v>515</v>
      </c>
      <c r="C47" s="19" t="s">
        <v>61</v>
      </c>
      <c r="D47" s="20" t="s">
        <v>24</v>
      </c>
      <c r="E47" s="21" t="n">
        <v>63</v>
      </c>
      <c r="F47" s="21" t="n">
        <v>-20</v>
      </c>
      <c r="G47" s="21" t="n">
        <v>106.2</v>
      </c>
      <c r="H47" s="21" t="n">
        <v>-30.1</v>
      </c>
      <c r="I47" s="21" t="n">
        <v>45</v>
      </c>
      <c r="J47" s="21" t="n">
        <v>-35</v>
      </c>
      <c r="K47" s="22" t="n">
        <f>E47+G47+I47</f>
        <v>214.2</v>
      </c>
      <c r="L47" s="22" t="n">
        <f>F47+H47+J47</f>
        <v>-85.1</v>
      </c>
    </row>
    <row r="48" ht="12.75" customHeight="1">
      <c r="A48" s="17" t="n">
        <v>46</v>
      </c>
      <c r="B48" s="18" t="n">
        <v>578</v>
      </c>
      <c r="C48" s="19" t="s">
        <v>62</v>
      </c>
      <c r="D48" s="20" t="s">
        <v>11</v>
      </c>
      <c r="E48" s="21" t="n">
        <v>407</v>
      </c>
      <c r="F48" s="21" t="n">
        <v>-7</v>
      </c>
      <c r="G48" s="21" t="n">
        <v>203.4</v>
      </c>
      <c r="H48" s="21" t="n">
        <v>-23.7</v>
      </c>
      <c r="I48" s="21" t="n">
        <v>81</v>
      </c>
      <c r="J48" s="21" t="n">
        <v>-35.1</v>
      </c>
      <c r="K48" s="22" t="n">
        <f>E48+G48+I48</f>
        <v>691.4</v>
      </c>
      <c r="L48" s="22" t="n">
        <f>F48+H48+J48</f>
        <v>-65.8</v>
      </c>
    </row>
    <row r="49" ht="12.75" customHeight="1">
      <c r="A49" s="17" t="n">
        <v>47</v>
      </c>
      <c r="B49" s="18" t="n">
        <v>598</v>
      </c>
      <c r="C49" s="19" t="s">
        <v>63</v>
      </c>
      <c r="D49" s="20" t="s">
        <v>11</v>
      </c>
      <c r="E49" s="21" t="n">
        <v>90</v>
      </c>
      <c r="F49" s="21" t="n">
        <v>-11</v>
      </c>
      <c r="G49" s="21" t="n">
        <v>145.8</v>
      </c>
      <c r="H49" s="21" t="n">
        <v>-19.5</v>
      </c>
      <c r="I49" s="21" t="n">
        <v>105</v>
      </c>
      <c r="J49" s="21" t="n">
        <v>-17.7</v>
      </c>
      <c r="K49" s="22" t="n">
        <f>E49+G49+I49</f>
        <v>340.8</v>
      </c>
      <c r="L49" s="22" t="n">
        <f>F49+H49+J49</f>
        <v>-48.2</v>
      </c>
    </row>
    <row r="50" ht="12.75" customHeight="1">
      <c r="A50" s="17" t="n">
        <v>48</v>
      </c>
      <c r="B50" s="18" t="n">
        <v>709</v>
      </c>
      <c r="C50" s="19" t="s">
        <v>64</v>
      </c>
      <c r="D50" s="20" t="s">
        <v>31</v>
      </c>
      <c r="E50" s="21" t="n">
        <v>78.5</v>
      </c>
      <c r="F50" s="21" t="n">
        <v>-13</v>
      </c>
      <c r="G50" s="21" t="n">
        <v>136.4</v>
      </c>
      <c r="H50" s="21" t="n">
        <v>-39.4</v>
      </c>
      <c r="I50" s="21" t="n">
        <v>44.5</v>
      </c>
      <c r="J50" s="21" t="n">
        <v>-36.7</v>
      </c>
      <c r="K50" s="22" t="n">
        <f>E50+G50+I50</f>
        <v>259.4</v>
      </c>
      <c r="L50" s="22" t="n">
        <f>F50+H50+J50</f>
        <v>-89.1</v>
      </c>
    </row>
    <row r="51" ht="12.75" customHeight="1">
      <c r="A51" s="17" t="n">
        <v>49</v>
      </c>
      <c r="B51" s="18" t="n">
        <v>716</v>
      </c>
      <c r="C51" s="19" t="s">
        <v>65</v>
      </c>
      <c r="D51" s="20" t="s">
        <v>19</v>
      </c>
      <c r="E51" s="21" t="n">
        <v>204</v>
      </c>
      <c r="F51" s="21" t="n">
        <v>-10</v>
      </c>
      <c r="G51" s="21" t="n">
        <v>141</v>
      </c>
      <c r="H51" s="21" t="n">
        <v>-40.2</v>
      </c>
      <c r="I51" s="21" t="n">
        <v>45</v>
      </c>
      <c r="J51" s="21" t="n">
        <v>-40.2</v>
      </c>
      <c r="K51" s="22" t="n">
        <f>E51+G51+I51</f>
        <v>390</v>
      </c>
      <c r="L51" s="22" t="n">
        <f>F51+H51+J51</f>
        <v>-90.4</v>
      </c>
    </row>
    <row r="52" ht="12.75" customHeight="1">
      <c r="A52" s="17" t="n">
        <v>50</v>
      </c>
      <c r="B52" s="18" t="n">
        <v>717</v>
      </c>
      <c r="C52" s="19" t="s">
        <v>66</v>
      </c>
      <c r="D52" s="20" t="s">
        <v>19</v>
      </c>
      <c r="E52" s="21" t="n">
        <v>110</v>
      </c>
      <c r="F52" s="21" t="n">
        <v>-12</v>
      </c>
      <c r="G52" s="21" t="n">
        <v>103.9</v>
      </c>
      <c r="H52" s="21" t="n">
        <v>-44.3</v>
      </c>
      <c r="I52" s="21" t="n">
        <v>43</v>
      </c>
      <c r="J52" s="21" t="n">
        <v>-42.9</v>
      </c>
      <c r="K52" s="22" t="n">
        <f>E52+G52+I52</f>
        <v>256.9</v>
      </c>
      <c r="L52" s="22" t="n">
        <f>F52+H52+J52</f>
        <v>-99.2</v>
      </c>
    </row>
    <row r="53" ht="12.75" customHeight="1">
      <c r="A53" s="17" t="n">
        <v>51</v>
      </c>
      <c r="B53" s="18" t="n">
        <v>721</v>
      </c>
      <c r="C53" s="19" t="s">
        <v>67</v>
      </c>
      <c r="D53" s="20" t="s">
        <v>19</v>
      </c>
      <c r="E53" s="21" t="n">
        <v>84.5</v>
      </c>
      <c r="F53" s="21" t="n">
        <v>-24</v>
      </c>
      <c r="G53" s="21" t="n">
        <v>98.5</v>
      </c>
      <c r="H53" s="21" t="n">
        <v>-46</v>
      </c>
      <c r="I53" s="21" t="n">
        <v>74.5</v>
      </c>
      <c r="J53" s="21" t="n">
        <v>-29.4</v>
      </c>
      <c r="K53" s="22" t="n">
        <f>E53+G53+I53</f>
        <v>257.5</v>
      </c>
      <c r="L53" s="22" t="n">
        <f>F53+H53+J53</f>
        <v>-99.4</v>
      </c>
    </row>
    <row r="54" ht="12.75" customHeight="1">
      <c r="A54" s="17" t="n">
        <v>52</v>
      </c>
      <c r="B54" s="18" t="n">
        <v>726</v>
      </c>
      <c r="C54" s="19" t="s">
        <v>68</v>
      </c>
      <c r="D54" s="20" t="s">
        <v>14</v>
      </c>
      <c r="E54" s="21" t="n">
        <v>208</v>
      </c>
      <c r="F54" s="21" t="n">
        <v>-1</v>
      </c>
      <c r="G54" s="21" t="n">
        <v>123.6</v>
      </c>
      <c r="H54" s="21" t="n">
        <v>-50.1</v>
      </c>
      <c r="I54" s="21" t="n">
        <v>179</v>
      </c>
      <c r="J54" s="21" t="n">
        <v>-7</v>
      </c>
      <c r="K54" s="22" t="n">
        <f>E54+G54+I54</f>
        <v>510.6</v>
      </c>
      <c r="L54" s="22" t="n">
        <f>F54+H54+J54</f>
        <v>-58.1</v>
      </c>
    </row>
    <row r="55" ht="12.75" customHeight="1">
      <c r="A55" s="17" t="n">
        <v>53</v>
      </c>
      <c r="B55" s="18" t="n">
        <v>101453</v>
      </c>
      <c r="C55" s="19" t="s">
        <v>69</v>
      </c>
      <c r="D55" s="20" t="s">
        <v>31</v>
      </c>
      <c r="E55" s="21" t="n">
        <v>64</v>
      </c>
      <c r="F55" s="21" t="n">
        <v>-24</v>
      </c>
      <c r="G55" s="21" t="n">
        <v>130.3</v>
      </c>
      <c r="H55" s="21" t="n">
        <v>-40.5</v>
      </c>
      <c r="I55" s="21" t="n">
        <v>80.5</v>
      </c>
      <c r="J55" s="21" t="n">
        <v>-32.3</v>
      </c>
      <c r="K55" s="22" t="n">
        <f>E55+G55+I55</f>
        <v>274.8</v>
      </c>
      <c r="L55" s="22" t="n">
        <f>F55+H55+J55</f>
        <v>-96.8</v>
      </c>
    </row>
    <row r="56" ht="12.75" customHeight="1">
      <c r="A56" s="17" t="n">
        <v>54</v>
      </c>
      <c r="B56" s="18" t="n">
        <v>102565</v>
      </c>
      <c r="C56" s="23" t="s">
        <v>70</v>
      </c>
      <c r="D56" s="20" t="s">
        <v>14</v>
      </c>
      <c r="E56" s="21" t="n">
        <v>361.5</v>
      </c>
      <c r="F56" s="21" t="n">
        <v>0</v>
      </c>
      <c r="G56" s="21" t="n">
        <v>222.5</v>
      </c>
      <c r="H56" s="21" t="n">
        <v>-25.9</v>
      </c>
      <c r="I56" s="21" t="n">
        <v>191.5</v>
      </c>
      <c r="J56" s="21" t="n">
        <v>-4.7</v>
      </c>
      <c r="K56" s="22" t="n">
        <f>E56+G56+I56</f>
        <v>775.5</v>
      </c>
      <c r="L56" s="22" t="n">
        <f>F56+H56+J56</f>
        <v>-30.6</v>
      </c>
    </row>
    <row r="57" ht="12.75" customHeight="1">
      <c r="A57" s="17" t="n">
        <v>55</v>
      </c>
      <c r="B57" s="18" t="n">
        <v>103198</v>
      </c>
      <c r="C57" s="19" t="s">
        <v>71</v>
      </c>
      <c r="D57" s="20" t="s">
        <v>14</v>
      </c>
      <c r="E57" s="21" t="n">
        <v>239.5</v>
      </c>
      <c r="F57" s="21" t="n">
        <v>0</v>
      </c>
      <c r="G57" s="21" t="n">
        <v>46.6</v>
      </c>
      <c r="H57" s="21" t="n">
        <v>-60.4</v>
      </c>
      <c r="I57" s="21" t="n">
        <v>55</v>
      </c>
      <c r="J57" s="21" t="n">
        <v>-33.4</v>
      </c>
      <c r="K57" s="22" t="n">
        <f>E57+G57+I57</f>
        <v>341.1</v>
      </c>
      <c r="L57" s="22" t="n">
        <f>F57+H57+J57</f>
        <v>-93.8</v>
      </c>
    </row>
    <row r="58" ht="12.75" customHeight="1">
      <c r="A58" s="17" t="n">
        <v>56</v>
      </c>
      <c r="B58" s="18" t="n">
        <v>105751</v>
      </c>
      <c r="C58" s="19" t="s">
        <v>72</v>
      </c>
      <c r="D58" s="20" t="s">
        <v>24</v>
      </c>
      <c r="E58" s="21" t="n">
        <v>127.5</v>
      </c>
      <c r="F58" s="21" t="n">
        <v>-14</v>
      </c>
      <c r="G58" s="21" t="n">
        <v>45.6</v>
      </c>
      <c r="H58" s="21" t="n">
        <v>-68</v>
      </c>
      <c r="I58" s="21" t="n">
        <v>48</v>
      </c>
      <c r="J58" s="21" t="n">
        <v>-31.4</v>
      </c>
      <c r="K58" s="22" t="n">
        <f>E58+G58+I58</f>
        <v>221.1</v>
      </c>
      <c r="L58" s="22" t="n">
        <f>F58+H58+J58</f>
        <v>-113.4</v>
      </c>
    </row>
    <row r="59" ht="12.75" customHeight="1">
      <c r="A59" s="17" t="n">
        <v>57</v>
      </c>
      <c r="B59" s="18" t="n">
        <v>106569</v>
      </c>
      <c r="C59" s="19" t="s">
        <v>73</v>
      </c>
      <c r="D59" s="20" t="s">
        <v>14</v>
      </c>
      <c r="E59" s="21" t="n">
        <v>83</v>
      </c>
      <c r="F59" s="21" t="n">
        <v>-13</v>
      </c>
      <c r="G59" s="21" t="n">
        <v>191</v>
      </c>
      <c r="H59" s="21" t="n">
        <v>-29.5</v>
      </c>
      <c r="I59" s="21" t="n">
        <v>57.5</v>
      </c>
      <c r="J59" s="21" t="n">
        <v>-27.7</v>
      </c>
      <c r="K59" s="22" t="n">
        <f>E59+G59+I59</f>
        <v>331.5</v>
      </c>
      <c r="L59" s="22" t="n">
        <f>F59+H59+J59</f>
        <v>-70.2</v>
      </c>
    </row>
    <row r="60" ht="12.75" customHeight="1">
      <c r="A60" s="17" t="n">
        <v>58</v>
      </c>
      <c r="B60" s="18" t="n">
        <v>108277</v>
      </c>
      <c r="C60" s="19" t="s">
        <v>74</v>
      </c>
      <c r="D60" s="20" t="s">
        <v>14</v>
      </c>
      <c r="E60" s="21" t="n">
        <v>75.5</v>
      </c>
      <c r="F60" s="21" t="n">
        <v>-22</v>
      </c>
      <c r="G60" s="21" t="n">
        <v>54.3</v>
      </c>
      <c r="H60" s="21" t="n">
        <v>-48.9</v>
      </c>
      <c r="I60" s="21" t="n">
        <v>82</v>
      </c>
      <c r="J60" s="21" t="n">
        <v>-27.7</v>
      </c>
      <c r="K60" s="22" t="n">
        <f>E60+G60+I60</f>
        <v>211.8</v>
      </c>
      <c r="L60" s="22" t="n">
        <f>F60+H60+J60</f>
        <v>-98.6</v>
      </c>
    </row>
    <row r="61" ht="12.75" customHeight="1">
      <c r="A61" s="17" t="n">
        <v>59</v>
      </c>
      <c r="B61" s="18" t="n">
        <v>117184</v>
      </c>
      <c r="C61" s="19" t="s">
        <v>75</v>
      </c>
      <c r="D61" s="20" t="s">
        <v>11</v>
      </c>
      <c r="E61" s="21" t="n">
        <v>125</v>
      </c>
      <c r="F61" s="21" t="n">
        <v>-8</v>
      </c>
      <c r="G61" s="21" t="n">
        <v>72.5</v>
      </c>
      <c r="H61" s="21" t="n">
        <v>-50.8</v>
      </c>
      <c r="I61" s="21" t="n">
        <v>129</v>
      </c>
      <c r="J61" s="21" t="n">
        <v>-25.8</v>
      </c>
      <c r="K61" s="22" t="n">
        <f>E61+G61+I61</f>
        <v>326.5</v>
      </c>
      <c r="L61" s="22" t="n">
        <f>F61+H61+J61</f>
        <v>-84.6</v>
      </c>
    </row>
    <row r="62" ht="12.75" customHeight="1">
      <c r="A62" s="17" t="n">
        <v>60</v>
      </c>
      <c r="B62" s="18" t="n">
        <v>56</v>
      </c>
      <c r="C62" s="19" t="s">
        <v>76</v>
      </c>
      <c r="D62" s="20" t="s">
        <v>31</v>
      </c>
      <c r="E62" s="21" t="n">
        <v>40</v>
      </c>
      <c r="F62" s="21" t="n">
        <v>-15</v>
      </c>
      <c r="G62" s="21" t="n">
        <v>16.6</v>
      </c>
      <c r="H62" s="21" t="n">
        <v>-62.6</v>
      </c>
      <c r="I62" s="21" t="n">
        <v>8</v>
      </c>
      <c r="J62" s="21" t="n">
        <v>-41</v>
      </c>
      <c r="K62" s="22" t="n">
        <f>E62+G62+I62</f>
        <v>64.6</v>
      </c>
      <c r="L62" s="22" t="n">
        <f>F62+H62+J62</f>
        <v>-118.6</v>
      </c>
    </row>
    <row r="63" ht="12.75" customHeight="1">
      <c r="A63" s="17" t="n">
        <v>61</v>
      </c>
      <c r="B63" s="18" t="n">
        <v>308</v>
      </c>
      <c r="C63" s="19" t="s">
        <v>77</v>
      </c>
      <c r="D63" s="20" t="s">
        <v>11</v>
      </c>
      <c r="E63" s="21" t="n">
        <v>32.5</v>
      </c>
      <c r="F63" s="21" t="n">
        <v>-21</v>
      </c>
      <c r="G63" s="21" t="n">
        <v>125.9</v>
      </c>
      <c r="H63" s="21" t="n">
        <v>-19.4</v>
      </c>
      <c r="I63" s="21" t="n">
        <v>43</v>
      </c>
      <c r="J63" s="21" t="n">
        <v>-24.8</v>
      </c>
      <c r="K63" s="22" t="n">
        <f>E63+G63+I63</f>
        <v>201.4</v>
      </c>
      <c r="L63" s="22" t="n">
        <f>F63+H63+J63</f>
        <v>-65.2</v>
      </c>
    </row>
    <row r="64" ht="12.75" customHeight="1">
      <c r="A64" s="17" t="n">
        <v>62</v>
      </c>
      <c r="B64" s="18" t="n">
        <v>339</v>
      </c>
      <c r="C64" s="19" t="s">
        <v>78</v>
      </c>
      <c r="D64" s="20" t="s">
        <v>14</v>
      </c>
      <c r="E64" s="21" t="n">
        <v>31</v>
      </c>
      <c r="F64" s="21" t="n">
        <v>-21</v>
      </c>
      <c r="G64" s="21" t="n">
        <v>91.6</v>
      </c>
      <c r="H64" s="21" t="n">
        <v>-26.2</v>
      </c>
      <c r="I64" s="21" t="n">
        <v>29.5</v>
      </c>
      <c r="J64" s="21" t="n">
        <v>-25.7</v>
      </c>
      <c r="K64" s="22" t="n">
        <f>E64+G64+I64</f>
        <v>152.1</v>
      </c>
      <c r="L64" s="22" t="n">
        <f>F64+H64+J64</f>
        <v>-72.9</v>
      </c>
    </row>
    <row r="65" ht="12.75" customHeight="1">
      <c r="A65" s="17" t="n">
        <v>63</v>
      </c>
      <c r="B65" s="18" t="n">
        <v>351</v>
      </c>
      <c r="C65" s="19" t="s">
        <v>79</v>
      </c>
      <c r="D65" s="20" t="s">
        <v>31</v>
      </c>
      <c r="E65" s="21" t="n">
        <v>41.5</v>
      </c>
      <c r="F65" s="21" t="n">
        <v>-15</v>
      </c>
      <c r="G65" s="21" t="n">
        <v>85.3</v>
      </c>
      <c r="H65" s="21" t="n">
        <v>-27.1</v>
      </c>
      <c r="I65" s="21" t="n">
        <v>21</v>
      </c>
      <c r="J65" s="21" t="n">
        <v>-30.9</v>
      </c>
      <c r="K65" s="22" t="n">
        <f>E65+G65+I65</f>
        <v>147.8</v>
      </c>
      <c r="L65" s="22" t="n">
        <f>F65+H65+J65</f>
        <v>-73</v>
      </c>
    </row>
    <row r="66" ht="12.75" customHeight="1">
      <c r="A66" s="17" t="n">
        <v>64</v>
      </c>
      <c r="B66" s="18" t="n">
        <v>355</v>
      </c>
      <c r="C66" s="19" t="s">
        <v>80</v>
      </c>
      <c r="D66" s="20" t="s">
        <v>24</v>
      </c>
      <c r="E66" s="21" t="n">
        <v>44.5</v>
      </c>
      <c r="F66" s="21" t="n">
        <v>-15</v>
      </c>
      <c r="G66" s="21" t="n">
        <v>34.7</v>
      </c>
      <c r="H66" s="21" t="n">
        <v>-40</v>
      </c>
      <c r="I66" s="21" t="n">
        <v>23</v>
      </c>
      <c r="J66" s="21" t="n">
        <v>-28.9</v>
      </c>
      <c r="K66" s="22" t="n">
        <f>E66+G66+I66</f>
        <v>102.2</v>
      </c>
      <c r="L66" s="22" t="n">
        <f>F66+H66+J66</f>
        <v>-83.9</v>
      </c>
    </row>
    <row r="67" ht="12.75" customHeight="1">
      <c r="A67" s="17" t="n">
        <v>65</v>
      </c>
      <c r="B67" s="18" t="n">
        <v>367</v>
      </c>
      <c r="C67" s="19" t="s">
        <v>81</v>
      </c>
      <c r="D67" s="20" t="s">
        <v>31</v>
      </c>
      <c r="E67" s="21" t="n">
        <v>68.5</v>
      </c>
      <c r="F67" s="21" t="n">
        <v>-6</v>
      </c>
      <c r="G67" s="21" t="n">
        <v>42.2</v>
      </c>
      <c r="H67" s="21" t="n">
        <v>-32.7</v>
      </c>
      <c r="I67" s="21" t="n">
        <v>22.5</v>
      </c>
      <c r="J67" s="21" t="n">
        <v>-29.9</v>
      </c>
      <c r="K67" s="22" t="n">
        <f>E67+G67+I67</f>
        <v>133.2</v>
      </c>
      <c r="L67" s="22" t="n">
        <f>F67+H67+J67</f>
        <v>-68.6</v>
      </c>
    </row>
    <row r="68" ht="12.75" customHeight="1">
      <c r="A68" s="17" t="n">
        <v>66</v>
      </c>
      <c r="B68" s="18" t="n">
        <v>391</v>
      </c>
      <c r="C68" s="19" t="s">
        <v>82</v>
      </c>
      <c r="D68" s="20" t="s">
        <v>11</v>
      </c>
      <c r="E68" s="21" t="n">
        <v>55.5</v>
      </c>
      <c r="F68" s="21" t="n">
        <v>-11</v>
      </c>
      <c r="G68" s="21" t="n">
        <v>87.2</v>
      </c>
      <c r="H68" s="21" t="n">
        <v>-22.2</v>
      </c>
      <c r="I68" s="21" t="n">
        <v>46.5</v>
      </c>
      <c r="J68" s="21" t="n">
        <v>-11.8</v>
      </c>
      <c r="K68" s="22" t="n">
        <f>E68+G68+I68</f>
        <v>189.2</v>
      </c>
      <c r="L68" s="22" t="n">
        <f>F68+H68+J68</f>
        <v>-45</v>
      </c>
    </row>
    <row r="69" ht="12.75" customHeight="1">
      <c r="A69" s="17" t="n">
        <v>67</v>
      </c>
      <c r="B69" s="18" t="n">
        <v>399</v>
      </c>
      <c r="C69" s="19" t="s">
        <v>83</v>
      </c>
      <c r="D69" s="20" t="s">
        <v>11</v>
      </c>
      <c r="E69" s="21" t="n">
        <v>169</v>
      </c>
      <c r="F69" s="21" t="n">
        <v>0</v>
      </c>
      <c r="G69" s="21" t="n">
        <v>69.3</v>
      </c>
      <c r="H69" s="21" t="n">
        <v>-37.4</v>
      </c>
      <c r="I69" s="21" t="n">
        <v>47</v>
      </c>
      <c r="J69" s="21" t="n">
        <v>-16.4</v>
      </c>
      <c r="K69" s="22" t="n">
        <f>E69+G69+I69</f>
        <v>285.3</v>
      </c>
      <c r="L69" s="22" t="n">
        <f>F69+H69+J69</f>
        <v>-53.8</v>
      </c>
    </row>
    <row r="70" ht="12.75" customHeight="1">
      <c r="A70" s="17" t="n">
        <v>68</v>
      </c>
      <c r="B70" s="18" t="n">
        <v>539</v>
      </c>
      <c r="C70" s="19" t="s">
        <v>84</v>
      </c>
      <c r="D70" s="20" t="s">
        <v>19</v>
      </c>
      <c r="E70" s="21" t="n">
        <v>62.5</v>
      </c>
      <c r="F70" s="21" t="n">
        <v>-6</v>
      </c>
      <c r="G70" s="21" t="n">
        <v>65</v>
      </c>
      <c r="H70" s="21" t="n">
        <v>-32.4</v>
      </c>
      <c r="I70" s="21" t="n">
        <v>67.5</v>
      </c>
      <c r="J70" s="21" t="n">
        <v>-13.9</v>
      </c>
      <c r="K70" s="22" t="n">
        <f>E70+G70+I70</f>
        <v>195</v>
      </c>
      <c r="L70" s="22" t="n">
        <f>F70+H70+J70</f>
        <v>-52.3</v>
      </c>
    </row>
    <row r="71" ht="12.75" customHeight="1">
      <c r="A71" s="17" t="n">
        <v>69</v>
      </c>
      <c r="B71" s="18" t="n">
        <v>549</v>
      </c>
      <c r="C71" s="19" t="s">
        <v>85</v>
      </c>
      <c r="D71" s="20" t="s">
        <v>19</v>
      </c>
      <c r="E71" s="21" t="n">
        <v>29.5</v>
      </c>
      <c r="F71" s="21" t="n">
        <v>-24</v>
      </c>
      <c r="G71" s="21" t="n">
        <v>30.6</v>
      </c>
      <c r="H71" s="21" t="n">
        <v>-46.7</v>
      </c>
      <c r="I71" s="21" t="n">
        <v>57</v>
      </c>
      <c r="J71" s="21" t="n">
        <v>-24</v>
      </c>
      <c r="K71" s="22" t="n">
        <f>E71+G71+I71</f>
        <v>117.1</v>
      </c>
      <c r="L71" s="22" t="n">
        <f>F71+H71+J71</f>
        <v>-94.7</v>
      </c>
    </row>
    <row r="72" ht="12.75" customHeight="1">
      <c r="A72" s="17" t="n">
        <v>70</v>
      </c>
      <c r="B72" s="18" t="n">
        <v>570</v>
      </c>
      <c r="C72" s="19" t="s">
        <v>86</v>
      </c>
      <c r="D72" s="20" t="s">
        <v>14</v>
      </c>
      <c r="E72" s="21" t="n">
        <v>45</v>
      </c>
      <c r="F72" s="21" t="n">
        <v>-14</v>
      </c>
      <c r="G72" s="21" t="n">
        <v>98.6</v>
      </c>
      <c r="H72" s="21" t="n">
        <v>-21.3</v>
      </c>
      <c r="I72" s="21" t="n">
        <v>30</v>
      </c>
      <c r="J72" s="21" t="n">
        <v>-25.6</v>
      </c>
      <c r="K72" s="22" t="n">
        <f>E72+G72+I72</f>
        <v>173.6</v>
      </c>
      <c r="L72" s="22" t="n">
        <f>F72+H72+J72</f>
        <v>-60.9</v>
      </c>
    </row>
    <row r="73" ht="12.75" customHeight="1">
      <c r="A73" s="17" t="n">
        <v>71</v>
      </c>
      <c r="B73" s="18" t="n">
        <v>573</v>
      </c>
      <c r="C73" s="19" t="s">
        <v>87</v>
      </c>
      <c r="D73" s="20" t="s">
        <v>24</v>
      </c>
      <c r="E73" s="21" t="n">
        <v>61</v>
      </c>
      <c r="F73" s="21" t="n">
        <v>-18</v>
      </c>
      <c r="G73" s="21" t="n">
        <v>180.1</v>
      </c>
      <c r="H73" s="21" t="n">
        <v>-26</v>
      </c>
      <c r="I73" s="21" t="n">
        <v>8.5</v>
      </c>
      <c r="J73" s="21" t="n">
        <v>-38.5</v>
      </c>
      <c r="K73" s="22" t="n">
        <f>E73+G73+I73</f>
        <v>249.6</v>
      </c>
      <c r="L73" s="22" t="n">
        <f>F73+H73+J73</f>
        <v>-82.5</v>
      </c>
    </row>
    <row r="74" ht="12.75" customHeight="1">
      <c r="A74" s="17" t="n">
        <v>72</v>
      </c>
      <c r="B74" s="18" t="n">
        <v>587</v>
      </c>
      <c r="C74" s="19" t="s">
        <v>88</v>
      </c>
      <c r="D74" s="20" t="s">
        <v>31</v>
      </c>
      <c r="E74" s="21" t="n">
        <v>97</v>
      </c>
      <c r="F74" s="21" t="n">
        <v>-15</v>
      </c>
      <c r="G74" s="21" t="n">
        <v>81.5</v>
      </c>
      <c r="H74" s="21" t="n">
        <v>-23.5</v>
      </c>
      <c r="I74" s="21" t="n">
        <v>58.5</v>
      </c>
      <c r="J74" s="21" t="n">
        <v>-20.4</v>
      </c>
      <c r="K74" s="22" t="n">
        <f>E74+G74+I74</f>
        <v>237</v>
      </c>
      <c r="L74" s="22" t="n">
        <f>F74+H74+J74</f>
        <v>-58.9</v>
      </c>
    </row>
    <row r="75" ht="12.75" customHeight="1">
      <c r="A75" s="17" t="n">
        <v>73</v>
      </c>
      <c r="B75" s="18" t="n">
        <v>594</v>
      </c>
      <c r="C75" s="19" t="s">
        <v>89</v>
      </c>
      <c r="D75" s="20" t="s">
        <v>19</v>
      </c>
      <c r="E75" s="21" t="n">
        <v>164</v>
      </c>
      <c r="F75" s="21" t="n">
        <v>-5</v>
      </c>
      <c r="G75" s="21" t="n">
        <v>136.3</v>
      </c>
      <c r="H75" s="21" t="n">
        <v>-19.7</v>
      </c>
      <c r="I75" s="21" t="n">
        <v>74.5</v>
      </c>
      <c r="J75" s="21" t="n">
        <v>-11.3</v>
      </c>
      <c r="K75" s="22" t="n">
        <f>E75+G75+I75</f>
        <v>374.8</v>
      </c>
      <c r="L75" s="22" t="n">
        <f>F75+H75+J75</f>
        <v>-36</v>
      </c>
    </row>
    <row r="76" ht="12.75" customHeight="1">
      <c r="A76" s="17" t="n">
        <v>74</v>
      </c>
      <c r="B76" s="18" t="n">
        <v>704</v>
      </c>
      <c r="C76" s="19" t="s">
        <v>90</v>
      </c>
      <c r="D76" s="20" t="s">
        <v>31</v>
      </c>
      <c r="E76" s="21" t="n">
        <v>49</v>
      </c>
      <c r="F76" s="21" t="n">
        <v>-15</v>
      </c>
      <c r="G76" s="21" t="n">
        <v>46.8</v>
      </c>
      <c r="H76" s="21" t="n">
        <v>-34.9</v>
      </c>
      <c r="I76" s="21" t="n">
        <v>49.5</v>
      </c>
      <c r="J76" s="21" t="n">
        <v>-24.5</v>
      </c>
      <c r="K76" s="22" t="n">
        <f>E76+G76+I76</f>
        <v>145.3</v>
      </c>
      <c r="L76" s="22" t="n">
        <f>F76+H76+J76</f>
        <v>-74.4</v>
      </c>
    </row>
    <row r="77" ht="12.75" customHeight="1">
      <c r="A77" s="17" t="n">
        <v>75</v>
      </c>
      <c r="B77" s="18" t="n">
        <v>706</v>
      </c>
      <c r="C77" s="19" t="s">
        <v>91</v>
      </c>
      <c r="D77" s="20" t="s">
        <v>31</v>
      </c>
      <c r="E77" s="21" t="n">
        <v>132.5</v>
      </c>
      <c r="F77" s="21" t="n">
        <v>0</v>
      </c>
      <c r="G77" s="21" t="n">
        <v>155.9</v>
      </c>
      <c r="H77" s="21" t="n">
        <v>-12</v>
      </c>
      <c r="I77" s="21" t="n">
        <v>65.5</v>
      </c>
      <c r="J77" s="21" t="n">
        <v>-16.8</v>
      </c>
      <c r="K77" s="22" t="n">
        <f>E77+G77+I77</f>
        <v>353.9</v>
      </c>
      <c r="L77" s="22" t="n">
        <f>F77+H77+J77</f>
        <v>-28.8</v>
      </c>
    </row>
    <row r="78" ht="12.75" customHeight="1">
      <c r="A78" s="17" t="n">
        <v>76</v>
      </c>
      <c r="B78" s="18" t="n">
        <v>710</v>
      </c>
      <c r="C78" s="19" t="s">
        <v>92</v>
      </c>
      <c r="D78" s="20" t="s">
        <v>31</v>
      </c>
      <c r="E78" s="21" t="n">
        <v>58</v>
      </c>
      <c r="F78" s="21" t="n">
        <v>-12</v>
      </c>
      <c r="G78" s="21" t="n">
        <v>79.5</v>
      </c>
      <c r="H78" s="21" t="n">
        <v>-26.4</v>
      </c>
      <c r="I78" s="21" t="n">
        <v>23</v>
      </c>
      <c r="J78" s="21" t="n">
        <v>-28.6</v>
      </c>
      <c r="K78" s="22" t="n">
        <f>E78+G78+I78</f>
        <v>160.5</v>
      </c>
      <c r="L78" s="22" t="n">
        <f>F78+H78+J78</f>
        <v>-67</v>
      </c>
    </row>
    <row r="79" ht="12.75" customHeight="1">
      <c r="A79" s="17" t="n">
        <v>77</v>
      </c>
      <c r="B79" s="18" t="n">
        <v>713</v>
      </c>
      <c r="C79" s="19" t="s">
        <v>93</v>
      </c>
      <c r="D79" s="20" t="s">
        <v>31</v>
      </c>
      <c r="E79" s="21" t="n">
        <v>170.5</v>
      </c>
      <c r="F79" s="21" t="n">
        <v>0</v>
      </c>
      <c r="G79" s="21" t="n">
        <v>117.2</v>
      </c>
      <c r="H79" s="21" t="n">
        <v>-24</v>
      </c>
      <c r="I79" s="21" t="n">
        <v>36</v>
      </c>
      <c r="J79" s="21" t="n">
        <v>-22.1</v>
      </c>
      <c r="K79" s="22" t="n">
        <f>E79+G79+I79</f>
        <v>323.7</v>
      </c>
      <c r="L79" s="22" t="n">
        <f>F79+H79+J79</f>
        <v>-46.1</v>
      </c>
    </row>
    <row r="80" ht="12.75" customHeight="1">
      <c r="A80" s="17" t="n">
        <v>78</v>
      </c>
      <c r="B80" s="18" t="n">
        <v>720</v>
      </c>
      <c r="C80" s="19" t="s">
        <v>94</v>
      </c>
      <c r="D80" s="20" t="s">
        <v>19</v>
      </c>
      <c r="E80" s="21" t="n">
        <v>66.5</v>
      </c>
      <c r="F80" s="21" t="n">
        <v>-16</v>
      </c>
      <c r="G80" s="21" t="n">
        <v>89.6</v>
      </c>
      <c r="H80" s="21" t="n">
        <v>-26.8</v>
      </c>
      <c r="I80" s="21" t="n">
        <v>29.5</v>
      </c>
      <c r="J80" s="21" t="n">
        <v>-29.6</v>
      </c>
      <c r="K80" s="22" t="n">
        <f>E80+G80+I80</f>
        <v>185.6</v>
      </c>
      <c r="L80" s="22" t="n">
        <f>F80+H80+J80</f>
        <v>-72.4</v>
      </c>
    </row>
    <row r="81" ht="12.75" customHeight="1">
      <c r="A81" s="17" t="n">
        <v>79</v>
      </c>
      <c r="B81" s="18" t="n">
        <v>727</v>
      </c>
      <c r="C81" s="19" t="s">
        <v>95</v>
      </c>
      <c r="D81" s="20" t="s">
        <v>14</v>
      </c>
      <c r="E81" s="21" t="n">
        <v>79</v>
      </c>
      <c r="F81" s="21" t="n">
        <v>-15</v>
      </c>
      <c r="G81" s="21" t="n">
        <v>132.3</v>
      </c>
      <c r="H81" s="21" t="n">
        <v>-25.1</v>
      </c>
      <c r="I81" s="21" t="n">
        <v>16</v>
      </c>
      <c r="J81" s="21" t="n">
        <v>-34.1</v>
      </c>
      <c r="K81" s="22" t="n">
        <f>E81+G81+I81</f>
        <v>227.3</v>
      </c>
      <c r="L81" s="22" t="n">
        <f>F81+H81+J81</f>
        <v>-74.2</v>
      </c>
    </row>
    <row r="82" ht="12.75" customHeight="1">
      <c r="A82" s="17" t="n">
        <v>80</v>
      </c>
      <c r="B82" s="18" t="n">
        <v>732</v>
      </c>
      <c r="C82" s="19" t="s">
        <v>96</v>
      </c>
      <c r="D82" s="20" t="s">
        <v>19</v>
      </c>
      <c r="E82" s="21" t="n">
        <v>98.5</v>
      </c>
      <c r="F82" s="21" t="n">
        <v>-8</v>
      </c>
      <c r="G82" s="21" t="n">
        <v>63.7</v>
      </c>
      <c r="H82" s="21" t="n">
        <v>-36.5</v>
      </c>
      <c r="I82" s="21" t="n">
        <v>38.5</v>
      </c>
      <c r="J82" s="21" t="n">
        <v>-25.8</v>
      </c>
      <c r="K82" s="22" t="n">
        <f>E82+G82+I82</f>
        <v>200.7</v>
      </c>
      <c r="L82" s="22" t="n">
        <f>F82+H82+J82</f>
        <v>-70.3</v>
      </c>
    </row>
    <row r="83" ht="12.75" customHeight="1">
      <c r="A83" s="17" t="n">
        <v>81</v>
      </c>
      <c r="B83" s="18" t="n">
        <v>733</v>
      </c>
      <c r="C83" s="19" t="s">
        <v>97</v>
      </c>
      <c r="D83" s="20" t="s">
        <v>24</v>
      </c>
      <c r="E83" s="21" t="n">
        <v>63</v>
      </c>
      <c r="F83" s="21" t="n">
        <v>-8</v>
      </c>
      <c r="G83" s="21" t="n">
        <v>176.3</v>
      </c>
      <c r="H83" s="21" t="n">
        <v>-11</v>
      </c>
      <c r="I83" s="21" t="n">
        <v>50</v>
      </c>
      <c r="J83" s="21" t="n">
        <v>-26.8</v>
      </c>
      <c r="K83" s="22" t="n">
        <f>E83+G83+I83</f>
        <v>289.3</v>
      </c>
      <c r="L83" s="22" t="n">
        <f>F83+H83+J83</f>
        <v>-45.8</v>
      </c>
    </row>
    <row r="84" ht="12.75" customHeight="1">
      <c r="A84" s="17" t="n">
        <v>82</v>
      </c>
      <c r="B84" s="18" t="n">
        <v>738</v>
      </c>
      <c r="C84" s="19" t="s">
        <v>98</v>
      </c>
      <c r="D84" s="20" t="s">
        <v>31</v>
      </c>
      <c r="E84" s="21" t="n">
        <v>41</v>
      </c>
      <c r="F84" s="21" t="n">
        <v>-16</v>
      </c>
      <c r="G84" s="21" t="n">
        <v>121</v>
      </c>
      <c r="H84" s="21" t="n">
        <v>-13.1</v>
      </c>
      <c r="I84" s="21" t="n">
        <v>35.5</v>
      </c>
      <c r="J84" s="21" t="n">
        <v>-25.3</v>
      </c>
      <c r="K84" s="22" t="n">
        <f>E84+G84+I84</f>
        <v>197.5</v>
      </c>
      <c r="L84" s="22" t="n">
        <f>F84+H84+J84</f>
        <v>-54.4</v>
      </c>
    </row>
    <row r="85" ht="12.75" customHeight="1">
      <c r="A85" s="17" t="n">
        <v>83</v>
      </c>
      <c r="B85" s="18" t="n">
        <v>740</v>
      </c>
      <c r="C85" s="19" t="s">
        <v>99</v>
      </c>
      <c r="D85" s="20" t="s">
        <v>24</v>
      </c>
      <c r="E85" s="21" t="n">
        <v>147.5</v>
      </c>
      <c r="F85" s="21" t="n">
        <v>-9</v>
      </c>
      <c r="G85" s="21" t="n">
        <v>77</v>
      </c>
      <c r="H85" s="21" t="n">
        <v>-32.5</v>
      </c>
      <c r="I85" s="21" t="n">
        <v>44</v>
      </c>
      <c r="J85" s="21" t="n">
        <v>-24.1</v>
      </c>
      <c r="K85" s="22" t="n">
        <f>E85+G85+I85</f>
        <v>268.5</v>
      </c>
      <c r="L85" s="22" t="n">
        <f>F85+H85+J85</f>
        <v>-65.6</v>
      </c>
    </row>
    <row r="86" ht="12.75" customHeight="1">
      <c r="A86" s="17" t="n">
        <v>84</v>
      </c>
      <c r="B86" s="18" t="n">
        <v>743</v>
      </c>
      <c r="C86" s="19" t="s">
        <v>100</v>
      </c>
      <c r="D86" s="20" t="s">
        <v>24</v>
      </c>
      <c r="E86" s="21" t="n">
        <v>129.5</v>
      </c>
      <c r="F86" s="21" t="n">
        <v>-1</v>
      </c>
      <c r="G86" s="21" t="n">
        <v>33.8</v>
      </c>
      <c r="H86" s="21" t="n">
        <v>-51.9</v>
      </c>
      <c r="I86" s="21" t="n">
        <v>45</v>
      </c>
      <c r="J86" s="21" t="n">
        <v>-17.3</v>
      </c>
      <c r="K86" s="22" t="n">
        <f>E86+G86+I86</f>
        <v>208.3</v>
      </c>
      <c r="L86" s="22" t="n">
        <f>F86+H86+J86</f>
        <v>-70.2</v>
      </c>
    </row>
    <row r="87" ht="12.75" customHeight="1">
      <c r="A87" s="17" t="n">
        <v>85</v>
      </c>
      <c r="B87" s="18" t="n">
        <v>745</v>
      </c>
      <c r="C87" s="19" t="s">
        <v>101</v>
      </c>
      <c r="D87" s="20" t="s">
        <v>14</v>
      </c>
      <c r="E87" s="21" t="n">
        <v>26</v>
      </c>
      <c r="F87" s="21" t="n">
        <v>-22</v>
      </c>
      <c r="G87" s="21" t="n">
        <v>51.2</v>
      </c>
      <c r="H87" s="21" t="n">
        <v>-33.7</v>
      </c>
      <c r="I87" s="21" t="n">
        <v>47.5</v>
      </c>
      <c r="J87" s="21" t="n">
        <v>-16.4</v>
      </c>
      <c r="K87" s="22" t="n">
        <f>E87+G87+I87</f>
        <v>124.7</v>
      </c>
      <c r="L87" s="22" t="n">
        <f>F87+H87+J87</f>
        <v>-72.1</v>
      </c>
    </row>
    <row r="88" ht="12.75" customHeight="1">
      <c r="A88" s="17" t="n">
        <v>86</v>
      </c>
      <c r="B88" s="18" t="n">
        <v>748</v>
      </c>
      <c r="C88" s="19" t="s">
        <v>102</v>
      </c>
      <c r="D88" s="20" t="s">
        <v>19</v>
      </c>
      <c r="E88" s="21" t="n">
        <v>68</v>
      </c>
      <c r="F88" s="21" t="n">
        <v>-16</v>
      </c>
      <c r="G88" s="21" t="n">
        <v>38.6</v>
      </c>
      <c r="H88" s="21" t="n">
        <v>-39.8</v>
      </c>
      <c r="I88" s="21" t="n">
        <v>29</v>
      </c>
      <c r="J88" s="21" t="n">
        <v>-24.3</v>
      </c>
      <c r="K88" s="22" t="n">
        <f>E88+G88+I88</f>
        <v>135.6</v>
      </c>
      <c r="L88" s="22" t="n">
        <f>F88+H88+J88</f>
        <v>-80.1</v>
      </c>
    </row>
    <row r="89" ht="12.75" customHeight="1">
      <c r="A89" s="17" t="n">
        <v>87</v>
      </c>
      <c r="B89" s="18" t="n">
        <v>752</v>
      </c>
      <c r="C89" s="19" t="s">
        <v>103</v>
      </c>
      <c r="D89" s="20" t="s">
        <v>14</v>
      </c>
      <c r="E89" s="21" t="n">
        <v>22</v>
      </c>
      <c r="F89" s="21" t="n">
        <v>-24</v>
      </c>
      <c r="G89" s="21" t="n">
        <v>60.5</v>
      </c>
      <c r="H89" s="21" t="n">
        <v>-35</v>
      </c>
      <c r="I89" s="21" t="n">
        <v>15.5</v>
      </c>
      <c r="J89" s="21" t="n">
        <v>-35.1</v>
      </c>
      <c r="K89" s="22" t="n">
        <f>E89+G89+I89</f>
        <v>98</v>
      </c>
      <c r="L89" s="22" t="n">
        <f>F89+H89+J89</f>
        <v>-94.1</v>
      </c>
    </row>
    <row r="90" ht="12.75" customHeight="1">
      <c r="A90" s="17" t="n">
        <v>88</v>
      </c>
      <c r="B90" s="18" t="n">
        <v>754</v>
      </c>
      <c r="C90" s="19" t="s">
        <v>104</v>
      </c>
      <c r="D90" s="20" t="s">
        <v>31</v>
      </c>
      <c r="E90" s="21" t="n">
        <v>57.5</v>
      </c>
      <c r="F90" s="21" t="n">
        <v>-7</v>
      </c>
      <c r="G90" s="21" t="n">
        <v>64.2</v>
      </c>
      <c r="H90" s="21" t="n">
        <v>-26.8</v>
      </c>
      <c r="I90" s="21" t="n">
        <v>61</v>
      </c>
      <c r="J90" s="21" t="n">
        <v>-14.9</v>
      </c>
      <c r="K90" s="22" t="n">
        <f>E90+G90+I90</f>
        <v>182.7</v>
      </c>
      <c r="L90" s="22" t="n">
        <f>F90+H90+J90</f>
        <v>-48.7</v>
      </c>
    </row>
    <row r="91" ht="12.75" customHeight="1">
      <c r="A91" s="17" t="n">
        <v>89</v>
      </c>
      <c r="B91" s="18" t="n">
        <v>102479</v>
      </c>
      <c r="C91" s="19" t="s">
        <v>105</v>
      </c>
      <c r="D91" s="20" t="s">
        <v>11</v>
      </c>
      <c r="E91" s="21" t="n">
        <v>116</v>
      </c>
      <c r="F91" s="21" t="n">
        <v>-7</v>
      </c>
      <c r="G91" s="21" t="n">
        <v>83</v>
      </c>
      <c r="H91" s="21" t="n">
        <v>-23.1</v>
      </c>
      <c r="I91" s="21" t="n">
        <v>123.5</v>
      </c>
      <c r="J91" s="21" t="n">
        <v>-7</v>
      </c>
      <c r="K91" s="22" t="n">
        <f>E91+G91+I91</f>
        <v>322.5</v>
      </c>
      <c r="L91" s="22" t="n">
        <f>F91+H91+J91</f>
        <v>-37.1</v>
      </c>
    </row>
    <row r="92" ht="12.75" customHeight="1">
      <c r="A92" s="17" t="n">
        <v>90</v>
      </c>
      <c r="B92" s="18" t="n">
        <v>102564</v>
      </c>
      <c r="C92" s="19" t="s">
        <v>106</v>
      </c>
      <c r="D92" s="20" t="s">
        <v>19</v>
      </c>
      <c r="E92" s="21" t="n">
        <v>55.5</v>
      </c>
      <c r="F92" s="21" t="n">
        <v>-11</v>
      </c>
      <c r="G92" s="21" t="n">
        <v>76.3</v>
      </c>
      <c r="H92" s="21" t="n">
        <v>-27.2</v>
      </c>
      <c r="I92" s="21" t="n">
        <v>9.5</v>
      </c>
      <c r="J92" s="21" t="n">
        <v>-39.2</v>
      </c>
      <c r="K92" s="22" t="n">
        <f>E92+G92+I92</f>
        <v>141.3</v>
      </c>
      <c r="L92" s="22" t="n">
        <f>F92+H92+J92</f>
        <v>-77.4</v>
      </c>
    </row>
    <row r="93" ht="12.75" customHeight="1">
      <c r="A93" s="17" t="n">
        <v>91</v>
      </c>
      <c r="B93" s="18" t="n">
        <v>102567</v>
      </c>
      <c r="C93" s="19" t="s">
        <v>107</v>
      </c>
      <c r="D93" s="20" t="s">
        <v>22</v>
      </c>
      <c r="E93" s="21" t="n">
        <v>36</v>
      </c>
      <c r="F93" s="21" t="n">
        <v>-17</v>
      </c>
      <c r="G93" s="21" t="n">
        <v>30.2</v>
      </c>
      <c r="H93" s="21" t="n">
        <v>-47.7</v>
      </c>
      <c r="I93" s="21" t="n">
        <v>25.5</v>
      </c>
      <c r="J93" s="21" t="n">
        <v>-25.5</v>
      </c>
      <c r="K93" s="22" t="n">
        <f>E93+G93+I93</f>
        <v>91.7</v>
      </c>
      <c r="L93" s="22" t="n">
        <f>F93+H93+J93</f>
        <v>-90.2</v>
      </c>
    </row>
    <row r="94" ht="12.75" customHeight="1">
      <c r="A94" s="17" t="n">
        <v>92</v>
      </c>
      <c r="B94" s="18" t="n">
        <v>102935</v>
      </c>
      <c r="C94" s="19" t="s">
        <v>108</v>
      </c>
      <c r="D94" s="20" t="s">
        <v>16</v>
      </c>
      <c r="E94" s="21" t="n">
        <v>199</v>
      </c>
      <c r="F94" s="21" t="n">
        <v>-5</v>
      </c>
      <c r="G94" s="21" t="n">
        <v>143.7</v>
      </c>
      <c r="H94" s="21" t="n">
        <v>-21.1</v>
      </c>
      <c r="I94" s="21" t="n">
        <v>93</v>
      </c>
      <c r="J94" s="21" t="n">
        <v>-11.9</v>
      </c>
      <c r="K94" s="22" t="n">
        <f>E94+G94+I94</f>
        <v>435.7</v>
      </c>
      <c r="L94" s="22" t="n">
        <f>F94+H94+J94</f>
        <v>-38</v>
      </c>
    </row>
    <row r="95" ht="12.75" customHeight="1">
      <c r="A95" s="17" t="n">
        <v>93</v>
      </c>
      <c r="B95" s="18" t="n">
        <v>103199</v>
      </c>
      <c r="C95" s="19" t="s">
        <v>109</v>
      </c>
      <c r="D95" s="20" t="s">
        <v>11</v>
      </c>
      <c r="E95" s="21" t="n">
        <v>110.5</v>
      </c>
      <c r="F95" s="21" t="n">
        <v>-3</v>
      </c>
      <c r="G95" s="21" t="n">
        <v>160.5</v>
      </c>
      <c r="H95" s="21" t="n">
        <v>-13.7</v>
      </c>
      <c r="I95" s="21" t="n">
        <v>114</v>
      </c>
      <c r="J95" s="21" t="n">
        <v>-12</v>
      </c>
      <c r="K95" s="22" t="n">
        <f>E95+G95+I95</f>
        <v>385</v>
      </c>
      <c r="L95" s="22" t="n">
        <f>F95+H95+J95</f>
        <v>-28.7</v>
      </c>
    </row>
    <row r="96" ht="12.75" customHeight="1">
      <c r="A96" s="17" t="n">
        <v>94</v>
      </c>
      <c r="B96" s="18" t="n">
        <v>103639</v>
      </c>
      <c r="C96" s="19" t="s">
        <v>110</v>
      </c>
      <c r="D96" s="20" t="s">
        <v>24</v>
      </c>
      <c r="E96" s="21" t="n">
        <v>275</v>
      </c>
      <c r="F96" s="21" t="n">
        <v>0</v>
      </c>
      <c r="G96" s="21" t="n">
        <v>92.9</v>
      </c>
      <c r="H96" s="21" t="n">
        <v>-23.7</v>
      </c>
      <c r="I96" s="21" t="n">
        <v>111</v>
      </c>
      <c r="J96" s="21" t="n">
        <v>-12</v>
      </c>
      <c r="K96" s="22" t="n">
        <f>E96+G96+I96</f>
        <v>478.9</v>
      </c>
      <c r="L96" s="22" t="n">
        <f>F96+H96+J96</f>
        <v>-35.7</v>
      </c>
    </row>
    <row r="97" ht="12.75" customHeight="1">
      <c r="A97" s="17" t="n">
        <v>95</v>
      </c>
      <c r="B97" s="18" t="n">
        <v>104428</v>
      </c>
      <c r="C97" s="19" t="s">
        <v>111</v>
      </c>
      <c r="D97" s="20" t="s">
        <v>31</v>
      </c>
      <c r="E97" s="21" t="n">
        <v>39</v>
      </c>
      <c r="F97" s="21" t="n">
        <v>-17</v>
      </c>
      <c r="G97" s="21" t="n">
        <v>56.2</v>
      </c>
      <c r="H97" s="21" t="n">
        <v>-48.6</v>
      </c>
      <c r="I97" s="21" t="n">
        <v>43.5</v>
      </c>
      <c r="J97" s="21" t="n">
        <v>-16</v>
      </c>
      <c r="K97" s="22" t="n">
        <f>E97+G97+I97</f>
        <v>138.7</v>
      </c>
      <c r="L97" s="22" t="n">
        <f>F97+H97+J97</f>
        <v>-81.6</v>
      </c>
    </row>
    <row r="98" ht="12.75" customHeight="1">
      <c r="A98" s="17" t="n">
        <v>96</v>
      </c>
      <c r="B98" s="18" t="n">
        <v>104429</v>
      </c>
      <c r="C98" s="19" t="s">
        <v>112</v>
      </c>
      <c r="D98" s="20" t="s">
        <v>14</v>
      </c>
      <c r="E98" s="21" t="n">
        <v>14</v>
      </c>
      <c r="F98" s="21" t="n">
        <v>-28</v>
      </c>
      <c r="G98" s="21" t="n">
        <v>56.9</v>
      </c>
      <c r="H98" s="21" t="n">
        <v>-21.5</v>
      </c>
      <c r="I98" s="21" t="n">
        <v>16</v>
      </c>
      <c r="J98" s="21" t="n">
        <v>-35.1</v>
      </c>
      <c r="K98" s="22" t="n">
        <f>E98+G98+I98</f>
        <v>86.9</v>
      </c>
      <c r="L98" s="22" t="n">
        <f>F98+H98+J98</f>
        <v>-84.6</v>
      </c>
    </row>
    <row r="99" ht="12.75" customHeight="1">
      <c r="A99" s="17" t="n">
        <v>97</v>
      </c>
      <c r="B99" s="18" t="n">
        <v>104430</v>
      </c>
      <c r="C99" s="19" t="s">
        <v>113</v>
      </c>
      <c r="D99" s="20" t="s">
        <v>24</v>
      </c>
      <c r="E99" s="21" t="n">
        <v>29</v>
      </c>
      <c r="F99" s="21" t="n">
        <v>-22</v>
      </c>
      <c r="G99" s="21" t="n">
        <v>56.2</v>
      </c>
      <c r="H99" s="21" t="n">
        <v>-37.5</v>
      </c>
      <c r="I99" s="21" t="n">
        <v>16.5</v>
      </c>
      <c r="J99" s="21" t="n">
        <v>-33.2</v>
      </c>
      <c r="K99" s="22" t="n">
        <f>E99+G99+I99</f>
        <v>101.7</v>
      </c>
      <c r="L99" s="22" t="n">
        <f>F99+H99+J99</f>
        <v>-92.7</v>
      </c>
    </row>
    <row r="100" ht="12.75" customHeight="1">
      <c r="A100" s="17" t="n">
        <v>98</v>
      </c>
      <c r="B100" s="18" t="n">
        <v>104533</v>
      </c>
      <c r="C100" s="19" t="s">
        <v>114</v>
      </c>
      <c r="D100" s="20" t="s">
        <v>19</v>
      </c>
      <c r="E100" s="21" t="n">
        <v>37.5</v>
      </c>
      <c r="F100" s="21" t="n">
        <v>-20</v>
      </c>
      <c r="G100" s="21" t="n">
        <v>24</v>
      </c>
      <c r="H100" s="21" t="n">
        <v>-51.7</v>
      </c>
      <c r="I100" s="21" t="n">
        <v>22</v>
      </c>
      <c r="J100" s="21" t="n">
        <v>-30.4</v>
      </c>
      <c r="K100" s="22" t="n">
        <f>E100+G100+I100</f>
        <v>83.5</v>
      </c>
      <c r="L100" s="22" t="n">
        <f>F100+H100+J100</f>
        <v>-102.1</v>
      </c>
    </row>
    <row r="101" ht="12.75" customHeight="1">
      <c r="A101" s="17" t="n">
        <v>99</v>
      </c>
      <c r="B101" s="18" t="n">
        <v>104838</v>
      </c>
      <c r="C101" s="19" t="s">
        <v>115</v>
      </c>
      <c r="D101" s="20" t="s">
        <v>31</v>
      </c>
      <c r="E101" s="21" t="n">
        <v>45.5</v>
      </c>
      <c r="F101" s="21" t="n">
        <v>-13</v>
      </c>
      <c r="G101" s="21" t="n">
        <v>43.9</v>
      </c>
      <c r="H101" s="21" t="n">
        <v>-35.6</v>
      </c>
      <c r="I101" s="21" t="n">
        <v>35.5</v>
      </c>
      <c r="J101" s="21" t="n">
        <v>-32.5</v>
      </c>
      <c r="K101" s="22" t="n">
        <f>E101+G101+I101</f>
        <v>124.9</v>
      </c>
      <c r="L101" s="22" t="n">
        <f>F101+H101+J101</f>
        <v>-81.1</v>
      </c>
    </row>
    <row r="102" ht="12.75" customHeight="1">
      <c r="A102" s="17" t="n">
        <v>100</v>
      </c>
      <c r="B102" s="18" t="n">
        <v>105910</v>
      </c>
      <c r="C102" s="19" t="s">
        <v>116</v>
      </c>
      <c r="D102" s="20" t="s">
        <v>11</v>
      </c>
      <c r="E102" s="21" t="n">
        <v>151</v>
      </c>
      <c r="F102" s="21" t="n">
        <v>0</v>
      </c>
      <c r="G102" s="21" t="n">
        <v>161.1</v>
      </c>
      <c r="H102" s="21" t="n">
        <v>-16.2</v>
      </c>
      <c r="I102" s="21" t="n">
        <v>65</v>
      </c>
      <c r="J102" s="21" t="n">
        <v>-13.6</v>
      </c>
      <c r="K102" s="22" t="n">
        <f>E102+G102+I102</f>
        <v>377.1</v>
      </c>
      <c r="L102" s="22" t="n">
        <f>F102+H102+J102</f>
        <v>-29.8</v>
      </c>
    </row>
    <row r="103" ht="12.75" customHeight="1">
      <c r="A103" s="17" t="n">
        <v>101</v>
      </c>
      <c r="B103" s="18" t="n">
        <v>106485</v>
      </c>
      <c r="C103" s="19" t="s">
        <v>117</v>
      </c>
      <c r="D103" s="20" t="s">
        <v>11</v>
      </c>
      <c r="E103" s="21" t="n">
        <v>143</v>
      </c>
      <c r="F103" s="21" t="n">
        <v>-6</v>
      </c>
      <c r="G103" s="21" t="n">
        <v>164.3</v>
      </c>
      <c r="H103" s="21" t="n">
        <v>-11.2</v>
      </c>
      <c r="I103" s="21" t="n">
        <v>92</v>
      </c>
      <c r="J103" s="21" t="n">
        <v>-13.7</v>
      </c>
      <c r="K103" s="22" t="n">
        <f>E103+G103+I103</f>
        <v>399.3</v>
      </c>
      <c r="L103" s="22" t="n">
        <f>F103+H103+J103</f>
        <v>-30.9</v>
      </c>
    </row>
    <row r="104" ht="12.75" customHeight="1">
      <c r="A104" s="17" t="n">
        <v>102</v>
      </c>
      <c r="B104" s="18" t="n">
        <v>106865</v>
      </c>
      <c r="C104" s="19" t="s">
        <v>118</v>
      </c>
      <c r="D104" s="20" t="s">
        <v>16</v>
      </c>
      <c r="E104" s="21" t="n">
        <v>168</v>
      </c>
      <c r="F104" s="21" t="n">
        <v>0</v>
      </c>
      <c r="G104" s="21" t="n">
        <v>177.1</v>
      </c>
      <c r="H104" s="21" t="n">
        <v>-19.6</v>
      </c>
      <c r="I104" s="21" t="n">
        <v>51.5</v>
      </c>
      <c r="J104" s="21" t="n">
        <v>-14.1</v>
      </c>
      <c r="K104" s="22" t="n">
        <f>E104+G104+I104</f>
        <v>396.6</v>
      </c>
      <c r="L104" s="22" t="n">
        <f>F104+H104+J104</f>
        <v>-33.7</v>
      </c>
    </row>
    <row r="105" ht="12.75" customHeight="1">
      <c r="A105" s="17" t="n">
        <v>103</v>
      </c>
      <c r="B105" s="18" t="n">
        <v>107728</v>
      </c>
      <c r="C105" s="19" t="s">
        <v>119</v>
      </c>
      <c r="D105" s="20" t="s">
        <v>19</v>
      </c>
      <c r="E105" s="21" t="n">
        <v>26.5</v>
      </c>
      <c r="F105" s="21" t="n">
        <v>-24</v>
      </c>
      <c r="G105" s="21" t="n">
        <v>75.8</v>
      </c>
      <c r="H105" s="21" t="n">
        <v>-32.1</v>
      </c>
      <c r="I105" s="21" t="n">
        <v>21</v>
      </c>
      <c r="J105" s="21" t="n">
        <v>-29.1</v>
      </c>
      <c r="K105" s="22" t="n">
        <f>E105+G105+I105</f>
        <v>123.3</v>
      </c>
      <c r="L105" s="22" t="n">
        <f>F105+H105+J105</f>
        <v>-85.2</v>
      </c>
    </row>
    <row r="106" ht="12.75" customHeight="1">
      <c r="A106" s="17" t="n">
        <v>104</v>
      </c>
      <c r="B106" s="18" t="n">
        <v>112415</v>
      </c>
      <c r="C106" s="19" t="s">
        <v>120</v>
      </c>
      <c r="D106" s="20" t="s">
        <v>14</v>
      </c>
      <c r="E106" s="21" t="n">
        <v>47</v>
      </c>
      <c r="F106" s="21" t="n">
        <v>-16</v>
      </c>
      <c r="G106" s="21" t="n">
        <v>29.4</v>
      </c>
      <c r="H106" s="21" t="n">
        <v>-43.5</v>
      </c>
      <c r="I106" s="21" t="n">
        <v>17.5</v>
      </c>
      <c r="J106" s="21" t="n">
        <v>-31.3</v>
      </c>
      <c r="K106" s="22" t="n">
        <f>E106+G106+I106</f>
        <v>93.9</v>
      </c>
      <c r="L106" s="22" t="n">
        <f>F106+H106+J106</f>
        <v>-90.8</v>
      </c>
    </row>
    <row r="107" ht="12.75" customHeight="1">
      <c r="A107" s="17" t="n">
        <v>105</v>
      </c>
      <c r="B107" s="18" t="n">
        <v>112888</v>
      </c>
      <c r="C107" s="19" t="s">
        <v>121</v>
      </c>
      <c r="D107" s="20" t="s">
        <v>14</v>
      </c>
      <c r="E107" s="21" t="n">
        <v>59</v>
      </c>
      <c r="F107" s="21" t="n">
        <v>-16</v>
      </c>
      <c r="G107" s="21" t="n">
        <v>50.1</v>
      </c>
      <c r="H107" s="21" t="n">
        <v>-31.1</v>
      </c>
      <c r="I107" s="21" t="n">
        <v>38</v>
      </c>
      <c r="J107" s="21" t="n">
        <v>-28</v>
      </c>
      <c r="K107" s="22" t="n">
        <f>E107+G107+I107</f>
        <v>147.1</v>
      </c>
      <c r="L107" s="22" t="n">
        <f>F107+H107+J107</f>
        <v>-75.1</v>
      </c>
    </row>
    <row r="108" ht="12.75" customHeight="1">
      <c r="A108" s="17" t="n">
        <v>106</v>
      </c>
      <c r="B108" s="18" t="n">
        <v>113025</v>
      </c>
      <c r="C108" s="19" t="s">
        <v>122</v>
      </c>
      <c r="D108" s="20" t="s">
        <v>14</v>
      </c>
      <c r="E108" s="21" t="n">
        <v>29</v>
      </c>
      <c r="F108" s="21" t="n">
        <v>-22</v>
      </c>
      <c r="G108" s="21" t="n">
        <v>36.3</v>
      </c>
      <c r="H108" s="21" t="n">
        <v>-42.2</v>
      </c>
      <c r="I108" s="21" t="n">
        <v>9</v>
      </c>
      <c r="J108" s="21" t="n">
        <v>-38.6</v>
      </c>
      <c r="K108" s="22" t="n">
        <f>E108+G108+I108</f>
        <v>74.3</v>
      </c>
      <c r="L108" s="22" t="n">
        <f>F108+H108+J108</f>
        <v>-102.8</v>
      </c>
    </row>
    <row r="109" ht="12.75" customHeight="1">
      <c r="A109" s="17" t="n">
        <v>107</v>
      </c>
      <c r="B109" s="18" t="n">
        <v>113299</v>
      </c>
      <c r="C109" s="19" t="s">
        <v>123</v>
      </c>
      <c r="D109" s="20" t="s">
        <v>11</v>
      </c>
      <c r="E109" s="21" t="n">
        <v>56.5</v>
      </c>
      <c r="F109" s="21" t="n">
        <v>-12</v>
      </c>
      <c r="G109" s="21" t="n">
        <v>60.8</v>
      </c>
      <c r="H109" s="21" t="n">
        <v>-32.8</v>
      </c>
      <c r="I109" s="21" t="n">
        <v>62</v>
      </c>
      <c r="J109" s="21" t="n">
        <v>-9.6</v>
      </c>
      <c r="K109" s="22" t="n">
        <f>E109+G109+I109</f>
        <v>179.3</v>
      </c>
      <c r="L109" s="22" t="n">
        <f>F109+H109+J109</f>
        <v>-54.4</v>
      </c>
    </row>
    <row r="110" ht="12.75" customHeight="1">
      <c r="A110" s="17" t="n">
        <v>108</v>
      </c>
      <c r="B110" s="18" t="n">
        <v>114286</v>
      </c>
      <c r="C110" s="19" t="s">
        <v>124</v>
      </c>
      <c r="D110" s="20" t="s">
        <v>14</v>
      </c>
      <c r="E110" s="21" t="n">
        <v>116.5</v>
      </c>
      <c r="F110" s="21" t="n">
        <v>-5</v>
      </c>
      <c r="G110" s="21" t="n">
        <v>86.3</v>
      </c>
      <c r="H110" s="21" t="n">
        <v>-22.9</v>
      </c>
      <c r="I110" s="21" t="n">
        <v>149.5</v>
      </c>
      <c r="J110" s="21" t="n">
        <v>-6</v>
      </c>
      <c r="K110" s="22" t="n">
        <f>E110+G110+I110</f>
        <v>352.3</v>
      </c>
      <c r="L110" s="22" t="n">
        <f>F110+H110+J110</f>
        <v>-33.9</v>
      </c>
    </row>
    <row r="111" ht="12.75" customHeight="1">
      <c r="A111" s="17" t="n">
        <v>109</v>
      </c>
      <c r="B111" s="18" t="n">
        <v>116482</v>
      </c>
      <c r="C111" s="19" t="s">
        <v>125</v>
      </c>
      <c r="D111" s="20" t="s">
        <v>11</v>
      </c>
      <c r="E111" s="21" t="n">
        <v>53.5</v>
      </c>
      <c r="F111" s="21" t="n">
        <v>-9</v>
      </c>
      <c r="G111" s="21" t="n">
        <v>48.8</v>
      </c>
      <c r="H111" s="21" t="n">
        <v>-36.8</v>
      </c>
      <c r="I111" s="21" t="n">
        <v>22.5</v>
      </c>
      <c r="J111" s="21" t="n">
        <v>-30.3</v>
      </c>
      <c r="K111" s="22" t="n">
        <f>E111+G111+I111</f>
        <v>124.8</v>
      </c>
      <c r="L111" s="22" t="n">
        <f>F111+H111+J111</f>
        <v>-76.1</v>
      </c>
    </row>
    <row r="112" ht="12.75" customHeight="1">
      <c r="A112" s="17" t="n">
        <v>110</v>
      </c>
      <c r="B112" s="18" t="n">
        <v>117310</v>
      </c>
      <c r="C112" s="19" t="s">
        <v>126</v>
      </c>
      <c r="D112" s="20" t="s">
        <v>11</v>
      </c>
      <c r="E112" s="21" t="n">
        <v>56</v>
      </c>
      <c r="F112" s="21" t="n">
        <v>-10</v>
      </c>
      <c r="G112" s="21" t="n">
        <v>87</v>
      </c>
      <c r="H112" s="21" t="n">
        <v>-31.9</v>
      </c>
      <c r="I112" s="21" t="n">
        <v>54</v>
      </c>
      <c r="J112" s="21" t="n">
        <v>-25.5</v>
      </c>
      <c r="K112" s="22" t="n">
        <f>E112+G112+I112</f>
        <v>197</v>
      </c>
      <c r="L112" s="22" t="n">
        <f>F112+H112+J112</f>
        <v>-67.4</v>
      </c>
    </row>
    <row r="113" ht="12.75" customHeight="1">
      <c r="A113" s="17" t="n">
        <v>111</v>
      </c>
      <c r="B113" s="18" t="n">
        <v>117923</v>
      </c>
      <c r="C113" s="19" t="s">
        <v>127</v>
      </c>
      <c r="D113" s="20" t="s">
        <v>19</v>
      </c>
      <c r="E113" s="21" t="n">
        <v>33.5</v>
      </c>
      <c r="F113" s="21" t="n">
        <v>-19</v>
      </c>
      <c r="G113" s="21" t="n">
        <v>62.4</v>
      </c>
      <c r="H113" s="21" t="n">
        <v>-23.8</v>
      </c>
      <c r="I113" s="21" t="n">
        <v>12</v>
      </c>
      <c r="J113" s="21" t="n">
        <v>-35.7</v>
      </c>
      <c r="K113" s="22" t="n">
        <f>E113+G113+I113</f>
        <v>107.9</v>
      </c>
      <c r="L113" s="22" t="n">
        <f>F113+H113+J113</f>
        <v>-78.5</v>
      </c>
    </row>
    <row r="114" ht="12.75" customHeight="1">
      <c r="A114" s="17" t="n">
        <v>112</v>
      </c>
      <c r="B114" s="18" t="n">
        <v>118074</v>
      </c>
      <c r="C114" s="23" t="s">
        <v>128</v>
      </c>
      <c r="D114" s="20" t="s">
        <v>24</v>
      </c>
      <c r="E114" s="21" t="n">
        <v>434</v>
      </c>
      <c r="F114" s="21" t="n">
        <v>0</v>
      </c>
      <c r="G114" s="21" t="n">
        <v>164.4</v>
      </c>
      <c r="H114" s="21" t="n">
        <v>-12</v>
      </c>
      <c r="I114" s="21" t="n">
        <v>225</v>
      </c>
      <c r="J114" s="21" t="n">
        <v>-4.7</v>
      </c>
      <c r="K114" s="22" t="n">
        <f>E114+G114+I114</f>
        <v>823.4</v>
      </c>
      <c r="L114" s="22" t="n">
        <f>F114+H114+J114</f>
        <v>-16.7</v>
      </c>
    </row>
    <row r="115" ht="12.75" customHeight="1">
      <c r="A115" s="17" t="n">
        <v>113</v>
      </c>
      <c r="B115" s="18" t="n">
        <v>118151</v>
      </c>
      <c r="C115" s="19" t="s">
        <v>129</v>
      </c>
      <c r="D115" s="20" t="s">
        <v>14</v>
      </c>
      <c r="E115" s="21" t="n">
        <v>47.5</v>
      </c>
      <c r="F115" s="21" t="n">
        <v>-15</v>
      </c>
      <c r="G115" s="21" t="n">
        <v>68.5</v>
      </c>
      <c r="H115" s="21" t="n">
        <v>-25.9</v>
      </c>
      <c r="I115" s="21" t="n">
        <v>104</v>
      </c>
      <c r="J115" s="21" t="n">
        <v>-20</v>
      </c>
      <c r="K115" s="22" t="n">
        <f>E115+G115+I115</f>
        <v>220</v>
      </c>
      <c r="L115" s="22" t="n">
        <f>F115+H115+J115</f>
        <v>-60.9</v>
      </c>
    </row>
    <row r="116" ht="12.75" customHeight="1">
      <c r="A116" s="17" t="n">
        <v>114</v>
      </c>
      <c r="B116" s="18" t="n">
        <v>120844</v>
      </c>
      <c r="C116" s="19" t="s">
        <v>130</v>
      </c>
      <c r="D116" s="20" t="s">
        <v>31</v>
      </c>
      <c r="E116" s="21" t="n">
        <v>50</v>
      </c>
      <c r="F116" s="21" t="n">
        <v>-13</v>
      </c>
      <c r="G116" s="21" t="n">
        <v>22.9</v>
      </c>
      <c r="H116" s="21" t="n">
        <v>-45</v>
      </c>
      <c r="I116" s="21" t="n">
        <v>24.5</v>
      </c>
      <c r="J116" s="21" t="n">
        <v>-28</v>
      </c>
      <c r="K116" s="22" t="n">
        <f>E116+G116+I116</f>
        <v>97.4</v>
      </c>
      <c r="L116" s="22" t="n">
        <f>F116+H116+J116</f>
        <v>-86</v>
      </c>
    </row>
    <row r="117" ht="12.75" customHeight="1">
      <c r="A117" s="17" t="n">
        <v>115</v>
      </c>
      <c r="B117" s="18" t="n">
        <v>122198</v>
      </c>
      <c r="C117" s="19" t="s">
        <v>131</v>
      </c>
      <c r="D117" s="20" t="s">
        <v>24</v>
      </c>
      <c r="E117" s="21" t="n">
        <v>41.5</v>
      </c>
      <c r="F117" s="21" t="n">
        <v>-18</v>
      </c>
      <c r="G117" s="21" t="n">
        <v>48.6</v>
      </c>
      <c r="H117" s="21" t="n">
        <v>-37.6</v>
      </c>
      <c r="I117" s="21" t="n">
        <v>45.5</v>
      </c>
      <c r="J117" s="21" t="n">
        <v>-25.5</v>
      </c>
      <c r="K117" s="22" t="n">
        <f>E117+G117+I117</f>
        <v>135.6</v>
      </c>
      <c r="L117" s="22" t="n">
        <f>F117+H117+J117</f>
        <v>-81.1</v>
      </c>
    </row>
    <row r="118" ht="12.75" customHeight="1">
      <c r="A118" s="17" t="n">
        <v>116</v>
      </c>
      <c r="B118" s="18" t="n">
        <v>52</v>
      </c>
      <c r="C118" s="19" t="s">
        <v>132</v>
      </c>
      <c r="D118" s="20" t="s">
        <v>31</v>
      </c>
      <c r="E118" s="21" t="n">
        <v>42.5</v>
      </c>
      <c r="F118" s="21" t="n">
        <v>-19</v>
      </c>
      <c r="G118" s="21" t="n">
        <v>72.4</v>
      </c>
      <c r="H118" s="21" t="n">
        <v>-37</v>
      </c>
      <c r="I118" s="21" t="n">
        <v>26.5</v>
      </c>
      <c r="J118" s="21" t="n">
        <v>-27.2</v>
      </c>
      <c r="K118" s="22" t="n">
        <f>E118+G118+I118</f>
        <v>141.4</v>
      </c>
      <c r="L118" s="22" t="n">
        <f>F118+H118+J118</f>
        <v>-83.2</v>
      </c>
    </row>
    <row r="119" ht="12.75" customHeight="1">
      <c r="A119" s="17" t="n">
        <v>117</v>
      </c>
      <c r="B119" s="18" t="n">
        <v>371</v>
      </c>
      <c r="C119" s="19" t="s">
        <v>133</v>
      </c>
      <c r="D119" s="20" t="s">
        <v>22</v>
      </c>
      <c r="E119" s="21" t="n">
        <v>54.5</v>
      </c>
      <c r="F119" s="21" t="n">
        <v>-10</v>
      </c>
      <c r="G119" s="21" t="n">
        <v>58.8</v>
      </c>
      <c r="H119" s="21" t="n">
        <v>-36.4</v>
      </c>
      <c r="I119" s="21" t="n">
        <v>14.5</v>
      </c>
      <c r="J119" s="21" t="n">
        <v>-34.9</v>
      </c>
      <c r="K119" s="22" t="n">
        <f>E119+G119+I119</f>
        <v>127.8</v>
      </c>
      <c r="L119" s="22" t="n">
        <f>F119+H119+J119</f>
        <v>-81.3</v>
      </c>
    </row>
    <row r="120" ht="12.75" customHeight="1">
      <c r="A120" s="17" t="n">
        <v>119</v>
      </c>
      <c r="B120" s="18" t="n">
        <v>591</v>
      </c>
      <c r="C120" s="19" t="s">
        <v>134</v>
      </c>
      <c r="D120" s="20" t="s">
        <v>19</v>
      </c>
      <c r="E120" s="21" t="n">
        <v>28.5</v>
      </c>
      <c r="F120" s="21" t="n">
        <v>-23</v>
      </c>
      <c r="G120" s="21" t="n">
        <v>55.1</v>
      </c>
      <c r="H120" s="21" t="n">
        <v>-36.1</v>
      </c>
      <c r="I120" s="21" t="n">
        <v>8</v>
      </c>
      <c r="J120" s="21" t="n">
        <v>-40.9</v>
      </c>
      <c r="K120" s="22" t="n">
        <f>E120+G120+I120</f>
        <v>91.6</v>
      </c>
      <c r="L120" s="22" t="n">
        <f>F120+H120+J120</f>
        <v>-100</v>
      </c>
    </row>
    <row r="121" ht="12.75" customHeight="1">
      <c r="A121" s="17" t="n">
        <v>120</v>
      </c>
      <c r="B121" s="18" t="n">
        <v>723</v>
      </c>
      <c r="C121" s="19" t="s">
        <v>135</v>
      </c>
      <c r="D121" s="20" t="s">
        <v>24</v>
      </c>
      <c r="E121" s="21" t="n">
        <v>145.5</v>
      </c>
      <c r="F121" s="21" t="n">
        <v>-6</v>
      </c>
      <c r="G121" s="21" t="n">
        <v>164.9</v>
      </c>
      <c r="H121" s="21" t="n">
        <v>-15</v>
      </c>
      <c r="I121" s="21" t="n">
        <v>37</v>
      </c>
      <c r="J121" s="21" t="n">
        <v>-25.9</v>
      </c>
      <c r="K121" s="22" t="n">
        <f>E121+G121+I121</f>
        <v>347.4</v>
      </c>
      <c r="L121" s="22" t="n">
        <f>F121+H121+J121</f>
        <v>-46.9</v>
      </c>
    </row>
    <row r="122" ht="12.75" customHeight="1">
      <c r="A122" s="17" t="n">
        <v>121</v>
      </c>
      <c r="B122" s="18" t="n">
        <v>106568</v>
      </c>
      <c r="C122" s="19" t="s">
        <v>136</v>
      </c>
      <c r="D122" s="20" t="s">
        <v>24</v>
      </c>
      <c r="E122" s="21" t="n">
        <v>46.5</v>
      </c>
      <c r="F122" s="21" t="n">
        <v>-14</v>
      </c>
      <c r="G122" s="21" t="n">
        <v>97.4</v>
      </c>
      <c r="H122" s="21" t="n">
        <v>-22.2</v>
      </c>
      <c r="I122" s="21" t="n">
        <v>37.5</v>
      </c>
      <c r="J122" s="21" t="n">
        <v>-17.1</v>
      </c>
      <c r="K122" s="22" t="n">
        <f>E122+G122+I122</f>
        <v>181.4</v>
      </c>
      <c r="L122" s="22" t="n">
        <f>F122+H122+J122</f>
        <v>-53.3</v>
      </c>
    </row>
    <row r="123" ht="12.75" customHeight="1">
      <c r="A123" s="17" t="n">
        <v>122</v>
      </c>
      <c r="B123" s="18" t="n">
        <v>110378</v>
      </c>
      <c r="C123" s="19" t="s">
        <v>137</v>
      </c>
      <c r="D123" s="20" t="s">
        <v>31</v>
      </c>
      <c r="E123" s="21" t="n">
        <v>48.5</v>
      </c>
      <c r="F123" s="21" t="n">
        <v>-13</v>
      </c>
      <c r="G123" s="21" t="n">
        <v>120.7</v>
      </c>
      <c r="H123" s="21" t="n">
        <v>-24.5</v>
      </c>
      <c r="I123" s="21" t="n">
        <v>20.5</v>
      </c>
      <c r="J123" s="21" t="n">
        <v>-31.8</v>
      </c>
      <c r="K123" s="22" t="n">
        <f>E123+G123+I123</f>
        <v>189.7</v>
      </c>
      <c r="L123" s="22" t="n">
        <f>F123+H123+J123</f>
        <v>-69.3</v>
      </c>
    </row>
    <row r="124" ht="12.75" customHeight="1">
      <c r="A124" s="17" t="n">
        <v>123</v>
      </c>
      <c r="B124" s="18" t="n">
        <v>113298</v>
      </c>
      <c r="C124" s="19" t="s">
        <v>138</v>
      </c>
      <c r="D124" s="20" t="s">
        <v>14</v>
      </c>
      <c r="E124" s="21" t="n">
        <v>41</v>
      </c>
      <c r="F124" s="21" t="n">
        <v>-16</v>
      </c>
      <c r="G124" s="21" t="n">
        <v>49.9</v>
      </c>
      <c r="H124" s="21" t="n">
        <v>-27</v>
      </c>
      <c r="I124" s="21" t="n">
        <v>24.5</v>
      </c>
      <c r="J124" s="21" t="n">
        <v>-27.9</v>
      </c>
      <c r="K124" s="22" t="n">
        <f>E124+G124+I124</f>
        <v>115.4</v>
      </c>
      <c r="L124" s="22" t="n">
        <f>F124+H124+J124</f>
        <v>-70.9</v>
      </c>
    </row>
    <row r="125" ht="12.75" customHeight="1">
      <c r="A125" s="17" t="n">
        <v>124</v>
      </c>
      <c r="B125" s="18" t="n">
        <v>113833</v>
      </c>
      <c r="C125" s="19" t="s">
        <v>139</v>
      </c>
      <c r="D125" s="20" t="s">
        <v>14</v>
      </c>
      <c r="E125" s="21" t="n">
        <v>64</v>
      </c>
      <c r="F125" s="21" t="n">
        <v>-9</v>
      </c>
      <c r="G125" s="21" t="n">
        <v>132</v>
      </c>
      <c r="H125" s="21" t="n">
        <v>-19.3</v>
      </c>
      <c r="I125" s="21" t="n">
        <v>52</v>
      </c>
      <c r="J125" s="21" t="n">
        <v>-22.9</v>
      </c>
      <c r="K125" s="22" t="n">
        <f>E125+G125+I125</f>
        <v>248</v>
      </c>
      <c r="L125" s="22" t="n">
        <f>F125+H125+J125</f>
        <v>-51.2</v>
      </c>
    </row>
    <row r="126" ht="12.75" customHeight="1">
      <c r="A126" s="17" t="n">
        <v>125</v>
      </c>
      <c r="B126" s="18" t="n">
        <v>114069</v>
      </c>
      <c r="C126" s="19" t="s">
        <v>140</v>
      </c>
      <c r="D126" s="20" t="s">
        <v>24</v>
      </c>
      <c r="E126" s="21" t="n">
        <v>38</v>
      </c>
      <c r="F126" s="21" t="n">
        <v>-22</v>
      </c>
      <c r="G126" s="21" t="n">
        <v>39.3</v>
      </c>
      <c r="H126" s="21" t="n">
        <v>-37.1</v>
      </c>
      <c r="I126" s="21" t="n">
        <v>27</v>
      </c>
      <c r="J126" s="21" t="n">
        <v>-23.9</v>
      </c>
      <c r="K126" s="22" t="n">
        <f>E126+G126+I126</f>
        <v>104.3</v>
      </c>
      <c r="L126" s="22" t="n">
        <f>F126+H126+J126</f>
        <v>-83</v>
      </c>
    </row>
    <row r="127" ht="12.75" customHeight="1">
      <c r="A127" s="17" t="n">
        <v>126</v>
      </c>
      <c r="B127" s="18" t="n">
        <v>115971</v>
      </c>
      <c r="C127" s="19" t="s">
        <v>141</v>
      </c>
      <c r="D127" s="20" t="s">
        <v>11</v>
      </c>
      <c r="E127" s="21" t="n">
        <v>152.5</v>
      </c>
      <c r="F127" s="21" t="n">
        <v>0</v>
      </c>
      <c r="G127" s="21" t="n">
        <v>35.7</v>
      </c>
      <c r="H127" s="21" t="n">
        <v>-35.9</v>
      </c>
      <c r="I127" s="21" t="n">
        <v>25.5</v>
      </c>
      <c r="J127" s="21" t="n">
        <v>-26.5</v>
      </c>
      <c r="K127" s="22" t="n">
        <f>E127+G127+I127</f>
        <v>213.7</v>
      </c>
      <c r="L127" s="22" t="n">
        <f>F127+H127+J127</f>
        <v>-62.4</v>
      </c>
    </row>
    <row r="128" ht="12.75" customHeight="1">
      <c r="A128" s="17" t="n">
        <v>127</v>
      </c>
      <c r="B128" s="18" t="n">
        <v>116773</v>
      </c>
      <c r="C128" s="19" t="s">
        <v>142</v>
      </c>
      <c r="D128" s="20" t="s">
        <v>14</v>
      </c>
      <c r="E128" s="21" t="n">
        <v>56.5</v>
      </c>
      <c r="F128" s="21" t="n">
        <v>-12</v>
      </c>
      <c r="G128" s="21" t="n">
        <v>59.4</v>
      </c>
      <c r="H128" s="21" t="n">
        <v>-32.3</v>
      </c>
      <c r="I128" s="21" t="n">
        <v>28</v>
      </c>
      <c r="J128" s="21" t="n">
        <v>-26.8</v>
      </c>
      <c r="K128" s="22" t="n">
        <f>E128+G128+I128</f>
        <v>143.9</v>
      </c>
      <c r="L128" s="22" t="n">
        <f>F128+H128+J128</f>
        <v>-71.1</v>
      </c>
    </row>
    <row r="129" ht="12.75" customHeight="1">
      <c r="A129" s="17" t="n">
        <v>128</v>
      </c>
      <c r="B129" s="18" t="n">
        <v>116919</v>
      </c>
      <c r="C129" s="19" t="s">
        <v>143</v>
      </c>
      <c r="D129" s="20" t="s">
        <v>11</v>
      </c>
      <c r="E129" s="21" t="n">
        <v>69</v>
      </c>
      <c r="F129" s="21" t="n">
        <v>-14</v>
      </c>
      <c r="G129" s="21" t="n">
        <v>57.2</v>
      </c>
      <c r="H129" s="21" t="n">
        <v>-26.2</v>
      </c>
      <c r="I129" s="21" t="n">
        <v>53</v>
      </c>
      <c r="J129" s="21" t="n">
        <v>-24</v>
      </c>
      <c r="K129" s="22" t="n">
        <f>E129+G129+I129</f>
        <v>179.2</v>
      </c>
      <c r="L129" s="22" t="n">
        <f>F129+H129+J129</f>
        <v>-64.2</v>
      </c>
    </row>
    <row r="130" ht="12.75" customHeight="1">
      <c r="A130" s="17" t="n">
        <v>129</v>
      </c>
      <c r="B130" s="18" t="n">
        <v>117637</v>
      </c>
      <c r="C130" s="19" t="s">
        <v>144</v>
      </c>
      <c r="D130" s="20" t="s">
        <v>19</v>
      </c>
      <c r="E130" s="21" t="n">
        <v>34.5</v>
      </c>
      <c r="F130" s="21" t="n">
        <v>-20</v>
      </c>
      <c r="G130" s="21" t="n">
        <v>36</v>
      </c>
      <c r="H130" s="21" t="n">
        <v>-43.4</v>
      </c>
      <c r="I130" s="21" t="n">
        <v>17</v>
      </c>
      <c r="J130" s="21" t="n">
        <v>-33.7</v>
      </c>
      <c r="K130" s="22" t="n">
        <f>E130+G130+I130</f>
        <v>87.5</v>
      </c>
      <c r="L130" s="22" t="n">
        <f>F130+H130+J130</f>
        <v>-97.1</v>
      </c>
    </row>
    <row r="131" ht="12.75" customHeight="1">
      <c r="A131" s="17" t="n">
        <v>130</v>
      </c>
      <c r="B131" s="18" t="n">
        <v>118758</v>
      </c>
      <c r="C131" s="19" t="s">
        <v>145</v>
      </c>
      <c r="D131" s="20" t="s">
        <v>24</v>
      </c>
      <c r="E131" s="21" t="n">
        <v>30.5</v>
      </c>
      <c r="F131" s="21" t="n">
        <v>-22</v>
      </c>
      <c r="G131" s="21" t="n">
        <v>33.4</v>
      </c>
      <c r="H131" s="21" t="n">
        <v>-38.4</v>
      </c>
      <c r="I131" s="21" t="n">
        <v>13</v>
      </c>
      <c r="J131" s="21" t="n">
        <v>-36.4</v>
      </c>
      <c r="K131" s="22" t="n">
        <f>E131+G131+I131</f>
        <v>76.9</v>
      </c>
      <c r="L131" s="22" t="n">
        <f>F131+H131+J131</f>
        <v>-96.8</v>
      </c>
    </row>
    <row r="132" ht="12.75" customHeight="1">
      <c r="A132" s="17" t="n">
        <v>131</v>
      </c>
      <c r="B132" s="18" t="n">
        <v>118951</v>
      </c>
      <c r="C132" s="19" t="s">
        <v>146</v>
      </c>
      <c r="D132" s="20" t="s">
        <v>14</v>
      </c>
      <c r="E132" s="21" t="n">
        <v>109.5</v>
      </c>
      <c r="F132" s="21" t="n">
        <v>-2</v>
      </c>
      <c r="G132" s="21" t="n">
        <v>97.6</v>
      </c>
      <c r="H132" s="21" t="n">
        <v>-16.6</v>
      </c>
      <c r="I132" s="21" t="n">
        <v>50</v>
      </c>
      <c r="J132" s="21" t="n">
        <v>-14.7</v>
      </c>
      <c r="K132" s="22" t="n">
        <f>E132+G132+I132</f>
        <v>257.1</v>
      </c>
      <c r="L132" s="22" t="n">
        <f>F132+H132+J132</f>
        <v>-33.3</v>
      </c>
    </row>
    <row r="133" ht="12.75" customHeight="1">
      <c r="A133" s="17" t="n">
        <v>132</v>
      </c>
      <c r="B133" s="18" t="n">
        <v>119262</v>
      </c>
      <c r="C133" s="19" t="s">
        <v>147</v>
      </c>
      <c r="D133" s="20" t="s">
        <v>11</v>
      </c>
      <c r="E133" s="21" t="n">
        <v>27</v>
      </c>
      <c r="F133" s="21" t="n">
        <v>-23</v>
      </c>
      <c r="G133" s="21" t="n">
        <v>29.8</v>
      </c>
      <c r="H133" s="21" t="n">
        <v>-39.2</v>
      </c>
      <c r="I133" s="21" t="n">
        <v>18</v>
      </c>
      <c r="J133" s="21" t="n">
        <v>-34.3</v>
      </c>
      <c r="K133" s="22" t="n">
        <f>E133+G133+I133</f>
        <v>74.8</v>
      </c>
      <c r="L133" s="22" t="n">
        <f>F133+H133+J133</f>
        <v>-96.5</v>
      </c>
    </row>
    <row r="134" ht="12.75" customHeight="1">
      <c r="A134" s="17" t="n">
        <v>133</v>
      </c>
      <c r="B134" s="18" t="n">
        <v>119263</v>
      </c>
      <c r="C134" s="19" t="s">
        <v>148</v>
      </c>
      <c r="D134" s="20" t="s">
        <v>14</v>
      </c>
      <c r="E134" s="21" t="n">
        <v>21.5</v>
      </c>
      <c r="F134" s="21" t="n">
        <v>-25</v>
      </c>
      <c r="G134" s="21" t="n">
        <v>58.9</v>
      </c>
      <c r="H134" s="21" t="n">
        <v>-33.4</v>
      </c>
      <c r="I134" s="21" t="n">
        <v>41.5</v>
      </c>
      <c r="J134" s="21" t="n">
        <v>-23.2</v>
      </c>
      <c r="K134" s="22" t="n">
        <f>E134+G134+I134</f>
        <v>121.9</v>
      </c>
      <c r="L134" s="22" t="n">
        <f>F134+H134+J134</f>
        <v>-81.6</v>
      </c>
    </row>
    <row r="135" ht="12.75" customHeight="1">
      <c r="A135" s="17" t="n">
        <v>135</v>
      </c>
      <c r="B135" s="18" t="n">
        <v>122176</v>
      </c>
      <c r="C135" s="19" t="s">
        <v>149</v>
      </c>
      <c r="D135" s="20" t="s">
        <v>31</v>
      </c>
      <c r="E135" s="21" t="n">
        <v>31.5</v>
      </c>
      <c r="F135" s="21" t="n">
        <v>-18</v>
      </c>
      <c r="G135" s="21" t="n">
        <v>26</v>
      </c>
      <c r="H135" s="21" t="n">
        <v>-42.5</v>
      </c>
      <c r="I135" s="21" t="n">
        <v>34</v>
      </c>
      <c r="J135" s="21" t="n">
        <v>-34.2</v>
      </c>
      <c r="K135" s="22" t="n">
        <f>E135+G135+I135</f>
        <v>91.5</v>
      </c>
      <c r="L135" s="22" t="n">
        <f>F135+H135+J135</f>
        <v>-94.7</v>
      </c>
    </row>
    <row r="136" ht="12.75" customHeight="1">
      <c r="A136" s="17" t="n">
        <v>136</v>
      </c>
      <c r="B136" s="18" t="n">
        <v>122686</v>
      </c>
      <c r="C136" s="19" t="s">
        <v>150</v>
      </c>
      <c r="D136" s="20" t="s">
        <v>19</v>
      </c>
      <c r="E136" s="21" t="n">
        <v>19</v>
      </c>
      <c r="F136" s="21" t="n">
        <v>-27</v>
      </c>
      <c r="G136" s="21" t="n">
        <v>21.9</v>
      </c>
      <c r="H136" s="21" t="n">
        <v>-50.7</v>
      </c>
      <c r="I136" s="21" t="n">
        <v>15.5</v>
      </c>
      <c r="J136" s="21" t="n">
        <v>-33.9</v>
      </c>
      <c r="K136" s="22" t="n">
        <f>E136+G136+I136</f>
        <v>56.4</v>
      </c>
      <c r="L136" s="22" t="n">
        <f>F136+H136+J136</f>
        <v>-111.6</v>
      </c>
    </row>
    <row r="137" ht="12.75" customHeight="1">
      <c r="A137" s="17" t="n">
        <v>137</v>
      </c>
      <c r="B137" s="18" t="n">
        <v>122718</v>
      </c>
      <c r="C137" s="19" t="s">
        <v>151</v>
      </c>
      <c r="D137" s="20" t="s">
        <v>19</v>
      </c>
      <c r="E137" s="21" t="n">
        <v>14</v>
      </c>
      <c r="F137" s="21" t="n">
        <v>-28</v>
      </c>
      <c r="G137" s="21" t="n">
        <v>13.8</v>
      </c>
      <c r="H137" s="21" t="n">
        <v>-57</v>
      </c>
      <c r="I137" s="21" t="n">
        <v>11</v>
      </c>
      <c r="J137" s="21" t="n">
        <v>-39.5</v>
      </c>
      <c r="K137" s="22" t="n">
        <f>E137+G137+I137</f>
        <v>38.8</v>
      </c>
      <c r="L137" s="22" t="n">
        <f>F137+H137+J137</f>
        <v>-124.5</v>
      </c>
    </row>
    <row r="138" ht="12.75" customHeight="1">
      <c r="A138" s="17" t="n">
        <v>138</v>
      </c>
      <c r="B138" s="18" t="n">
        <v>122906</v>
      </c>
      <c r="C138" s="19" t="s">
        <v>152</v>
      </c>
      <c r="D138" s="20" t="s">
        <v>19</v>
      </c>
      <c r="E138" s="21" t="n">
        <v>63.5</v>
      </c>
      <c r="F138" s="21" t="n">
        <v>-10</v>
      </c>
      <c r="G138" s="21" t="n">
        <v>62.9</v>
      </c>
      <c r="H138" s="21" t="n">
        <v>-35.5</v>
      </c>
      <c r="I138" s="21" t="n">
        <v>52.5</v>
      </c>
      <c r="J138" s="21" t="n">
        <v>-18.1</v>
      </c>
      <c r="K138" s="22" t="n">
        <f>E138+G138+I138</f>
        <v>178.9</v>
      </c>
      <c r="L138" s="22" t="n">
        <f>F138+H138+J138</f>
        <v>-63.6</v>
      </c>
    </row>
    <row r="139" ht="12.75" customHeight="1">
      <c r="A139" s="17" t="n">
        <v>139</v>
      </c>
      <c r="B139" s="18" t="n">
        <v>123007</v>
      </c>
      <c r="C139" s="19" t="s">
        <v>153</v>
      </c>
      <c r="D139" s="20" t="s">
        <v>19</v>
      </c>
      <c r="E139" s="21" t="n">
        <v>35.5</v>
      </c>
      <c r="F139" s="21" t="n">
        <v>-21</v>
      </c>
      <c r="G139" s="21" t="n">
        <v>23.1</v>
      </c>
      <c r="H139" s="21" t="n">
        <v>-53.6</v>
      </c>
      <c r="I139" s="21" t="n">
        <v>12.5</v>
      </c>
      <c r="J139" s="21" t="n">
        <v>-36.9</v>
      </c>
      <c r="K139" s="22" t="n">
        <f>E139+G139+I139</f>
        <v>71.1</v>
      </c>
      <c r="L139" s="22" t="n">
        <f>F139+H139+J139</f>
        <v>-111.5</v>
      </c>
    </row>
    <row r="140" ht="12.75" customHeight="1">
      <c r="A140" s="17" t="n">
        <v>140</v>
      </c>
      <c r="B140" s="18" t="n">
        <v>307</v>
      </c>
      <c r="C140" s="19" t="s">
        <v>154</v>
      </c>
      <c r="D140" s="20" t="s">
        <v>16</v>
      </c>
      <c r="E140" s="21" t="n">
        <v>392</v>
      </c>
      <c r="F140" s="21" t="n">
        <v>-20</v>
      </c>
      <c r="G140" s="21" t="n">
        <v>631.6</v>
      </c>
      <c r="H140" s="21" t="n">
        <v>-112.6</v>
      </c>
      <c r="I140" s="21" t="n">
        <v>412.5</v>
      </c>
      <c r="J140" s="21" t="n">
        <v>-30.2</v>
      </c>
      <c r="K140" s="22" t="n">
        <f>E140+G140+I140</f>
        <v>1436.1</v>
      </c>
      <c r="L140" s="22" t="n">
        <f>F140+H140+J140</f>
        <v>-162.8</v>
      </c>
    </row>
    <row r="141" ht="12.75" customHeight="1">
      <c r="A141" s="17" t="n">
        <v>141</v>
      </c>
      <c r="B141" s="24" t="n">
        <v>572</v>
      </c>
      <c r="C141" s="25" t="s">
        <v>155</v>
      </c>
      <c r="D141" s="26" t="s">
        <v>11</v>
      </c>
      <c r="E141" s="21" t="n">
        <v>80.5</v>
      </c>
      <c r="F141" s="21" t="n">
        <v>-15</v>
      </c>
      <c r="G141" s="21" t="n">
        <v>165.3</v>
      </c>
      <c r="H141" s="21" t="n">
        <v>-25</v>
      </c>
      <c r="I141" s="21" t="n">
        <v>37</v>
      </c>
      <c r="J141" s="21" t="n">
        <v>-41</v>
      </c>
      <c r="K141" s="22" t="n">
        <f>E141+G141+I141</f>
        <v>282.8</v>
      </c>
      <c r="L141" s="22" t="n">
        <f>F141+H141+J141</f>
        <v>-81</v>
      </c>
    </row>
    <row r="142" ht="12.75" customHeight="1">
      <c r="A142" s="17" t="n">
        <v>142</v>
      </c>
      <c r="B142" s="24" t="n">
        <v>311</v>
      </c>
      <c r="C142" s="25" t="s">
        <v>156</v>
      </c>
      <c r="D142" s="26" t="s">
        <v>14</v>
      </c>
      <c r="E142" s="21" t="n">
        <v>33</v>
      </c>
      <c r="F142" s="21" t="n">
        <v>-20</v>
      </c>
      <c r="G142" s="21" t="n">
        <v>62.5</v>
      </c>
      <c r="H142" s="21" t="n">
        <v>-38.5</v>
      </c>
      <c r="I142" s="21" t="n">
        <v>52</v>
      </c>
      <c r="J142" s="21" t="n">
        <v>-22.3</v>
      </c>
      <c r="K142" s="22" t="n">
        <f>E142+G142+I142</f>
        <v>147.5</v>
      </c>
      <c r="L142" s="22" t="n">
        <f>F142+H142+J142</f>
        <v>-80.8</v>
      </c>
    </row>
    <row r="143" ht="12.75" customHeight="1">
      <c r="A143" s="9" t="s">
        <v>157</v>
      </c>
      <c r="B143" s="10"/>
      <c r="C143" s="10"/>
      <c r="D143" s="10"/>
      <c r="E143" s="21" t="n">
        <v>18251.5</v>
      </c>
      <c r="F143" s="21" t="n">
        <v>-1858</v>
      </c>
      <c r="G143" s="21" t="n">
        <f>SUM(G3:G142)</f>
        <v>14198.4</v>
      </c>
      <c r="H143" s="21" t="n">
        <f>SUM(H3:H142)</f>
        <v>-5099.4</v>
      </c>
      <c r="I143" s="21" t="n">
        <f>SUM(I3:I142)</f>
        <v>10632</v>
      </c>
      <c r="J143" s="21" t="n">
        <f>SUM(J3:J142)</f>
        <v>-3716</v>
      </c>
      <c r="K143" s="22" t="n">
        <f>SUM(K3:K142)</f>
        <v>43081.9</v>
      </c>
      <c r="L143" s="22" t="n">
        <f>F143+H143+J143</f>
        <v>-10673.4</v>
      </c>
    </row>
  </sheetData>
  <mergeCells count="7">
    <mergeCell ref="L1:L2"/>
    <mergeCell ref="A143:D143"/>
    <mergeCell ref="I1:J1"/>
    <mergeCell ref="A1:D1"/>
    <mergeCell ref="E1:F1"/>
    <mergeCell ref="K1:K2"/>
    <mergeCell ref="G1:H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tabColor rgb="FFFF0000"/>
    <outlinePr summaryBelow="0" summaryRight="0"/>
  </sheetPr>
  <dimension ref="A1"/>
  <sheetViews>
    <sheetView workbookViewId="0"/>
  </sheetViews>
  <sheetFormatPr baseColWidth="10" defaultColWidth="9" defaultRowHeight="18" customHeight="1"/>
  <cols>
    <col min="1" max="2" width="7.5" customWidth="1" style="6"/>
    <col min="3" max="3" width="10.166015625" customWidth="1" style="6"/>
    <col min="4" max="6" width="9" style="6"/>
    <col min="7" max="7" width="9.9990234375" customWidth="1" style="27"/>
    <col min="8" max="8" width="10.166015625" customWidth="1" style="27"/>
    <col min="9" max="40" width="9" style="7"/>
  </cols>
  <sheetData>
    <row r="1" ht="19" customHeight="1">
      <c r="A1" s="12" t="s">
        <v>158</v>
      </c>
      <c r="B1" s="12"/>
      <c r="C1" s="28"/>
      <c r="D1" s="28"/>
      <c r="E1" s="28"/>
      <c r="F1" s="28"/>
      <c r="G1" s="29"/>
      <c r="H1" s="29"/>
    </row>
    <row r="2" ht="19" customHeight="1">
      <c r="A2" s="12" t="s">
        <v>6</v>
      </c>
      <c r="B2" s="12" t="s">
        <v>9</v>
      </c>
      <c r="C2" s="12" t="s">
        <v>7</v>
      </c>
      <c r="D2" s="12" t="s">
        <v>8</v>
      </c>
      <c r="E2" s="12" t="s">
        <v>159</v>
      </c>
      <c r="F2" s="12" t="s">
        <v>160</v>
      </c>
      <c r="G2" s="13" t="s">
        <v>161</v>
      </c>
      <c r="H2" s="13" t="s">
        <v>162</v>
      </c>
    </row>
    <row r="3" ht="19" customHeight="1">
      <c r="A3" s="21" t="n">
        <v>1</v>
      </c>
      <c r="B3" s="21" t="s">
        <v>163</v>
      </c>
      <c r="C3" s="21" t="n">
        <v>704</v>
      </c>
      <c r="D3" s="21" t="s">
        <v>164</v>
      </c>
      <c r="E3" s="21" t="n">
        <v>6385</v>
      </c>
      <c r="F3" s="21" t="s">
        <v>165</v>
      </c>
      <c r="G3" s="22" t="n">
        <v>72</v>
      </c>
      <c r="H3" s="22" t="n">
        <v>37.2</v>
      </c>
    </row>
    <row r="4" ht="19" customHeight="1">
      <c r="A4" s="21" t="n">
        <v>2</v>
      </c>
      <c r="B4" s="21" t="s">
        <v>163</v>
      </c>
      <c r="C4" s="21" t="n">
        <v>704</v>
      </c>
      <c r="D4" s="21" t="s">
        <v>164</v>
      </c>
      <c r="E4" s="21" t="n">
        <v>6505</v>
      </c>
      <c r="F4" s="21" t="s">
        <v>166</v>
      </c>
      <c r="G4" s="22" t="n">
        <v>73.12</v>
      </c>
      <c r="H4" s="22" t="n">
        <v>37.2</v>
      </c>
    </row>
    <row r="5" ht="19" customHeight="1">
      <c r="A5" s="21"/>
      <c r="B5" s="21"/>
      <c r="C5" s="21"/>
      <c r="D5" s="21"/>
      <c r="E5" s="21"/>
      <c r="F5" s="21"/>
      <c r="G5" s="22"/>
      <c r="H5" s="22"/>
    </row>
    <row r="6" ht="19" customHeight="1">
      <c r="A6" s="21"/>
      <c r="B6" s="21"/>
      <c r="C6" s="21"/>
      <c r="D6" s="21"/>
      <c r="E6" s="21"/>
      <c r="F6" s="21"/>
      <c r="G6" s="22"/>
      <c r="H6" s="22"/>
    </row>
    <row r="7" ht="19" customHeight="1">
      <c r="A7" s="21"/>
      <c r="B7" s="21"/>
      <c r="C7" s="21"/>
      <c r="D7" s="21"/>
      <c r="E7" s="21"/>
      <c r="F7" s="21"/>
      <c r="G7" s="22"/>
      <c r="H7" s="22"/>
    </row>
    <row r="8" ht="19" customHeight="1">
      <c r="A8" s="21"/>
      <c r="B8" s="21"/>
      <c r="C8" s="21"/>
      <c r="D8" s="21"/>
      <c r="E8" s="21"/>
      <c r="F8" s="21"/>
      <c r="G8" s="22"/>
      <c r="H8" s="22"/>
    </row>
    <row r="9" ht="19" customHeight="1">
      <c r="A9" s="21"/>
      <c r="B9" s="21"/>
      <c r="C9" s="21"/>
      <c r="D9" s="21"/>
      <c r="E9" s="21"/>
      <c r="F9" s="21"/>
      <c r="G9" s="22"/>
      <c r="H9" s="22"/>
    </row>
    <row r="10" ht="19" customHeight="1">
      <c r="A10" s="21"/>
      <c r="B10" s="21"/>
      <c r="C10" s="21"/>
      <c r="D10" s="21"/>
      <c r="E10" s="21"/>
      <c r="F10" s="21"/>
      <c r="G10" s="22"/>
      <c r="H10" s="22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2.75" customHeight="1"/>
  <cols>
    <col min="1" max="1" width="4.3330078125" customWidth="1" style="79"/>
    <col min="2" max="2" width="7.998046875" style="3"/>
    <col min="3" max="3" width="21.498046875" customWidth="1" style="4"/>
    <col min="4" max="4" width="9" style="5"/>
    <col min="5" max="5" width="5.666015625" customWidth="1" style="30"/>
    <col min="6" max="6" width="6.1640625" customWidth="1" style="31"/>
    <col min="7" max="7" width="6.498046875" customWidth="1" style="32"/>
    <col min="8" max="8" width="10.166015625" customWidth="1" style="33"/>
    <col min="9" max="9" width="11.33203125" customWidth="1" style="32"/>
    <col min="10" max="10" width="9.9990234375" customWidth="1" style="34"/>
    <col min="11" max="11" width="7.998046875" customWidth="1" style="35"/>
    <col min="12" max="12" width="7.5" customWidth="1" style="36"/>
    <col min="13" max="13" width="10.166015625" customWidth="1" style="37"/>
    <col min="14" max="14" width="10.6640625" customWidth="1" style="38"/>
    <col min="15" max="15" width="10.5" customWidth="1" style="39"/>
    <col min="16" max="16" width="7.3330078125" customWidth="1" style="40"/>
    <col min="17" max="17" width="11.666015625" customWidth="1" style="38"/>
    <col min="18" max="19" width="9" style="41"/>
    <col min="20" max="40" width="9" style="40"/>
  </cols>
  <sheetData>
    <row r="1" ht="28" customHeight="1">
      <c r="A1" s="14" t="s">
        <v>0</v>
      </c>
      <c r="B1" s="14"/>
      <c r="C1" s="14"/>
      <c r="D1" s="14"/>
      <c r="E1" s="42"/>
      <c r="F1" s="43" t="s">
        <v>167</v>
      </c>
      <c r="G1" s="43"/>
      <c r="H1" s="43"/>
      <c r="I1" s="43"/>
      <c r="J1" s="44"/>
      <c r="K1" s="45" t="s">
        <v>168</v>
      </c>
      <c r="L1" s="46"/>
      <c r="M1" s="47"/>
      <c r="N1" s="46"/>
      <c r="O1" s="48"/>
      <c r="P1" s="49" t="s">
        <v>169</v>
      </c>
      <c r="Q1" s="50"/>
      <c r="R1" s="51" t="s">
        <v>4</v>
      </c>
      <c r="S1" s="51" t="s">
        <v>5</v>
      </c>
    </row>
    <row r="2" ht="44" customHeight="1">
      <c r="A2" s="14" t="s">
        <v>6</v>
      </c>
      <c r="B2" s="15" t="s">
        <v>7</v>
      </c>
      <c r="C2" s="15" t="s">
        <v>8</v>
      </c>
      <c r="D2" s="52" t="s">
        <v>9</v>
      </c>
      <c r="E2" s="49" t="s">
        <v>170</v>
      </c>
      <c r="F2" s="53" t="s">
        <v>171</v>
      </c>
      <c r="G2" s="54" t="s">
        <v>172</v>
      </c>
      <c r="H2" s="55" t="s">
        <v>173</v>
      </c>
      <c r="I2" s="54" t="s">
        <v>174</v>
      </c>
      <c r="J2" s="56" t="s">
        <v>175</v>
      </c>
      <c r="K2" s="53" t="s">
        <v>176</v>
      </c>
      <c r="L2" s="54" t="s">
        <v>177</v>
      </c>
      <c r="M2" s="55" t="s">
        <v>173</v>
      </c>
      <c r="N2" s="54" t="s">
        <v>178</v>
      </c>
      <c r="O2" s="56" t="s">
        <v>175</v>
      </c>
      <c r="P2" s="54" t="s">
        <v>177</v>
      </c>
      <c r="Q2" s="54" t="s">
        <v>179</v>
      </c>
      <c r="R2" s="51"/>
      <c r="S2" s="51"/>
    </row>
    <row r="3" ht="12.75" customHeight="1">
      <c r="A3" s="17" t="n">
        <v>1</v>
      </c>
      <c r="B3" s="18" t="n">
        <v>337</v>
      </c>
      <c r="C3" s="19" t="s">
        <v>10</v>
      </c>
      <c r="D3" s="57" t="s">
        <v>11</v>
      </c>
      <c r="E3" s="58" t="s">
        <v>180</v>
      </c>
      <c r="F3" s="59" t="n">
        <v>30</v>
      </c>
      <c r="G3" s="60" t="n">
        <v>23</v>
      </c>
      <c r="H3" s="61" t="n">
        <f>G3/F3</f>
        <v>0.766666666666667</v>
      </c>
      <c r="I3" s="60" t="n">
        <f>G3*2</f>
        <v>46</v>
      </c>
      <c r="J3" s="62" t="n">
        <f>(F3-G3)*-1</f>
        <v>-7</v>
      </c>
      <c r="K3" s="63" t="n">
        <v>30</v>
      </c>
      <c r="L3" s="64" t="n">
        <v>18</v>
      </c>
      <c r="M3" s="65" t="n">
        <f>L3/K3</f>
        <v>0.6</v>
      </c>
      <c r="N3" s="64" t="n">
        <f>L3*2</f>
        <v>36</v>
      </c>
      <c r="O3" s="66" t="n">
        <f>(K3-L3)*-1</f>
        <v>-12</v>
      </c>
      <c r="P3" s="67" t="n">
        <v>13</v>
      </c>
      <c r="Q3" s="64" t="n">
        <f>P3*1.5</f>
        <v>19.5</v>
      </c>
      <c r="R3" s="68" t="n">
        <f>I3+N3+Q3</f>
        <v>101.5</v>
      </c>
      <c r="S3" s="68" t="n">
        <f>J3+O3</f>
        <v>-19</v>
      </c>
    </row>
    <row r="4" ht="12.75" customHeight="1">
      <c r="A4" s="17" t="n">
        <v>2</v>
      </c>
      <c r="B4" s="18" t="n">
        <v>517</v>
      </c>
      <c r="C4" s="19" t="s">
        <v>12</v>
      </c>
      <c r="D4" s="57" t="s">
        <v>11</v>
      </c>
      <c r="E4" s="58" t="s">
        <v>180</v>
      </c>
      <c r="F4" s="59" t="n">
        <v>30</v>
      </c>
      <c r="G4" s="60" t="n">
        <v>54</v>
      </c>
      <c r="H4" s="69" t="n">
        <f>G4/F4</f>
        <v>1.8</v>
      </c>
      <c r="I4" s="60" t="n">
        <f>G4*4</f>
        <v>216</v>
      </c>
      <c r="J4" s="62"/>
      <c r="K4" s="63" t="n">
        <v>30</v>
      </c>
      <c r="L4" s="64" t="n">
        <v>27</v>
      </c>
      <c r="M4" s="65" t="n">
        <f>L4/K4</f>
        <v>0.9</v>
      </c>
      <c r="N4" s="64" t="n">
        <f>L4*2</f>
        <v>54</v>
      </c>
      <c r="O4" s="66" t="n">
        <f>(K4-L4)*-1</f>
        <v>-3</v>
      </c>
      <c r="P4" s="67" t="n">
        <v>14</v>
      </c>
      <c r="Q4" s="64" t="n">
        <f>P4*1.5</f>
        <v>21</v>
      </c>
      <c r="R4" s="68" t="n">
        <f>I4+N4+Q4</f>
        <v>291</v>
      </c>
      <c r="S4" s="68" t="n">
        <f>J4+O4</f>
        <v>-3</v>
      </c>
    </row>
    <row r="5" ht="12.75" customHeight="1">
      <c r="A5" s="17" t="n">
        <v>3</v>
      </c>
      <c r="B5" s="18" t="n">
        <v>582</v>
      </c>
      <c r="C5" s="19" t="s">
        <v>13</v>
      </c>
      <c r="D5" s="57" t="s">
        <v>14</v>
      </c>
      <c r="E5" s="58" t="s">
        <v>180</v>
      </c>
      <c r="F5" s="59" t="n">
        <v>30</v>
      </c>
      <c r="G5" s="60" t="n">
        <v>6</v>
      </c>
      <c r="H5" s="61" t="n">
        <f>G5/F5</f>
        <v>0.2</v>
      </c>
      <c r="I5" s="60" t="n">
        <f>G5*2</f>
        <v>12</v>
      </c>
      <c r="J5" s="62" t="n">
        <f>(F5-G5)*-1</f>
        <v>-24</v>
      </c>
      <c r="K5" s="63" t="n">
        <v>30</v>
      </c>
      <c r="L5" s="64" t="n">
        <v>9</v>
      </c>
      <c r="M5" s="65" t="n">
        <f>L5/K5</f>
        <v>0.3</v>
      </c>
      <c r="N5" s="64" t="n">
        <f>L5*2</f>
        <v>18</v>
      </c>
      <c r="O5" s="66" t="n">
        <f>(K5-L5)*-1</f>
        <v>-21</v>
      </c>
      <c r="P5" s="67" t="n">
        <v>20</v>
      </c>
      <c r="Q5" s="64" t="n">
        <f>P5*1.5</f>
        <v>30</v>
      </c>
      <c r="R5" s="68" t="n">
        <f>I5+N5+Q5</f>
        <v>60</v>
      </c>
      <c r="S5" s="68" t="n">
        <f>J5+O5</f>
        <v>-45</v>
      </c>
    </row>
    <row r="6" ht="12.75" customHeight="1">
      <c r="A6" s="17" t="n">
        <v>4</v>
      </c>
      <c r="B6" s="18" t="n">
        <v>750</v>
      </c>
      <c r="C6" s="23" t="s">
        <v>15</v>
      </c>
      <c r="D6" s="57" t="s">
        <v>16</v>
      </c>
      <c r="E6" s="58" t="s">
        <v>180</v>
      </c>
      <c r="F6" s="59" t="n">
        <v>50</v>
      </c>
      <c r="G6" s="60" t="n">
        <v>146</v>
      </c>
      <c r="H6" s="69" t="n">
        <f>G6/F6</f>
        <v>2.92</v>
      </c>
      <c r="I6" s="60" t="n">
        <f>G6*4</f>
        <v>584</v>
      </c>
      <c r="J6" s="62"/>
      <c r="K6" s="63" t="n">
        <v>30</v>
      </c>
      <c r="L6" s="64" t="n">
        <v>49</v>
      </c>
      <c r="M6" s="70" t="n">
        <f>L6/K6</f>
        <v>1.63333333333333</v>
      </c>
      <c r="N6" s="64" t="n">
        <f>L6*3</f>
        <v>147</v>
      </c>
      <c r="O6" s="71"/>
      <c r="P6" s="68" t="n">
        <v>35</v>
      </c>
      <c r="Q6" s="64" t="n">
        <f>P6*1.5</f>
        <v>52.5</v>
      </c>
      <c r="R6" s="68" t="n">
        <f>I6+N6+Q6</f>
        <v>783.5</v>
      </c>
      <c r="S6" s="68" t="n">
        <f>J6+O6</f>
        <v>0</v>
      </c>
    </row>
    <row r="7" ht="12.75" customHeight="1">
      <c r="A7" s="17" t="n">
        <v>5</v>
      </c>
      <c r="B7" s="18" t="n">
        <v>114685</v>
      </c>
      <c r="C7" s="19" t="s">
        <v>17</v>
      </c>
      <c r="D7" s="57" t="s">
        <v>11</v>
      </c>
      <c r="E7" s="58" t="s">
        <v>180</v>
      </c>
      <c r="F7" s="59" t="n">
        <v>30</v>
      </c>
      <c r="G7" s="60" t="n">
        <v>45</v>
      </c>
      <c r="H7" s="69" t="n">
        <f>G7/F7</f>
        <v>1.5</v>
      </c>
      <c r="I7" s="60" t="n">
        <f>G7*4</f>
        <v>180</v>
      </c>
      <c r="J7" s="62"/>
      <c r="K7" s="63" t="n">
        <v>30</v>
      </c>
      <c r="L7" s="64" t="n">
        <v>12</v>
      </c>
      <c r="M7" s="65" t="n">
        <f>L7/K7</f>
        <v>0.4</v>
      </c>
      <c r="N7" s="64" t="n">
        <f>L7*2</f>
        <v>24</v>
      </c>
      <c r="O7" s="66" t="n">
        <f>(K7-L7)*-1</f>
        <v>-18</v>
      </c>
      <c r="P7" s="67" t="n">
        <v>3</v>
      </c>
      <c r="Q7" s="64" t="n">
        <f>P7*1.5</f>
        <v>4.5</v>
      </c>
      <c r="R7" s="68" t="n">
        <f>I7+N7+Q7</f>
        <v>208.5</v>
      </c>
      <c r="S7" s="68" t="n">
        <f>J7+O7</f>
        <v>-18</v>
      </c>
    </row>
    <row r="8" ht="12.75" customHeight="1">
      <c r="A8" s="17" t="n">
        <v>6</v>
      </c>
      <c r="B8" s="18" t="n">
        <v>341</v>
      </c>
      <c r="C8" s="19" t="s">
        <v>18</v>
      </c>
      <c r="D8" s="57" t="s">
        <v>19</v>
      </c>
      <c r="E8" s="58" t="s">
        <v>181</v>
      </c>
      <c r="F8" s="59" t="n">
        <v>35</v>
      </c>
      <c r="G8" s="60" t="n">
        <v>131</v>
      </c>
      <c r="H8" s="69" t="n">
        <f>G8/F8</f>
        <v>3.74285714285714</v>
      </c>
      <c r="I8" s="60" t="n">
        <f>G8*4</f>
        <v>524</v>
      </c>
      <c r="J8" s="62"/>
      <c r="K8" s="63" t="n">
        <v>30</v>
      </c>
      <c r="L8" s="64" t="n">
        <v>18</v>
      </c>
      <c r="M8" s="65" t="n">
        <f>L8/K8</f>
        <v>0.6</v>
      </c>
      <c r="N8" s="64" t="n">
        <f>L8*2</f>
        <v>36</v>
      </c>
      <c r="O8" s="66" t="n">
        <f>(K8-L8)*-1</f>
        <v>-12</v>
      </c>
      <c r="P8" s="67" t="n">
        <v>12</v>
      </c>
      <c r="Q8" s="64" t="n">
        <f>P8*1.5</f>
        <v>18</v>
      </c>
      <c r="R8" s="68" t="n">
        <f>I8+N8+Q8</f>
        <v>578</v>
      </c>
      <c r="S8" s="68" t="n">
        <f>J8+O8</f>
        <v>-12</v>
      </c>
    </row>
    <row r="9" ht="12.75" customHeight="1">
      <c r="A9" s="17" t="n">
        <v>7</v>
      </c>
      <c r="B9" s="18" t="n">
        <v>343</v>
      </c>
      <c r="C9" s="19" t="s">
        <v>20</v>
      </c>
      <c r="D9" s="57" t="s">
        <v>14</v>
      </c>
      <c r="E9" s="58" t="s">
        <v>181</v>
      </c>
      <c r="F9" s="59" t="n">
        <v>35</v>
      </c>
      <c r="G9" s="60" t="n">
        <v>51</v>
      </c>
      <c r="H9" s="69" t="n">
        <f>G9/F9</f>
        <v>1.45714285714286</v>
      </c>
      <c r="I9" s="60" t="n">
        <f>G9*4</f>
        <v>204</v>
      </c>
      <c r="J9" s="62"/>
      <c r="K9" s="63" t="n">
        <v>30</v>
      </c>
      <c r="L9" s="64" t="n">
        <v>14</v>
      </c>
      <c r="M9" s="65" t="n">
        <f>L9/K9</f>
        <v>0.466666666666667</v>
      </c>
      <c r="N9" s="64" t="n">
        <f>L9*2</f>
        <v>28</v>
      </c>
      <c r="O9" s="66" t="n">
        <f>(K9-L9)*-1</f>
        <v>-16</v>
      </c>
      <c r="P9" s="67" t="n">
        <v>6</v>
      </c>
      <c r="Q9" s="64" t="n">
        <f>P9*1.5</f>
        <v>9</v>
      </c>
      <c r="R9" s="68" t="n">
        <f>I9+N9+Q9</f>
        <v>241</v>
      </c>
      <c r="S9" s="68" t="n">
        <f>J9+O9</f>
        <v>-16</v>
      </c>
    </row>
    <row r="10" ht="12.75" customHeight="1">
      <c r="A10" s="17" t="n">
        <v>8</v>
      </c>
      <c r="B10" s="18" t="n">
        <v>385</v>
      </c>
      <c r="C10" s="19" t="s">
        <v>21</v>
      </c>
      <c r="D10" s="57" t="s">
        <v>22</v>
      </c>
      <c r="E10" s="58" t="s">
        <v>181</v>
      </c>
      <c r="F10" s="59" t="n">
        <v>35</v>
      </c>
      <c r="G10" s="60" t="n">
        <v>38</v>
      </c>
      <c r="H10" s="69" t="n">
        <f>G10/F10</f>
        <v>1.08571428571429</v>
      </c>
      <c r="I10" s="60" t="n">
        <f>G10*4</f>
        <v>152</v>
      </c>
      <c r="J10" s="62"/>
      <c r="K10" s="63" t="n">
        <v>30</v>
      </c>
      <c r="L10" s="64" t="n">
        <v>13</v>
      </c>
      <c r="M10" s="65" t="n">
        <f>L10/K10</f>
        <v>0.433333333333333</v>
      </c>
      <c r="N10" s="64" t="n">
        <f>L10*2</f>
        <v>26</v>
      </c>
      <c r="O10" s="66" t="n">
        <f>(K10-L10)*-1</f>
        <v>-17</v>
      </c>
      <c r="P10" s="67" t="n">
        <v>7</v>
      </c>
      <c r="Q10" s="64" t="n">
        <f>P10*1.5</f>
        <v>10.5</v>
      </c>
      <c r="R10" s="68" t="n">
        <f>I10+N10+Q10</f>
        <v>188.5</v>
      </c>
      <c r="S10" s="68" t="n">
        <f>J10+O10</f>
        <v>-17</v>
      </c>
    </row>
    <row r="11" ht="12.75" customHeight="1">
      <c r="A11" s="17" t="n">
        <v>9</v>
      </c>
      <c r="B11" s="18" t="n">
        <v>571</v>
      </c>
      <c r="C11" s="19" t="s">
        <v>23</v>
      </c>
      <c r="D11" s="57" t="s">
        <v>24</v>
      </c>
      <c r="E11" s="58" t="s">
        <v>181</v>
      </c>
      <c r="F11" s="59" t="n">
        <v>35</v>
      </c>
      <c r="G11" s="60" t="n">
        <v>43</v>
      </c>
      <c r="H11" s="69" t="n">
        <f>G11/F11</f>
        <v>1.22857142857143</v>
      </c>
      <c r="I11" s="60" t="n">
        <f>G11*4</f>
        <v>172</v>
      </c>
      <c r="J11" s="62"/>
      <c r="K11" s="63" t="n">
        <v>30</v>
      </c>
      <c r="L11" s="64" t="n">
        <v>33</v>
      </c>
      <c r="M11" s="70" t="n">
        <f>L11/K11</f>
        <v>1.1</v>
      </c>
      <c r="N11" s="64" t="n">
        <f>L11*3</f>
        <v>99</v>
      </c>
      <c r="O11" s="71"/>
      <c r="P11" s="67" t="n">
        <v>4</v>
      </c>
      <c r="Q11" s="64" t="n">
        <f>P11*1.5</f>
        <v>6</v>
      </c>
      <c r="R11" s="68" t="n">
        <f>I11+N11+Q11</f>
        <v>277</v>
      </c>
      <c r="S11" s="68" t="n">
        <f>J11+O11</f>
        <v>0</v>
      </c>
    </row>
    <row r="12" ht="12.75" customHeight="1">
      <c r="A12" s="17" t="n">
        <v>10</v>
      </c>
      <c r="B12" s="18" t="n">
        <v>742</v>
      </c>
      <c r="C12" s="19" t="s">
        <v>25</v>
      </c>
      <c r="D12" s="57" t="s">
        <v>16</v>
      </c>
      <c r="E12" s="58" t="s">
        <v>181</v>
      </c>
      <c r="F12" s="59" t="n">
        <v>25</v>
      </c>
      <c r="G12" s="60" t="n">
        <v>19</v>
      </c>
      <c r="H12" s="61" t="n">
        <f>G12/F12</f>
        <v>0.76</v>
      </c>
      <c r="I12" s="60" t="n">
        <f>G12*2</f>
        <v>38</v>
      </c>
      <c r="J12" s="62" t="n">
        <f>(F12-G12)*-1</f>
        <v>-6</v>
      </c>
      <c r="K12" s="63" t="n">
        <v>30</v>
      </c>
      <c r="L12" s="64" t="n">
        <v>15</v>
      </c>
      <c r="M12" s="65" t="n">
        <f>L12/K12</f>
        <v>0.5</v>
      </c>
      <c r="N12" s="64" t="n">
        <f>L12*2</f>
        <v>30</v>
      </c>
      <c r="O12" s="66" t="n">
        <f>(K12-L12)*-1</f>
        <v>-15</v>
      </c>
      <c r="P12" s="67" t="n">
        <v>9</v>
      </c>
      <c r="Q12" s="64" t="n">
        <f>P12*1.5</f>
        <v>13.5</v>
      </c>
      <c r="R12" s="68" t="n">
        <f>I12+N12+Q12</f>
        <v>81.5</v>
      </c>
      <c r="S12" s="68" t="n">
        <f>J12+O12</f>
        <v>-21</v>
      </c>
    </row>
    <row r="13" ht="12.75" customHeight="1">
      <c r="A13" s="17" t="n">
        <v>11</v>
      </c>
      <c r="B13" s="18" t="n">
        <v>111400</v>
      </c>
      <c r="C13" s="19" t="s">
        <v>26</v>
      </c>
      <c r="D13" s="57" t="s">
        <v>19</v>
      </c>
      <c r="E13" s="58" t="s">
        <v>181</v>
      </c>
      <c r="F13" s="59" t="n">
        <v>25</v>
      </c>
      <c r="G13" s="60" t="n">
        <v>25</v>
      </c>
      <c r="H13" s="69" t="n">
        <f>G13/F13</f>
        <v>1</v>
      </c>
      <c r="I13" s="60" t="n">
        <f>G13*4</f>
        <v>100</v>
      </c>
      <c r="J13" s="62"/>
      <c r="K13" s="63" t="n">
        <v>30</v>
      </c>
      <c r="L13" s="64" t="n">
        <v>4</v>
      </c>
      <c r="M13" s="65" t="n">
        <f>L13/K13</f>
        <v>0.133333333333333</v>
      </c>
      <c r="N13" s="64" t="n">
        <f>L13*2</f>
        <v>8</v>
      </c>
      <c r="O13" s="66" t="n">
        <f>(K13-L13)*-1</f>
        <v>-26</v>
      </c>
      <c r="P13" s="67" t="n">
        <v>4</v>
      </c>
      <c r="Q13" s="64" t="n">
        <f>P13*1.5</f>
        <v>6</v>
      </c>
      <c r="R13" s="68" t="n">
        <f>I13+N13+Q13</f>
        <v>114</v>
      </c>
      <c r="S13" s="68" t="n">
        <f>J13+O13</f>
        <v>-26</v>
      </c>
    </row>
    <row r="14" ht="12.75" customHeight="1">
      <c r="A14" s="17" t="n">
        <v>12</v>
      </c>
      <c r="B14" s="18" t="n">
        <v>365</v>
      </c>
      <c r="C14" s="19" t="s">
        <v>27</v>
      </c>
      <c r="D14" s="57" t="s">
        <v>14</v>
      </c>
      <c r="E14" s="58" t="s">
        <v>182</v>
      </c>
      <c r="F14" s="59" t="n">
        <v>35</v>
      </c>
      <c r="G14" s="60" t="n">
        <v>29</v>
      </c>
      <c r="H14" s="61" t="n">
        <f>G14/F14</f>
        <v>0.828571428571429</v>
      </c>
      <c r="I14" s="60" t="n">
        <f>G14*2</f>
        <v>58</v>
      </c>
      <c r="J14" s="62" t="n">
        <f>(F14-G14)*-1</f>
        <v>-6</v>
      </c>
      <c r="K14" s="63" t="n">
        <v>30</v>
      </c>
      <c r="L14" s="64" t="n">
        <v>28</v>
      </c>
      <c r="M14" s="65" t="n">
        <f>L14/K14</f>
        <v>0.933333333333333</v>
      </c>
      <c r="N14" s="64" t="n">
        <f>L14*2</f>
        <v>56</v>
      </c>
      <c r="O14" s="66" t="n">
        <f>(K14-L14)*-1</f>
        <v>-2</v>
      </c>
      <c r="P14" s="67" t="n">
        <v>2</v>
      </c>
      <c r="Q14" s="64" t="n">
        <f>P14*1.5</f>
        <v>3</v>
      </c>
      <c r="R14" s="68" t="n">
        <f>I14+N14+Q14</f>
        <v>117</v>
      </c>
      <c r="S14" s="68" t="n">
        <f>J14+O14</f>
        <v>-8</v>
      </c>
    </row>
    <row r="15" ht="12.75" customHeight="1">
      <c r="A15" s="17" t="n">
        <v>13</v>
      </c>
      <c r="B15" s="18" t="n">
        <v>707</v>
      </c>
      <c r="C15" s="19" t="s">
        <v>28</v>
      </c>
      <c r="D15" s="57" t="s">
        <v>24</v>
      </c>
      <c r="E15" s="58" t="s">
        <v>182</v>
      </c>
      <c r="F15" s="59" t="n">
        <v>35</v>
      </c>
      <c r="G15" s="60" t="n">
        <v>76</v>
      </c>
      <c r="H15" s="69" t="n">
        <f>G15/F15</f>
        <v>2.17142857142857</v>
      </c>
      <c r="I15" s="60" t="n">
        <f>G15*4</f>
        <v>304</v>
      </c>
      <c r="J15" s="62"/>
      <c r="K15" s="63" t="n">
        <v>30</v>
      </c>
      <c r="L15" s="64" t="n">
        <v>28</v>
      </c>
      <c r="M15" s="65" t="n">
        <f>L15/K15</f>
        <v>0.933333333333333</v>
      </c>
      <c r="N15" s="64" t="n">
        <f>L15*2</f>
        <v>56</v>
      </c>
      <c r="O15" s="66" t="n">
        <f>(K15-L15)*-1</f>
        <v>-2</v>
      </c>
      <c r="P15" s="67" t="n">
        <v>8</v>
      </c>
      <c r="Q15" s="64" t="n">
        <f>P15*1.5</f>
        <v>12</v>
      </c>
      <c r="R15" s="68" t="n">
        <f>I15+N15+Q15</f>
        <v>372</v>
      </c>
      <c r="S15" s="68" t="n">
        <f>J15+O15</f>
        <v>-2</v>
      </c>
    </row>
    <row r="16" ht="12.75" customHeight="1">
      <c r="A16" s="17" t="n">
        <v>14</v>
      </c>
      <c r="B16" s="18" t="n">
        <v>712</v>
      </c>
      <c r="C16" s="19" t="s">
        <v>29</v>
      </c>
      <c r="D16" s="57" t="s">
        <v>24</v>
      </c>
      <c r="E16" s="58" t="s">
        <v>182</v>
      </c>
      <c r="F16" s="59" t="n">
        <v>35</v>
      </c>
      <c r="G16" s="60" t="n">
        <v>131</v>
      </c>
      <c r="H16" s="69" t="n">
        <f>G16/F16</f>
        <v>3.74285714285714</v>
      </c>
      <c r="I16" s="60" t="n">
        <f>G16*4</f>
        <v>524</v>
      </c>
      <c r="J16" s="62"/>
      <c r="K16" s="63" t="n">
        <v>30</v>
      </c>
      <c r="L16" s="64" t="n">
        <v>17</v>
      </c>
      <c r="M16" s="65" t="n">
        <f>L16/K16</f>
        <v>0.566666666666667</v>
      </c>
      <c r="N16" s="64" t="n">
        <f>L16*2</f>
        <v>34</v>
      </c>
      <c r="O16" s="66" t="n">
        <f>(K16-L16)*-1</f>
        <v>-13</v>
      </c>
      <c r="P16" s="67" t="n">
        <v>6</v>
      </c>
      <c r="Q16" s="64" t="n">
        <f>P16*1.5</f>
        <v>9</v>
      </c>
      <c r="R16" s="68" t="n">
        <f>I16+N16+Q16</f>
        <v>567</v>
      </c>
      <c r="S16" s="68" t="n">
        <f>J16+O16</f>
        <v>-13</v>
      </c>
    </row>
    <row r="17" ht="12.75" customHeight="1">
      <c r="A17" s="17" t="n">
        <v>15</v>
      </c>
      <c r="B17" s="18" t="n">
        <v>730</v>
      </c>
      <c r="C17" s="19" t="s">
        <v>30</v>
      </c>
      <c r="D17" s="57" t="s">
        <v>31</v>
      </c>
      <c r="E17" s="58" t="s">
        <v>182</v>
      </c>
      <c r="F17" s="59" t="n">
        <v>35</v>
      </c>
      <c r="G17" s="60" t="n">
        <v>73</v>
      </c>
      <c r="H17" s="69" t="n">
        <f>G17/F17</f>
        <v>2.08571428571429</v>
      </c>
      <c r="I17" s="60" t="n">
        <f>G17*4</f>
        <v>292</v>
      </c>
      <c r="J17" s="62"/>
      <c r="K17" s="63" t="n">
        <v>30</v>
      </c>
      <c r="L17" s="64" t="n">
        <v>17</v>
      </c>
      <c r="M17" s="65" t="n">
        <f>L17/K17</f>
        <v>0.566666666666667</v>
      </c>
      <c r="N17" s="64" t="n">
        <f>L17*2</f>
        <v>34</v>
      </c>
      <c r="O17" s="66" t="n">
        <f>(K17-L17)*-1</f>
        <v>-13</v>
      </c>
      <c r="P17" s="67" t="n">
        <v>14</v>
      </c>
      <c r="Q17" s="64" t="n">
        <f>P17*1.5</f>
        <v>21</v>
      </c>
      <c r="R17" s="68" t="n">
        <f>I17+N17+Q17</f>
        <v>347</v>
      </c>
      <c r="S17" s="68" t="n">
        <f>J17+O17</f>
        <v>-13</v>
      </c>
    </row>
    <row r="18" ht="12.75" customHeight="1">
      <c r="A18" s="17" t="n">
        <v>16</v>
      </c>
      <c r="B18" s="18" t="n">
        <v>106066</v>
      </c>
      <c r="C18" s="19" t="s">
        <v>32</v>
      </c>
      <c r="D18" s="57" t="s">
        <v>16</v>
      </c>
      <c r="E18" s="58" t="s">
        <v>182</v>
      </c>
      <c r="F18" s="59" t="n">
        <v>30</v>
      </c>
      <c r="G18" s="60" t="n">
        <v>72</v>
      </c>
      <c r="H18" s="69" t="n">
        <f>G18/F18</f>
        <v>2.4</v>
      </c>
      <c r="I18" s="60" t="n">
        <f>G18*4</f>
        <v>288</v>
      </c>
      <c r="J18" s="62"/>
      <c r="K18" s="63" t="n">
        <v>30</v>
      </c>
      <c r="L18" s="64" t="n">
        <v>20</v>
      </c>
      <c r="M18" s="65" t="n">
        <f>L18/K18</f>
        <v>0.666666666666667</v>
      </c>
      <c r="N18" s="64" t="n">
        <f>L18*2</f>
        <v>40</v>
      </c>
      <c r="O18" s="66" t="n">
        <f>(K18-L18)*-1</f>
        <v>-10</v>
      </c>
      <c r="P18" s="67" t="n">
        <v>1</v>
      </c>
      <c r="Q18" s="64" t="n">
        <f>P18*1.5</f>
        <v>1.5</v>
      </c>
      <c r="R18" s="68" t="n">
        <f>I18+N18+Q18</f>
        <v>329.5</v>
      </c>
      <c r="S18" s="68" t="n">
        <f>J18+O18</f>
        <v>-10</v>
      </c>
    </row>
    <row r="19" ht="12.75" customHeight="1">
      <c r="A19" s="17" t="n">
        <v>17</v>
      </c>
      <c r="B19" s="18" t="n">
        <v>108656</v>
      </c>
      <c r="C19" s="19" t="s">
        <v>33</v>
      </c>
      <c r="D19" s="57" t="s">
        <v>22</v>
      </c>
      <c r="E19" s="58" t="s">
        <v>182</v>
      </c>
      <c r="F19" s="59" t="n">
        <v>30</v>
      </c>
      <c r="G19" s="60" t="n">
        <v>11</v>
      </c>
      <c r="H19" s="61" t="n">
        <f>G19/F19</f>
        <v>0.366666666666667</v>
      </c>
      <c r="I19" s="60" t="n">
        <f>G19*2</f>
        <v>22</v>
      </c>
      <c r="J19" s="62" t="n">
        <f>(F19-G19)*-1</f>
        <v>-19</v>
      </c>
      <c r="K19" s="63" t="n">
        <v>30</v>
      </c>
      <c r="L19" s="64" t="n">
        <v>2</v>
      </c>
      <c r="M19" s="65" t="n">
        <f>L19/K19</f>
        <v>0.0666666666666667</v>
      </c>
      <c r="N19" s="64" t="n">
        <f>L19*2</f>
        <v>4</v>
      </c>
      <c r="O19" s="66" t="n">
        <f>(K19-L19)*-1</f>
        <v>-28</v>
      </c>
      <c r="P19" s="67" t="n">
        <v>6</v>
      </c>
      <c r="Q19" s="64" t="n">
        <f>P19*1.5</f>
        <v>9</v>
      </c>
      <c r="R19" s="68" t="n">
        <f>I19+N19+Q19</f>
        <v>35</v>
      </c>
      <c r="S19" s="68" t="n">
        <f>J19+O19</f>
        <v>-47</v>
      </c>
    </row>
    <row r="20" ht="12.75" customHeight="1">
      <c r="A20" s="17" t="n">
        <v>18</v>
      </c>
      <c r="B20" s="18" t="n">
        <v>114844</v>
      </c>
      <c r="C20" s="19" t="s">
        <v>34</v>
      </c>
      <c r="D20" s="57" t="s">
        <v>11</v>
      </c>
      <c r="E20" s="58" t="s">
        <v>182</v>
      </c>
      <c r="F20" s="59" t="n">
        <v>30</v>
      </c>
      <c r="G20" s="60" t="n">
        <v>1</v>
      </c>
      <c r="H20" s="61" t="n">
        <f>G20/F20</f>
        <v>0.0333333333333333</v>
      </c>
      <c r="I20" s="60" t="n">
        <f>G20*2</f>
        <v>2</v>
      </c>
      <c r="J20" s="62" t="n">
        <f>(F20-G20)*-1</f>
        <v>-29</v>
      </c>
      <c r="K20" s="63" t="n">
        <v>30</v>
      </c>
      <c r="L20" s="64" t="n">
        <v>11</v>
      </c>
      <c r="M20" s="65" t="n">
        <f>L20/K20</f>
        <v>0.366666666666667</v>
      </c>
      <c r="N20" s="64" t="n">
        <f>L20*2</f>
        <v>22</v>
      </c>
      <c r="O20" s="66" t="n">
        <f>(K20-L20)*-1</f>
        <v>-19</v>
      </c>
      <c r="P20" s="67" t="n">
        <v>5</v>
      </c>
      <c r="Q20" s="64" t="n">
        <f>P20*1.5</f>
        <v>7.5</v>
      </c>
      <c r="R20" s="68" t="n">
        <f>I20+N20+Q20</f>
        <v>31.5</v>
      </c>
      <c r="S20" s="68" t="n">
        <f>J20+O20</f>
        <v>-48</v>
      </c>
    </row>
    <row r="21" ht="12.75" customHeight="1">
      <c r="A21" s="17" t="n">
        <v>19</v>
      </c>
      <c r="B21" s="18" t="n">
        <v>117491</v>
      </c>
      <c r="C21" s="19" t="s">
        <v>35</v>
      </c>
      <c r="D21" s="57" t="s">
        <v>14</v>
      </c>
      <c r="E21" s="58" t="s">
        <v>182</v>
      </c>
      <c r="F21" s="59" t="n">
        <v>30</v>
      </c>
      <c r="G21" s="60" t="n">
        <v>40</v>
      </c>
      <c r="H21" s="69" t="n">
        <f>G21/F21</f>
        <v>1.33333333333333</v>
      </c>
      <c r="I21" s="60" t="n">
        <f>G21*4</f>
        <v>160</v>
      </c>
      <c r="J21" s="62"/>
      <c r="K21" s="63" t="n">
        <v>30</v>
      </c>
      <c r="L21" s="64" t="n">
        <v>20</v>
      </c>
      <c r="M21" s="65" t="n">
        <f>L21/K21</f>
        <v>0.666666666666667</v>
      </c>
      <c r="N21" s="64" t="n">
        <f>L21*2</f>
        <v>40</v>
      </c>
      <c r="O21" s="66" t="n">
        <f>(K21-L21)*-1</f>
        <v>-10</v>
      </c>
      <c r="P21" s="67" t="n">
        <v>6</v>
      </c>
      <c r="Q21" s="64" t="n">
        <f>P21*1.5</f>
        <v>9</v>
      </c>
      <c r="R21" s="68" t="n">
        <f>I21+N21+Q21</f>
        <v>209</v>
      </c>
      <c r="S21" s="68" t="n">
        <f>J21+O21</f>
        <v>-10</v>
      </c>
    </row>
    <row r="22" ht="12.75" customHeight="1">
      <c r="A22" s="17" t="n">
        <v>20</v>
      </c>
      <c r="B22" s="18" t="n">
        <v>54</v>
      </c>
      <c r="C22" s="19" t="s">
        <v>36</v>
      </c>
      <c r="D22" s="57" t="s">
        <v>31</v>
      </c>
      <c r="E22" s="58" t="s">
        <v>183</v>
      </c>
      <c r="F22" s="59" t="n">
        <v>36</v>
      </c>
      <c r="G22" s="60" t="n">
        <v>25</v>
      </c>
      <c r="H22" s="61" t="n">
        <f>G22/F22</f>
        <v>0.694444444444444</v>
      </c>
      <c r="I22" s="60" t="n">
        <f>G22*2</f>
        <v>50</v>
      </c>
      <c r="J22" s="62" t="n">
        <f>(F22-G22)*-1</f>
        <v>-11</v>
      </c>
      <c r="K22" s="63" t="n">
        <v>25</v>
      </c>
      <c r="L22" s="64" t="n">
        <v>16</v>
      </c>
      <c r="M22" s="65" t="n">
        <f>L22/K22</f>
        <v>0.64</v>
      </c>
      <c r="N22" s="64" t="n">
        <f>L22*2</f>
        <v>32</v>
      </c>
      <c r="O22" s="66" t="n">
        <f>(K22-L22)*-1</f>
        <v>-9</v>
      </c>
      <c r="P22" s="67" t="n">
        <v>10</v>
      </c>
      <c r="Q22" s="64" t="n">
        <f>P22*1.5</f>
        <v>15</v>
      </c>
      <c r="R22" s="68" t="n">
        <f>I22+N22+Q22</f>
        <v>97</v>
      </c>
      <c r="S22" s="68" t="n">
        <f>J22+O22</f>
        <v>-20</v>
      </c>
    </row>
    <row r="23" ht="12.75" customHeight="1">
      <c r="A23" s="17" t="n">
        <v>21</v>
      </c>
      <c r="B23" s="18" t="n">
        <v>329</v>
      </c>
      <c r="C23" s="19" t="s">
        <v>37</v>
      </c>
      <c r="D23" s="57" t="s">
        <v>31</v>
      </c>
      <c r="E23" s="58" t="s">
        <v>183</v>
      </c>
      <c r="F23" s="59" t="n">
        <v>20</v>
      </c>
      <c r="G23" s="60" t="n">
        <v>9</v>
      </c>
      <c r="H23" s="61" t="n">
        <f>G23/F23</f>
        <v>0.45</v>
      </c>
      <c r="I23" s="60" t="n">
        <f>G23*2</f>
        <v>18</v>
      </c>
      <c r="J23" s="62" t="n">
        <f>(F23-G23)*-1</f>
        <v>-11</v>
      </c>
      <c r="K23" s="63" t="n">
        <v>25</v>
      </c>
      <c r="L23" s="64" t="n">
        <v>16</v>
      </c>
      <c r="M23" s="65" t="n">
        <f>L23/K23</f>
        <v>0.64</v>
      </c>
      <c r="N23" s="64" t="n">
        <f>L23*2</f>
        <v>32</v>
      </c>
      <c r="O23" s="66" t="n">
        <f>(K23-L23)*-1</f>
        <v>-9</v>
      </c>
      <c r="P23" s="67" t="n">
        <v>5</v>
      </c>
      <c r="Q23" s="64" t="n">
        <f>P23*1.5</f>
        <v>7.5</v>
      </c>
      <c r="R23" s="68" t="n">
        <f>I23+N23+Q23</f>
        <v>57.5</v>
      </c>
      <c r="S23" s="68" t="n">
        <f>J23+O23</f>
        <v>-20</v>
      </c>
    </row>
    <row r="24" ht="12.75" customHeight="1">
      <c r="A24" s="17" t="n">
        <v>22</v>
      </c>
      <c r="B24" s="18" t="n">
        <v>357</v>
      </c>
      <c r="C24" s="19" t="s">
        <v>38</v>
      </c>
      <c r="D24" s="57" t="s">
        <v>14</v>
      </c>
      <c r="E24" s="58" t="s">
        <v>183</v>
      </c>
      <c r="F24" s="59" t="n">
        <v>25</v>
      </c>
      <c r="G24" s="60" t="n">
        <v>22</v>
      </c>
      <c r="H24" s="61" t="n">
        <f>G24/F24</f>
        <v>0.88</v>
      </c>
      <c r="I24" s="60" t="n">
        <f>G24*2</f>
        <v>44</v>
      </c>
      <c r="J24" s="62" t="n">
        <f>(F24-G24)*-1</f>
        <v>-3</v>
      </c>
      <c r="K24" s="63" t="n">
        <v>25</v>
      </c>
      <c r="L24" s="64" t="n">
        <v>19</v>
      </c>
      <c r="M24" s="65" t="n">
        <f>L24/K24</f>
        <v>0.76</v>
      </c>
      <c r="N24" s="64" t="n">
        <f>L24*2</f>
        <v>38</v>
      </c>
      <c r="O24" s="66" t="n">
        <f>(K24-L24)*-1</f>
        <v>-6</v>
      </c>
      <c r="P24" s="67" t="n">
        <v>6</v>
      </c>
      <c r="Q24" s="64" t="n">
        <f>P24*1.5</f>
        <v>9</v>
      </c>
      <c r="R24" s="68" t="n">
        <f>I24+N24+Q24</f>
        <v>91</v>
      </c>
      <c r="S24" s="68" t="n">
        <f>J24+O24</f>
        <v>-9</v>
      </c>
    </row>
    <row r="25" ht="12.75" customHeight="1">
      <c r="A25" s="17" t="n">
        <v>23</v>
      </c>
      <c r="B25" s="18" t="n">
        <v>359</v>
      </c>
      <c r="C25" s="19" t="s">
        <v>39</v>
      </c>
      <c r="D25" s="57" t="s">
        <v>14</v>
      </c>
      <c r="E25" s="58" t="s">
        <v>183</v>
      </c>
      <c r="F25" s="59" t="n">
        <v>25</v>
      </c>
      <c r="G25" s="60" t="n">
        <v>10</v>
      </c>
      <c r="H25" s="61" t="n">
        <f>G25/F25</f>
        <v>0.4</v>
      </c>
      <c r="I25" s="60" t="n">
        <f>G25*2</f>
        <v>20</v>
      </c>
      <c r="J25" s="62" t="n">
        <f>(F25-G25)*-1</f>
        <v>-15</v>
      </c>
      <c r="K25" s="63" t="n">
        <v>25</v>
      </c>
      <c r="L25" s="64" t="n">
        <v>13</v>
      </c>
      <c r="M25" s="65" t="n">
        <f>L25/K25</f>
        <v>0.52</v>
      </c>
      <c r="N25" s="64" t="n">
        <f>L25*2</f>
        <v>26</v>
      </c>
      <c r="O25" s="66" t="n">
        <f>(K25-L25)*-1</f>
        <v>-12</v>
      </c>
      <c r="P25" s="67" t="n">
        <v>4</v>
      </c>
      <c r="Q25" s="64" t="n">
        <f>P25*1.5</f>
        <v>6</v>
      </c>
      <c r="R25" s="68" t="n">
        <f>I25+N25+Q25</f>
        <v>52</v>
      </c>
      <c r="S25" s="68" t="n">
        <f>J25+O25</f>
        <v>-27</v>
      </c>
    </row>
    <row r="26" ht="12.75" customHeight="1">
      <c r="A26" s="17" t="n">
        <v>24</v>
      </c>
      <c r="B26" s="18" t="n">
        <v>373</v>
      </c>
      <c r="C26" s="19" t="s">
        <v>40</v>
      </c>
      <c r="D26" s="57" t="s">
        <v>11</v>
      </c>
      <c r="E26" s="58" t="s">
        <v>183</v>
      </c>
      <c r="F26" s="59" t="n">
        <v>25</v>
      </c>
      <c r="G26" s="60" t="n">
        <v>77</v>
      </c>
      <c r="H26" s="69" t="n">
        <f>G26/F26</f>
        <v>3.08</v>
      </c>
      <c r="I26" s="60" t="n">
        <f>G26*4</f>
        <v>308</v>
      </c>
      <c r="J26" s="62"/>
      <c r="K26" s="63" t="n">
        <v>25</v>
      </c>
      <c r="L26" s="64" t="n">
        <v>20</v>
      </c>
      <c r="M26" s="65" t="n">
        <f>L26/K26</f>
        <v>0.8</v>
      </c>
      <c r="N26" s="64" t="n">
        <f>L26*2</f>
        <v>40</v>
      </c>
      <c r="O26" s="66" t="n">
        <f>(K26-L26)*-1</f>
        <v>-5</v>
      </c>
      <c r="P26" s="67" t="n">
        <v>6</v>
      </c>
      <c r="Q26" s="64" t="n">
        <f>P26*1.5</f>
        <v>9</v>
      </c>
      <c r="R26" s="68" t="n">
        <f>I26+N26+Q26</f>
        <v>357</v>
      </c>
      <c r="S26" s="68" t="n">
        <f>J26+O26</f>
        <v>-5</v>
      </c>
    </row>
    <row r="27" ht="12.75" customHeight="1">
      <c r="A27" s="17" t="n">
        <v>25</v>
      </c>
      <c r="B27" s="18" t="n">
        <v>379</v>
      </c>
      <c r="C27" s="19" t="s">
        <v>41</v>
      </c>
      <c r="D27" s="57" t="s">
        <v>14</v>
      </c>
      <c r="E27" s="58" t="s">
        <v>183</v>
      </c>
      <c r="F27" s="59" t="n">
        <v>25</v>
      </c>
      <c r="G27" s="60" t="n">
        <v>42</v>
      </c>
      <c r="H27" s="69" t="n">
        <f>G27/F27</f>
        <v>1.68</v>
      </c>
      <c r="I27" s="60" t="n">
        <f>G27*4</f>
        <v>168</v>
      </c>
      <c r="J27" s="62"/>
      <c r="K27" s="63" t="n">
        <v>25</v>
      </c>
      <c r="L27" s="64" t="n">
        <v>15</v>
      </c>
      <c r="M27" s="65" t="n">
        <f>L27/K27</f>
        <v>0.6</v>
      </c>
      <c r="N27" s="64" t="n">
        <f>L27*2</f>
        <v>30</v>
      </c>
      <c r="O27" s="66" t="n">
        <f>(K27-L27)*-1</f>
        <v>-10</v>
      </c>
      <c r="P27" s="67" t="n">
        <v>14</v>
      </c>
      <c r="Q27" s="64" t="n">
        <f>P27*1.5</f>
        <v>21</v>
      </c>
      <c r="R27" s="68" t="n">
        <f>I27+N27+Q27</f>
        <v>219</v>
      </c>
      <c r="S27" s="68" t="n">
        <f>J27+O27</f>
        <v>-10</v>
      </c>
    </row>
    <row r="28" ht="12.75" customHeight="1">
      <c r="A28" s="17" t="n">
        <v>26</v>
      </c>
      <c r="B28" s="18" t="n">
        <v>387</v>
      </c>
      <c r="C28" s="19" t="s">
        <v>42</v>
      </c>
      <c r="D28" s="57" t="s">
        <v>24</v>
      </c>
      <c r="E28" s="58" t="s">
        <v>183</v>
      </c>
      <c r="F28" s="59" t="n">
        <v>25</v>
      </c>
      <c r="G28" s="60" t="n">
        <v>57</v>
      </c>
      <c r="H28" s="69" t="n">
        <f>G28/F28</f>
        <v>2.28</v>
      </c>
      <c r="I28" s="60" t="n">
        <f>G28*4</f>
        <v>228</v>
      </c>
      <c r="J28" s="62"/>
      <c r="K28" s="63" t="n">
        <v>25</v>
      </c>
      <c r="L28" s="64" t="n">
        <v>5</v>
      </c>
      <c r="M28" s="65" t="n">
        <f>L28/K28</f>
        <v>0.2</v>
      </c>
      <c r="N28" s="64" t="n">
        <f>L28*2</f>
        <v>10</v>
      </c>
      <c r="O28" s="66" t="n">
        <f>(K28-L28)*-1</f>
        <v>-20</v>
      </c>
      <c r="P28" s="67" t="n">
        <v>9</v>
      </c>
      <c r="Q28" s="64" t="n">
        <f>P28*1.5</f>
        <v>13.5</v>
      </c>
      <c r="R28" s="68" t="n">
        <f>I28+N28+Q28</f>
        <v>251.5</v>
      </c>
      <c r="S28" s="68" t="n">
        <f>J28+O28</f>
        <v>-20</v>
      </c>
    </row>
    <row r="29" ht="12.75" customHeight="1">
      <c r="A29" s="17" t="n">
        <v>27</v>
      </c>
      <c r="B29" s="18" t="n">
        <v>511</v>
      </c>
      <c r="C29" s="19" t="s">
        <v>43</v>
      </c>
      <c r="D29" s="57" t="s">
        <v>24</v>
      </c>
      <c r="E29" s="58" t="s">
        <v>183</v>
      </c>
      <c r="F29" s="59" t="n">
        <v>25</v>
      </c>
      <c r="G29" s="60" t="n">
        <v>15</v>
      </c>
      <c r="H29" s="61" t="n">
        <f>G29/F29</f>
        <v>0.6</v>
      </c>
      <c r="I29" s="60" t="n">
        <f>G29*2</f>
        <v>30</v>
      </c>
      <c r="J29" s="62" t="n">
        <f>(F29-G29)*-1</f>
        <v>-10</v>
      </c>
      <c r="K29" s="63" t="n">
        <v>25</v>
      </c>
      <c r="L29" s="64" t="n">
        <v>27</v>
      </c>
      <c r="M29" s="70" t="n">
        <f>L29/K29</f>
        <v>1.08</v>
      </c>
      <c r="N29" s="64" t="n">
        <f>L29*3</f>
        <v>81</v>
      </c>
      <c r="O29" s="71"/>
      <c r="P29" s="67" t="n">
        <v>7</v>
      </c>
      <c r="Q29" s="64" t="n">
        <f>P29*1.5</f>
        <v>10.5</v>
      </c>
      <c r="R29" s="68" t="n">
        <f>I29+N29+Q29</f>
        <v>121.5</v>
      </c>
      <c r="S29" s="68" t="n">
        <f>J29+O29</f>
        <v>-10</v>
      </c>
    </row>
    <row r="30" ht="12.75" customHeight="1">
      <c r="A30" s="17" t="n">
        <v>28</v>
      </c>
      <c r="B30" s="18" t="n">
        <v>513</v>
      </c>
      <c r="C30" s="19" t="s">
        <v>44</v>
      </c>
      <c r="D30" s="57" t="s">
        <v>14</v>
      </c>
      <c r="E30" s="58" t="s">
        <v>183</v>
      </c>
      <c r="F30" s="59" t="n">
        <v>25</v>
      </c>
      <c r="G30" s="60" t="n">
        <v>43</v>
      </c>
      <c r="H30" s="69" t="n">
        <f>G30/F30</f>
        <v>1.72</v>
      </c>
      <c r="I30" s="60" t="n">
        <f>G30*4</f>
        <v>172</v>
      </c>
      <c r="J30" s="62"/>
      <c r="K30" s="63" t="n">
        <v>25</v>
      </c>
      <c r="L30" s="64" t="n">
        <v>12</v>
      </c>
      <c r="M30" s="65" t="n">
        <f>L30/K30</f>
        <v>0.48</v>
      </c>
      <c r="N30" s="64" t="n">
        <f>L30*2</f>
        <v>24</v>
      </c>
      <c r="O30" s="66" t="n">
        <f>(K30-L30)*-1</f>
        <v>-13</v>
      </c>
      <c r="P30" s="67" t="n">
        <v>12</v>
      </c>
      <c r="Q30" s="64" t="n">
        <f>P30*1.5</f>
        <v>18</v>
      </c>
      <c r="R30" s="68" t="n">
        <f>I30+N30+Q30</f>
        <v>214</v>
      </c>
      <c r="S30" s="68" t="n">
        <f>J30+O30</f>
        <v>-13</v>
      </c>
    </row>
    <row r="31" ht="12.75" customHeight="1">
      <c r="A31" s="17" t="n">
        <v>29</v>
      </c>
      <c r="B31" s="18" t="n">
        <v>514</v>
      </c>
      <c r="C31" s="23" t="s">
        <v>45</v>
      </c>
      <c r="D31" s="57" t="s">
        <v>22</v>
      </c>
      <c r="E31" s="58" t="s">
        <v>183</v>
      </c>
      <c r="F31" s="59" t="n">
        <v>25</v>
      </c>
      <c r="G31" s="60" t="n">
        <v>73</v>
      </c>
      <c r="H31" s="69" t="n">
        <f>G31/F31</f>
        <v>2.92</v>
      </c>
      <c r="I31" s="60" t="n">
        <f>G31*4</f>
        <v>292</v>
      </c>
      <c r="J31" s="62"/>
      <c r="K31" s="63" t="n">
        <v>25</v>
      </c>
      <c r="L31" s="64" t="n">
        <v>40</v>
      </c>
      <c r="M31" s="70" t="n">
        <f>L31/K31</f>
        <v>1.6</v>
      </c>
      <c r="N31" s="64" t="n">
        <f>L31*3</f>
        <v>120</v>
      </c>
      <c r="O31" s="71"/>
      <c r="P31" s="67" t="n">
        <v>5</v>
      </c>
      <c r="Q31" s="64" t="n">
        <f>P31*1.5</f>
        <v>7.5</v>
      </c>
      <c r="R31" s="68" t="n">
        <f>I31+N31+Q31</f>
        <v>419.5</v>
      </c>
      <c r="S31" s="68" t="n">
        <f>J31+O31</f>
        <v>0</v>
      </c>
    </row>
    <row r="32" ht="12.75" customHeight="1">
      <c r="A32" s="17" t="n">
        <v>30</v>
      </c>
      <c r="B32" s="18" t="n">
        <v>546</v>
      </c>
      <c r="C32" s="23" t="s">
        <v>46</v>
      </c>
      <c r="D32" s="57" t="s">
        <v>24</v>
      </c>
      <c r="E32" s="58" t="s">
        <v>183</v>
      </c>
      <c r="F32" s="59" t="n">
        <v>25</v>
      </c>
      <c r="G32" s="60" t="n">
        <v>32</v>
      </c>
      <c r="H32" s="69" t="n">
        <f>G32/F32</f>
        <v>1.28</v>
      </c>
      <c r="I32" s="60" t="n">
        <f>G32*4</f>
        <v>128</v>
      </c>
      <c r="J32" s="62"/>
      <c r="K32" s="63" t="n">
        <v>25</v>
      </c>
      <c r="L32" s="64" t="n">
        <v>44</v>
      </c>
      <c r="M32" s="70" t="n">
        <f>L32/K32</f>
        <v>1.76</v>
      </c>
      <c r="N32" s="64" t="n">
        <f>L32*3</f>
        <v>132</v>
      </c>
      <c r="O32" s="71"/>
      <c r="P32" s="67" t="n">
        <v>14</v>
      </c>
      <c r="Q32" s="64" t="n">
        <f>P32*1.5</f>
        <v>21</v>
      </c>
      <c r="R32" s="68" t="n">
        <f>I32+N32+Q32</f>
        <v>281</v>
      </c>
      <c r="S32" s="68" t="n">
        <f>J32+O32</f>
        <v>0</v>
      </c>
    </row>
    <row r="33" ht="12.75" customHeight="1">
      <c r="A33" s="17" t="n">
        <v>31</v>
      </c>
      <c r="B33" s="18" t="n">
        <v>581</v>
      </c>
      <c r="C33" s="19" t="s">
        <v>47</v>
      </c>
      <c r="D33" s="57" t="s">
        <v>11</v>
      </c>
      <c r="E33" s="58" t="s">
        <v>183</v>
      </c>
      <c r="F33" s="59" t="n">
        <v>25</v>
      </c>
      <c r="G33" s="60" t="n">
        <v>50</v>
      </c>
      <c r="H33" s="69" t="n">
        <f>G33/F33</f>
        <v>2</v>
      </c>
      <c r="I33" s="60" t="n">
        <f>G33*4</f>
        <v>200</v>
      </c>
      <c r="J33" s="62"/>
      <c r="K33" s="63" t="n">
        <v>25</v>
      </c>
      <c r="L33" s="64" t="n">
        <v>14</v>
      </c>
      <c r="M33" s="65" t="n">
        <f>L33/K33</f>
        <v>0.56</v>
      </c>
      <c r="N33" s="64" t="n">
        <f>L33*2</f>
        <v>28</v>
      </c>
      <c r="O33" s="66" t="n">
        <f>(K33-L33)*-1</f>
        <v>-11</v>
      </c>
      <c r="P33" s="67" t="n">
        <v>15</v>
      </c>
      <c r="Q33" s="64" t="n">
        <f>P33*1.5</f>
        <v>22.5</v>
      </c>
      <c r="R33" s="68" t="n">
        <f>I33+N33+Q33</f>
        <v>250.5</v>
      </c>
      <c r="S33" s="68" t="n">
        <f>J33+O33</f>
        <v>-11</v>
      </c>
    </row>
    <row r="34" ht="12.75" customHeight="1">
      <c r="A34" s="17" t="n">
        <v>32</v>
      </c>
      <c r="B34" s="18" t="n">
        <v>585</v>
      </c>
      <c r="C34" s="19" t="s">
        <v>48</v>
      </c>
      <c r="D34" s="57" t="s">
        <v>11</v>
      </c>
      <c r="E34" s="58" t="s">
        <v>183</v>
      </c>
      <c r="F34" s="59" t="n">
        <v>25</v>
      </c>
      <c r="G34" s="60" t="n">
        <v>37</v>
      </c>
      <c r="H34" s="69" t="n">
        <f>G34/F34</f>
        <v>1.48</v>
      </c>
      <c r="I34" s="60" t="n">
        <f>G34*4</f>
        <v>148</v>
      </c>
      <c r="J34" s="62"/>
      <c r="K34" s="63" t="n">
        <v>25</v>
      </c>
      <c r="L34" s="64" t="n">
        <v>19</v>
      </c>
      <c r="M34" s="65" t="n">
        <f>L34/K34</f>
        <v>0.76</v>
      </c>
      <c r="N34" s="64" t="n">
        <f>L34*2</f>
        <v>38</v>
      </c>
      <c r="O34" s="66" t="n">
        <f>(K34-L34)*-1</f>
        <v>-6</v>
      </c>
      <c r="P34" s="67" t="n">
        <v>16</v>
      </c>
      <c r="Q34" s="64" t="n">
        <f>P34*1.5</f>
        <v>24</v>
      </c>
      <c r="R34" s="68" t="n">
        <f>I34+N34+Q34</f>
        <v>210</v>
      </c>
      <c r="S34" s="68" t="n">
        <f>J34+O34</f>
        <v>-6</v>
      </c>
    </row>
    <row r="35" ht="12.75" customHeight="1">
      <c r="A35" s="17" t="n">
        <v>33</v>
      </c>
      <c r="B35" s="18" t="n">
        <v>724</v>
      </c>
      <c r="C35" s="23" t="s">
        <v>49</v>
      </c>
      <c r="D35" s="57" t="s">
        <v>11</v>
      </c>
      <c r="E35" s="58" t="s">
        <v>183</v>
      </c>
      <c r="F35" s="59" t="n">
        <v>25</v>
      </c>
      <c r="G35" s="60" t="n">
        <v>47</v>
      </c>
      <c r="H35" s="69" t="n">
        <f>G35/F35</f>
        <v>1.88</v>
      </c>
      <c r="I35" s="60" t="n">
        <f>G35*4</f>
        <v>188</v>
      </c>
      <c r="J35" s="62"/>
      <c r="K35" s="63" t="n">
        <v>25</v>
      </c>
      <c r="L35" s="64" t="n">
        <v>38</v>
      </c>
      <c r="M35" s="70" t="n">
        <f>L35/K35</f>
        <v>1.52</v>
      </c>
      <c r="N35" s="64" t="n">
        <f>L35*3</f>
        <v>114</v>
      </c>
      <c r="O35" s="71"/>
      <c r="P35" s="67" t="n">
        <v>11</v>
      </c>
      <c r="Q35" s="64" t="n">
        <f>P35*1.5</f>
        <v>16.5</v>
      </c>
      <c r="R35" s="68" t="n">
        <f>I35+N35+Q35</f>
        <v>318.5</v>
      </c>
      <c r="S35" s="68" t="n">
        <f>J35+O35</f>
        <v>0</v>
      </c>
    </row>
    <row r="36" ht="12.75" customHeight="1">
      <c r="A36" s="17" t="n">
        <v>34</v>
      </c>
      <c r="B36" s="18" t="n">
        <v>737</v>
      </c>
      <c r="C36" s="19" t="s">
        <v>50</v>
      </c>
      <c r="D36" s="57" t="s">
        <v>24</v>
      </c>
      <c r="E36" s="58" t="s">
        <v>183</v>
      </c>
      <c r="F36" s="59" t="n">
        <v>25</v>
      </c>
      <c r="G36" s="60" t="n">
        <v>37</v>
      </c>
      <c r="H36" s="69" t="n">
        <f>G36/F36</f>
        <v>1.48</v>
      </c>
      <c r="I36" s="60" t="n">
        <f>G36*4</f>
        <v>148</v>
      </c>
      <c r="J36" s="62"/>
      <c r="K36" s="63" t="n">
        <v>25</v>
      </c>
      <c r="L36" s="64" t="n">
        <v>23</v>
      </c>
      <c r="M36" s="65" t="n">
        <f>L36/K36</f>
        <v>0.92</v>
      </c>
      <c r="N36" s="64" t="n">
        <f>L36*2</f>
        <v>46</v>
      </c>
      <c r="O36" s="66" t="n">
        <f>(K36-L36)*-1</f>
        <v>-2</v>
      </c>
      <c r="P36" s="67" t="n">
        <v>16</v>
      </c>
      <c r="Q36" s="64" t="n">
        <f>P36*1.5</f>
        <v>24</v>
      </c>
      <c r="R36" s="68" t="n">
        <f>I36+N36+Q36</f>
        <v>218</v>
      </c>
      <c r="S36" s="68" t="n">
        <f>J36+O36</f>
        <v>-2</v>
      </c>
    </row>
    <row r="37" ht="12.75" customHeight="1">
      <c r="A37" s="17" t="n">
        <v>35</v>
      </c>
      <c r="B37" s="18" t="n">
        <v>744</v>
      </c>
      <c r="C37" s="19" t="s">
        <v>51</v>
      </c>
      <c r="D37" s="57" t="s">
        <v>11</v>
      </c>
      <c r="E37" s="58" t="s">
        <v>183</v>
      </c>
      <c r="F37" s="59" t="n">
        <v>25</v>
      </c>
      <c r="G37" s="60" t="n">
        <v>30</v>
      </c>
      <c r="H37" s="69" t="n">
        <f>G37/F37</f>
        <v>1.2</v>
      </c>
      <c r="I37" s="60" t="n">
        <f>G37*4</f>
        <v>120</v>
      </c>
      <c r="J37" s="62"/>
      <c r="K37" s="63" t="n">
        <v>25</v>
      </c>
      <c r="L37" s="64" t="n">
        <v>22</v>
      </c>
      <c r="M37" s="65" t="n">
        <f>L37/K37</f>
        <v>0.88</v>
      </c>
      <c r="N37" s="64" t="n">
        <f>L37*2</f>
        <v>44</v>
      </c>
      <c r="O37" s="66" t="n">
        <f>(K37-L37)*-1</f>
        <v>-3</v>
      </c>
      <c r="P37" s="67" t="n">
        <v>6</v>
      </c>
      <c r="Q37" s="64" t="n">
        <f>P37*1.5</f>
        <v>9</v>
      </c>
      <c r="R37" s="68" t="n">
        <f>I37+N37+Q37</f>
        <v>173</v>
      </c>
      <c r="S37" s="68" t="n">
        <f>J37+O37</f>
        <v>-3</v>
      </c>
    </row>
    <row r="38" ht="12.75" customHeight="1">
      <c r="A38" s="17" t="n">
        <v>36</v>
      </c>
      <c r="B38" s="18" t="n">
        <v>746</v>
      </c>
      <c r="C38" s="19" t="s">
        <v>52</v>
      </c>
      <c r="D38" s="57" t="s">
        <v>19</v>
      </c>
      <c r="E38" s="58" t="s">
        <v>183</v>
      </c>
      <c r="F38" s="59" t="n">
        <v>25</v>
      </c>
      <c r="G38" s="60" t="n">
        <v>35</v>
      </c>
      <c r="H38" s="69" t="n">
        <f>G38/F38</f>
        <v>1.4</v>
      </c>
      <c r="I38" s="60" t="n">
        <f>G38*4</f>
        <v>140</v>
      </c>
      <c r="J38" s="62"/>
      <c r="K38" s="63" t="n">
        <v>25</v>
      </c>
      <c r="L38" s="64" t="n">
        <v>11</v>
      </c>
      <c r="M38" s="65" t="n">
        <f>L38/K38</f>
        <v>0.44</v>
      </c>
      <c r="N38" s="64" t="n">
        <f>L38*2</f>
        <v>22</v>
      </c>
      <c r="O38" s="66" t="n">
        <f>(K38-L38)*-1</f>
        <v>-14</v>
      </c>
      <c r="P38" s="67" t="n">
        <v>5</v>
      </c>
      <c r="Q38" s="64" t="n">
        <f>P38*1.5</f>
        <v>7.5</v>
      </c>
      <c r="R38" s="68" t="n">
        <f>I38+N38+Q38</f>
        <v>169.5</v>
      </c>
      <c r="S38" s="68" t="n">
        <f>J38+O38</f>
        <v>-14</v>
      </c>
    </row>
    <row r="39" ht="12.75" customHeight="1">
      <c r="A39" s="17" t="n">
        <v>37</v>
      </c>
      <c r="B39" s="18" t="n">
        <v>747</v>
      </c>
      <c r="C39" s="19" t="s">
        <v>53</v>
      </c>
      <c r="D39" s="57" t="s">
        <v>11</v>
      </c>
      <c r="E39" s="58" t="s">
        <v>183</v>
      </c>
      <c r="F39" s="59" t="n">
        <v>25</v>
      </c>
      <c r="G39" s="60" t="n">
        <v>28</v>
      </c>
      <c r="H39" s="69" t="n">
        <f>G39/F39</f>
        <v>1.12</v>
      </c>
      <c r="I39" s="60" t="n">
        <f>G39*4</f>
        <v>112</v>
      </c>
      <c r="J39" s="62"/>
      <c r="K39" s="63" t="n">
        <v>25</v>
      </c>
      <c r="L39" s="64" t="n">
        <v>13</v>
      </c>
      <c r="M39" s="65" t="n">
        <f>L39/K39</f>
        <v>0.52</v>
      </c>
      <c r="N39" s="64" t="n">
        <f>L39*2</f>
        <v>26</v>
      </c>
      <c r="O39" s="66" t="n">
        <f>(K39-L39)*-1</f>
        <v>-12</v>
      </c>
      <c r="P39" s="67" t="n">
        <v>1</v>
      </c>
      <c r="Q39" s="64" t="n">
        <f>P39*1.5</f>
        <v>1.5</v>
      </c>
      <c r="R39" s="68" t="n">
        <f>I39+N39+Q39</f>
        <v>139.5</v>
      </c>
      <c r="S39" s="68" t="n">
        <f>J39+O39</f>
        <v>-12</v>
      </c>
    </row>
    <row r="40" ht="12.75" customHeight="1">
      <c r="A40" s="17" t="n">
        <v>38</v>
      </c>
      <c r="B40" s="18" t="n">
        <v>102934</v>
      </c>
      <c r="C40" s="19" t="s">
        <v>54</v>
      </c>
      <c r="D40" s="57" t="s">
        <v>14</v>
      </c>
      <c r="E40" s="58" t="s">
        <v>183</v>
      </c>
      <c r="F40" s="59" t="n">
        <v>25</v>
      </c>
      <c r="G40" s="60" t="n">
        <v>12</v>
      </c>
      <c r="H40" s="61" t="n">
        <f>G40/F40</f>
        <v>0.48</v>
      </c>
      <c r="I40" s="60" t="n">
        <f>G40*2</f>
        <v>24</v>
      </c>
      <c r="J40" s="62" t="n">
        <f>(F40-G40)*-1</f>
        <v>-13</v>
      </c>
      <c r="K40" s="63" t="n">
        <v>25</v>
      </c>
      <c r="L40" s="64" t="n">
        <v>14</v>
      </c>
      <c r="M40" s="65" t="n">
        <f>L40/K40</f>
        <v>0.56</v>
      </c>
      <c r="N40" s="64" t="n">
        <f>L40*2</f>
        <v>28</v>
      </c>
      <c r="O40" s="66" t="n">
        <f>(K40-L40)*-1</f>
        <v>-11</v>
      </c>
      <c r="P40" s="67" t="n">
        <v>4</v>
      </c>
      <c r="Q40" s="64" t="n">
        <f>P40*1.5</f>
        <v>6</v>
      </c>
      <c r="R40" s="68" t="n">
        <f>I40+N40+Q40</f>
        <v>58</v>
      </c>
      <c r="S40" s="68" t="n">
        <f>J40+O40</f>
        <v>-24</v>
      </c>
    </row>
    <row r="41" ht="12.75" customHeight="1">
      <c r="A41" s="17" t="n">
        <v>39</v>
      </c>
      <c r="B41" s="18" t="n">
        <v>105267</v>
      </c>
      <c r="C41" s="19" t="s">
        <v>55</v>
      </c>
      <c r="D41" s="57" t="s">
        <v>14</v>
      </c>
      <c r="E41" s="58" t="s">
        <v>183</v>
      </c>
      <c r="F41" s="59" t="n">
        <v>25</v>
      </c>
      <c r="G41" s="60" t="n">
        <v>22</v>
      </c>
      <c r="H41" s="61" t="n">
        <f>G41/F41</f>
        <v>0.88</v>
      </c>
      <c r="I41" s="60" t="n">
        <f>G41*2</f>
        <v>44</v>
      </c>
      <c r="J41" s="62" t="n">
        <f>(F41-G41)*-1</f>
        <v>-3</v>
      </c>
      <c r="K41" s="63" t="n">
        <v>25</v>
      </c>
      <c r="L41" s="64" t="n">
        <v>27</v>
      </c>
      <c r="M41" s="70" t="n">
        <f>L41/K41</f>
        <v>1.08</v>
      </c>
      <c r="N41" s="64" t="n">
        <f>L41*3</f>
        <v>81</v>
      </c>
      <c r="O41" s="71"/>
      <c r="P41" s="67" t="n">
        <v>7</v>
      </c>
      <c r="Q41" s="64" t="n">
        <f>P41*1.5</f>
        <v>10.5</v>
      </c>
      <c r="R41" s="68" t="n">
        <f>I41+N41+Q41</f>
        <v>135.5</v>
      </c>
      <c r="S41" s="68" t="n">
        <f>J41+O41</f>
        <v>-3</v>
      </c>
    </row>
    <row r="42" ht="12.75" customHeight="1">
      <c r="A42" s="17" t="n">
        <v>40</v>
      </c>
      <c r="B42" s="18" t="n">
        <v>106399</v>
      </c>
      <c r="C42" s="19" t="s">
        <v>56</v>
      </c>
      <c r="D42" s="57" t="s">
        <v>14</v>
      </c>
      <c r="E42" s="58" t="s">
        <v>183</v>
      </c>
      <c r="F42" s="59" t="n">
        <v>25</v>
      </c>
      <c r="G42" s="60" t="n">
        <v>20</v>
      </c>
      <c r="H42" s="61" t="n">
        <f>G42/F42</f>
        <v>0.8</v>
      </c>
      <c r="I42" s="60" t="n">
        <f>G42*2</f>
        <v>40</v>
      </c>
      <c r="J42" s="62" t="n">
        <f>(F42-G42)*-1</f>
        <v>-5</v>
      </c>
      <c r="K42" s="63" t="n">
        <v>25</v>
      </c>
      <c r="L42" s="64" t="n">
        <v>17</v>
      </c>
      <c r="M42" s="65" t="n">
        <f>L42/K42</f>
        <v>0.68</v>
      </c>
      <c r="N42" s="64" t="n">
        <f>L42*2</f>
        <v>34</v>
      </c>
      <c r="O42" s="66" t="n">
        <f>(K42-L42)*-1</f>
        <v>-8</v>
      </c>
      <c r="P42" s="67" t="n">
        <v>5</v>
      </c>
      <c r="Q42" s="64" t="n">
        <f>P42*1.5</f>
        <v>7.5</v>
      </c>
      <c r="R42" s="68" t="n">
        <f>I42+N42+Q42</f>
        <v>81.5</v>
      </c>
      <c r="S42" s="68" t="n">
        <f>J42+O42</f>
        <v>-13</v>
      </c>
    </row>
    <row r="43" ht="12.75" customHeight="1">
      <c r="A43" s="17" t="n">
        <v>41</v>
      </c>
      <c r="B43" s="18" t="n">
        <v>107658</v>
      </c>
      <c r="C43" s="23" t="s">
        <v>57</v>
      </c>
      <c r="D43" s="57" t="s">
        <v>31</v>
      </c>
      <c r="E43" s="58" t="s">
        <v>183</v>
      </c>
      <c r="F43" s="59" t="n">
        <v>25</v>
      </c>
      <c r="G43" s="60" t="n">
        <v>81</v>
      </c>
      <c r="H43" s="69" t="n">
        <f>G43/F43</f>
        <v>3.24</v>
      </c>
      <c r="I43" s="60" t="n">
        <f>G43*4</f>
        <v>324</v>
      </c>
      <c r="J43" s="62"/>
      <c r="K43" s="63" t="n">
        <v>25</v>
      </c>
      <c r="L43" s="64" t="n">
        <v>45</v>
      </c>
      <c r="M43" s="70" t="n">
        <f>L43/K43</f>
        <v>1.8</v>
      </c>
      <c r="N43" s="64" t="n">
        <f>L43*3</f>
        <v>135</v>
      </c>
      <c r="O43" s="71"/>
      <c r="P43" s="67" t="n">
        <v>16</v>
      </c>
      <c r="Q43" s="64" t="n">
        <f>P43*1.5</f>
        <v>24</v>
      </c>
      <c r="R43" s="68" t="n">
        <f>I43+N43+Q43</f>
        <v>483</v>
      </c>
      <c r="S43" s="68" t="n">
        <f>J43+O43</f>
        <v>0</v>
      </c>
    </row>
    <row r="44" ht="12.75" customHeight="1">
      <c r="A44" s="17" t="n">
        <v>42</v>
      </c>
      <c r="B44" s="18" t="n">
        <v>111219</v>
      </c>
      <c r="C44" s="19" t="s">
        <v>58</v>
      </c>
      <c r="D44" s="57" t="s">
        <v>14</v>
      </c>
      <c r="E44" s="58" t="s">
        <v>183</v>
      </c>
      <c r="F44" s="59" t="n">
        <v>25</v>
      </c>
      <c r="G44" s="60" t="n">
        <v>24</v>
      </c>
      <c r="H44" s="61" t="n">
        <f>G44/F44</f>
        <v>0.96</v>
      </c>
      <c r="I44" s="60" t="n">
        <f>G44*2</f>
        <v>48</v>
      </c>
      <c r="J44" s="62" t="n">
        <f>(F44-G44)*-1</f>
        <v>-1</v>
      </c>
      <c r="K44" s="63" t="n">
        <v>25</v>
      </c>
      <c r="L44" s="64" t="n">
        <v>18</v>
      </c>
      <c r="M44" s="65" t="n">
        <f>L44/K44</f>
        <v>0.72</v>
      </c>
      <c r="N44" s="64" t="n">
        <f>L44*2</f>
        <v>36</v>
      </c>
      <c r="O44" s="66" t="n">
        <f>(K44-L44)*-1</f>
        <v>-7</v>
      </c>
      <c r="P44" s="67" t="n">
        <v>2</v>
      </c>
      <c r="Q44" s="64" t="n">
        <f>P44*1.5</f>
        <v>3</v>
      </c>
      <c r="R44" s="68" t="n">
        <f>I44+N44+Q44</f>
        <v>87</v>
      </c>
      <c r="S44" s="68" t="n">
        <f>J44+O44</f>
        <v>-8</v>
      </c>
    </row>
    <row r="45" ht="12.75" customHeight="1">
      <c r="A45" s="17" t="n">
        <v>43</v>
      </c>
      <c r="B45" s="18" t="n">
        <v>114622</v>
      </c>
      <c r="C45" s="19" t="s">
        <v>59</v>
      </c>
      <c r="D45" s="57" t="s">
        <v>11</v>
      </c>
      <c r="E45" s="58" t="s">
        <v>183</v>
      </c>
      <c r="F45" s="59" t="n">
        <v>25</v>
      </c>
      <c r="G45" s="60" t="n">
        <v>25</v>
      </c>
      <c r="H45" s="69" t="n">
        <f>G45/F45</f>
        <v>1</v>
      </c>
      <c r="I45" s="60" t="n">
        <f>G45*4</f>
        <v>100</v>
      </c>
      <c r="J45" s="62"/>
      <c r="K45" s="63" t="n">
        <v>25</v>
      </c>
      <c r="L45" s="64" t="n">
        <v>17</v>
      </c>
      <c r="M45" s="65" t="n">
        <f>L45/K45</f>
        <v>0.68</v>
      </c>
      <c r="N45" s="64" t="n">
        <f>L45*2</f>
        <v>34</v>
      </c>
      <c r="O45" s="66" t="n">
        <f>(K45-L45)*-1</f>
        <v>-8</v>
      </c>
      <c r="P45" s="67" t="n">
        <v>11</v>
      </c>
      <c r="Q45" s="64" t="n">
        <f>P45*1.5</f>
        <v>16.5</v>
      </c>
      <c r="R45" s="68" t="n">
        <f>I45+N45+Q45</f>
        <v>150.5</v>
      </c>
      <c r="S45" s="68" t="n">
        <f>J45+O45</f>
        <v>-8</v>
      </c>
    </row>
    <row r="46" ht="12.75" customHeight="1">
      <c r="A46" s="17" t="n">
        <v>44</v>
      </c>
      <c r="B46" s="18" t="n">
        <v>377</v>
      </c>
      <c r="C46" s="19" t="s">
        <v>60</v>
      </c>
      <c r="D46" s="57" t="s">
        <v>24</v>
      </c>
      <c r="E46" s="58" t="s">
        <v>184</v>
      </c>
      <c r="F46" s="59" t="n">
        <v>25</v>
      </c>
      <c r="G46" s="60" t="n">
        <v>13</v>
      </c>
      <c r="H46" s="61" t="n">
        <f>G46/F46</f>
        <v>0.52</v>
      </c>
      <c r="I46" s="60" t="n">
        <f>G46*2</f>
        <v>26</v>
      </c>
      <c r="J46" s="62" t="n">
        <f>(F46-G46)*-1</f>
        <v>-12</v>
      </c>
      <c r="K46" s="63" t="n">
        <v>25</v>
      </c>
      <c r="L46" s="64" t="n">
        <v>16</v>
      </c>
      <c r="M46" s="65" t="n">
        <f>L46/K46</f>
        <v>0.64</v>
      </c>
      <c r="N46" s="64" t="n">
        <f>L46*2</f>
        <v>32</v>
      </c>
      <c r="O46" s="66" t="n">
        <f>(K46-L46)*-1</f>
        <v>-9</v>
      </c>
      <c r="P46" s="67" t="n">
        <v>4</v>
      </c>
      <c r="Q46" s="64" t="n">
        <f>P46*1.5</f>
        <v>6</v>
      </c>
      <c r="R46" s="68" t="n">
        <f>I46+N46+Q46</f>
        <v>64</v>
      </c>
      <c r="S46" s="68" t="n">
        <f>J46+O46</f>
        <v>-21</v>
      </c>
    </row>
    <row r="47" ht="12.75" customHeight="1">
      <c r="A47" s="17" t="n">
        <v>45</v>
      </c>
      <c r="B47" s="18" t="n">
        <v>515</v>
      </c>
      <c r="C47" s="19" t="s">
        <v>61</v>
      </c>
      <c r="D47" s="57" t="s">
        <v>24</v>
      </c>
      <c r="E47" s="58" t="s">
        <v>184</v>
      </c>
      <c r="F47" s="59" t="n">
        <v>25</v>
      </c>
      <c r="G47" s="60" t="n">
        <v>19</v>
      </c>
      <c r="H47" s="61" t="n">
        <f>G47/F47</f>
        <v>0.76</v>
      </c>
      <c r="I47" s="60" t="n">
        <f>G47*2</f>
        <v>38</v>
      </c>
      <c r="J47" s="62" t="n">
        <f>(F47-G47)*-1</f>
        <v>-6</v>
      </c>
      <c r="K47" s="63" t="n">
        <v>25</v>
      </c>
      <c r="L47" s="64" t="n">
        <v>11</v>
      </c>
      <c r="M47" s="65" t="n">
        <f>L47/K47</f>
        <v>0.44</v>
      </c>
      <c r="N47" s="64" t="n">
        <f>L47*2</f>
        <v>22</v>
      </c>
      <c r="O47" s="66" t="n">
        <f>(K47-L47)*-1</f>
        <v>-14</v>
      </c>
      <c r="P47" s="67" t="n">
        <v>2</v>
      </c>
      <c r="Q47" s="64" t="n">
        <f>P47*1.5</f>
        <v>3</v>
      </c>
      <c r="R47" s="68" t="n">
        <f>I47+N47+Q47</f>
        <v>63</v>
      </c>
      <c r="S47" s="68" t="n">
        <f>J47+O47</f>
        <v>-20</v>
      </c>
    </row>
    <row r="48" ht="12.75" customHeight="1">
      <c r="A48" s="17" t="n">
        <v>46</v>
      </c>
      <c r="B48" s="18" t="n">
        <v>578</v>
      </c>
      <c r="C48" s="19" t="s">
        <v>62</v>
      </c>
      <c r="D48" s="57" t="s">
        <v>11</v>
      </c>
      <c r="E48" s="58" t="s">
        <v>184</v>
      </c>
      <c r="F48" s="59" t="n">
        <v>25</v>
      </c>
      <c r="G48" s="60" t="n">
        <v>86</v>
      </c>
      <c r="H48" s="69" t="n">
        <f>G48/F48</f>
        <v>3.44</v>
      </c>
      <c r="I48" s="60" t="n">
        <f>G48*4</f>
        <v>344</v>
      </c>
      <c r="J48" s="62"/>
      <c r="K48" s="63" t="n">
        <v>25</v>
      </c>
      <c r="L48" s="64" t="n">
        <v>18</v>
      </c>
      <c r="M48" s="65" t="n">
        <f>L48/K48</f>
        <v>0.72</v>
      </c>
      <c r="N48" s="64" t="n">
        <f>L48*2</f>
        <v>36</v>
      </c>
      <c r="O48" s="66" t="n">
        <f>(K48-L48)*-1</f>
        <v>-7</v>
      </c>
      <c r="P48" s="67" t="n">
        <v>18</v>
      </c>
      <c r="Q48" s="64" t="n">
        <f>P48*1.5</f>
        <v>27</v>
      </c>
      <c r="R48" s="68" t="n">
        <f>I48+N48+Q48</f>
        <v>407</v>
      </c>
      <c r="S48" s="68" t="n">
        <f>J48+O48</f>
        <v>-7</v>
      </c>
    </row>
    <row r="49" ht="12.75" customHeight="1">
      <c r="A49" s="17" t="n">
        <v>47</v>
      </c>
      <c r="B49" s="18" t="n">
        <v>598</v>
      </c>
      <c r="C49" s="19" t="s">
        <v>63</v>
      </c>
      <c r="D49" s="57" t="s">
        <v>11</v>
      </c>
      <c r="E49" s="58" t="s">
        <v>184</v>
      </c>
      <c r="F49" s="59" t="n">
        <v>25</v>
      </c>
      <c r="G49" s="60" t="n">
        <v>17</v>
      </c>
      <c r="H49" s="61" t="n">
        <f>G49/F49</f>
        <v>0.68</v>
      </c>
      <c r="I49" s="60" t="n">
        <f>G49*2</f>
        <v>34</v>
      </c>
      <c r="J49" s="62" t="n">
        <f>(F49-G49)*-1</f>
        <v>-8</v>
      </c>
      <c r="K49" s="63" t="n">
        <v>25</v>
      </c>
      <c r="L49" s="64" t="n">
        <v>22</v>
      </c>
      <c r="M49" s="65" t="n">
        <f>L49/K49</f>
        <v>0.88</v>
      </c>
      <c r="N49" s="64" t="n">
        <f>L49*2</f>
        <v>44</v>
      </c>
      <c r="O49" s="66" t="n">
        <f>(K49-L49)*-1</f>
        <v>-3</v>
      </c>
      <c r="P49" s="67" t="n">
        <v>8</v>
      </c>
      <c r="Q49" s="64" t="n">
        <f>P49*1.5</f>
        <v>12</v>
      </c>
      <c r="R49" s="68" t="n">
        <f>I49+N49+Q49</f>
        <v>90</v>
      </c>
      <c r="S49" s="68" t="n">
        <f>J49+O49</f>
        <v>-11</v>
      </c>
    </row>
    <row r="50" ht="12.75" customHeight="1">
      <c r="A50" s="17" t="n">
        <v>48</v>
      </c>
      <c r="B50" s="18" t="n">
        <v>709</v>
      </c>
      <c r="C50" s="19" t="s">
        <v>64</v>
      </c>
      <c r="D50" s="57" t="s">
        <v>31</v>
      </c>
      <c r="E50" s="58" t="s">
        <v>184</v>
      </c>
      <c r="F50" s="59" t="n">
        <v>25</v>
      </c>
      <c r="G50" s="60" t="n">
        <v>23</v>
      </c>
      <c r="H50" s="61" t="n">
        <f>G50/F50</f>
        <v>0.92</v>
      </c>
      <c r="I50" s="60" t="n">
        <f>G50*2</f>
        <v>46</v>
      </c>
      <c r="J50" s="62" t="n">
        <f>(F50-G50)*-1</f>
        <v>-2</v>
      </c>
      <c r="K50" s="63" t="n">
        <v>25</v>
      </c>
      <c r="L50" s="64" t="n">
        <v>14</v>
      </c>
      <c r="M50" s="65" t="n">
        <f>L50/K50</f>
        <v>0.56</v>
      </c>
      <c r="N50" s="64" t="n">
        <f>L50*2</f>
        <v>28</v>
      </c>
      <c r="O50" s="66" t="n">
        <f>(K50-L50)*-1</f>
        <v>-11</v>
      </c>
      <c r="P50" s="67" t="n">
        <v>3</v>
      </c>
      <c r="Q50" s="64" t="n">
        <f>P50*1.5</f>
        <v>4.5</v>
      </c>
      <c r="R50" s="68" t="n">
        <f>I50+N50+Q50</f>
        <v>78.5</v>
      </c>
      <c r="S50" s="68" t="n">
        <f>J50+O50</f>
        <v>-13</v>
      </c>
    </row>
    <row r="51" ht="12.75" customHeight="1">
      <c r="A51" s="17" t="n">
        <v>49</v>
      </c>
      <c r="B51" s="18" t="n">
        <v>716</v>
      </c>
      <c r="C51" s="19" t="s">
        <v>65</v>
      </c>
      <c r="D51" s="57" t="s">
        <v>19</v>
      </c>
      <c r="E51" s="58" t="s">
        <v>184</v>
      </c>
      <c r="F51" s="59" t="n">
        <v>25</v>
      </c>
      <c r="G51" s="60" t="n">
        <v>42</v>
      </c>
      <c r="H51" s="69" t="n">
        <f>G51/F51</f>
        <v>1.68</v>
      </c>
      <c r="I51" s="60" t="n">
        <f>G51*4</f>
        <v>168</v>
      </c>
      <c r="J51" s="62"/>
      <c r="K51" s="63" t="n">
        <v>25</v>
      </c>
      <c r="L51" s="64" t="n">
        <v>15</v>
      </c>
      <c r="M51" s="65" t="n">
        <f>L51/K51</f>
        <v>0.6</v>
      </c>
      <c r="N51" s="64" t="n">
        <f>L51*2</f>
        <v>30</v>
      </c>
      <c r="O51" s="66" t="n">
        <f>(K51-L51)*-1</f>
        <v>-10</v>
      </c>
      <c r="P51" s="67" t="n">
        <v>4</v>
      </c>
      <c r="Q51" s="64" t="n">
        <f>P51*1.5</f>
        <v>6</v>
      </c>
      <c r="R51" s="68" t="n">
        <f>I51+N51+Q51</f>
        <v>204</v>
      </c>
      <c r="S51" s="68" t="n">
        <f>J51+O51</f>
        <v>-10</v>
      </c>
    </row>
    <row r="52" ht="12.75" customHeight="1">
      <c r="A52" s="17" t="n">
        <v>50</v>
      </c>
      <c r="B52" s="18" t="n">
        <v>717</v>
      </c>
      <c r="C52" s="19" t="s">
        <v>66</v>
      </c>
      <c r="D52" s="57" t="s">
        <v>19</v>
      </c>
      <c r="E52" s="58" t="s">
        <v>184</v>
      </c>
      <c r="F52" s="59" t="n">
        <v>25</v>
      </c>
      <c r="G52" s="60" t="n">
        <v>13</v>
      </c>
      <c r="H52" s="61" t="n">
        <f>G52/F52</f>
        <v>0.52</v>
      </c>
      <c r="I52" s="60" t="n">
        <f>G52*2</f>
        <v>26</v>
      </c>
      <c r="J52" s="62" t="n">
        <f>(F52-G52)*-1</f>
        <v>-12</v>
      </c>
      <c r="K52" s="63" t="n">
        <v>25</v>
      </c>
      <c r="L52" s="64" t="n">
        <v>27</v>
      </c>
      <c r="M52" s="70" t="n">
        <f>L52/K52</f>
        <v>1.08</v>
      </c>
      <c r="N52" s="64" t="n">
        <f>L52*3</f>
        <v>81</v>
      </c>
      <c r="O52" s="71"/>
      <c r="P52" s="67" t="n">
        <v>2</v>
      </c>
      <c r="Q52" s="64" t="n">
        <f>P52*1.5</f>
        <v>3</v>
      </c>
      <c r="R52" s="68" t="n">
        <f>I52+N52+Q52</f>
        <v>110</v>
      </c>
      <c r="S52" s="68" t="n">
        <f>J52+O52</f>
        <v>-12</v>
      </c>
    </row>
    <row r="53" ht="12.75" customHeight="1">
      <c r="A53" s="17" t="n">
        <v>51</v>
      </c>
      <c r="B53" s="18" t="n">
        <v>721</v>
      </c>
      <c r="C53" s="19" t="s">
        <v>67</v>
      </c>
      <c r="D53" s="57" t="s">
        <v>19</v>
      </c>
      <c r="E53" s="58" t="s">
        <v>184</v>
      </c>
      <c r="F53" s="59" t="n">
        <v>25</v>
      </c>
      <c r="G53" s="60" t="n">
        <v>1</v>
      </c>
      <c r="H53" s="61" t="n">
        <f>G53/F53</f>
        <v>0.04</v>
      </c>
      <c r="I53" s="60" t="n">
        <f>G53*2</f>
        <v>2</v>
      </c>
      <c r="J53" s="62" t="n">
        <f>(F53-G53)*-1</f>
        <v>-24</v>
      </c>
      <c r="K53" s="63" t="n">
        <v>25</v>
      </c>
      <c r="L53" s="64" t="n">
        <v>26</v>
      </c>
      <c r="M53" s="70" t="n">
        <f>L53/K53</f>
        <v>1.04</v>
      </c>
      <c r="N53" s="64" t="n">
        <f>L53*3</f>
        <v>78</v>
      </c>
      <c r="O53" s="71"/>
      <c r="P53" s="67" t="n">
        <v>3</v>
      </c>
      <c r="Q53" s="64" t="n">
        <f>P53*1.5</f>
        <v>4.5</v>
      </c>
      <c r="R53" s="68" t="n">
        <f>I53+N53+Q53</f>
        <v>84.5</v>
      </c>
      <c r="S53" s="68" t="n">
        <f>J53+O53</f>
        <v>-24</v>
      </c>
    </row>
    <row r="54" ht="12.75" customHeight="1">
      <c r="A54" s="17" t="n">
        <v>52</v>
      </c>
      <c r="B54" s="18" t="n">
        <v>726</v>
      </c>
      <c r="C54" s="19" t="s">
        <v>68</v>
      </c>
      <c r="D54" s="57" t="s">
        <v>14</v>
      </c>
      <c r="E54" s="58" t="s">
        <v>184</v>
      </c>
      <c r="F54" s="59" t="n">
        <v>25</v>
      </c>
      <c r="G54" s="60" t="n">
        <v>34</v>
      </c>
      <c r="H54" s="69" t="n">
        <f>G54/F54</f>
        <v>1.36</v>
      </c>
      <c r="I54" s="60" t="n">
        <f>G54*4</f>
        <v>136</v>
      </c>
      <c r="J54" s="62"/>
      <c r="K54" s="63" t="n">
        <v>25</v>
      </c>
      <c r="L54" s="64" t="n">
        <v>24</v>
      </c>
      <c r="M54" s="65" t="n">
        <f>L54/K54</f>
        <v>0.96</v>
      </c>
      <c r="N54" s="64" t="n">
        <f>L54*2</f>
        <v>48</v>
      </c>
      <c r="O54" s="66" t="n">
        <f>(K54-L54)*-1</f>
        <v>-1</v>
      </c>
      <c r="P54" s="67" t="n">
        <v>16</v>
      </c>
      <c r="Q54" s="64" t="n">
        <f>P54*1.5</f>
        <v>24</v>
      </c>
      <c r="R54" s="68" t="n">
        <f>I54+N54+Q54</f>
        <v>208</v>
      </c>
      <c r="S54" s="68" t="n">
        <f>J54+O54</f>
        <v>-1</v>
      </c>
    </row>
    <row r="55" ht="12.75" customHeight="1">
      <c r="A55" s="17" t="n">
        <v>53</v>
      </c>
      <c r="B55" s="18" t="n">
        <v>101453</v>
      </c>
      <c r="C55" s="19" t="s">
        <v>69</v>
      </c>
      <c r="D55" s="57" t="s">
        <v>31</v>
      </c>
      <c r="E55" s="58" t="s">
        <v>184</v>
      </c>
      <c r="F55" s="59" t="n">
        <v>25</v>
      </c>
      <c r="G55" s="60" t="n">
        <v>16</v>
      </c>
      <c r="H55" s="61" t="n">
        <f>G55/F55</f>
        <v>0.64</v>
      </c>
      <c r="I55" s="60" t="n">
        <f>G55*2</f>
        <v>32</v>
      </c>
      <c r="J55" s="62" t="n">
        <f>(F55-G55)*-1</f>
        <v>-9</v>
      </c>
      <c r="K55" s="63" t="n">
        <v>25</v>
      </c>
      <c r="L55" s="64" t="n">
        <v>10</v>
      </c>
      <c r="M55" s="65" t="n">
        <f>L55/K55</f>
        <v>0.4</v>
      </c>
      <c r="N55" s="64" t="n">
        <f>L55*2</f>
        <v>20</v>
      </c>
      <c r="O55" s="66" t="n">
        <f>(K55-L55)*-1</f>
        <v>-15</v>
      </c>
      <c r="P55" s="67" t="n">
        <v>8</v>
      </c>
      <c r="Q55" s="64" t="n">
        <f>P55*1.5</f>
        <v>12</v>
      </c>
      <c r="R55" s="68" t="n">
        <f>I55+N55+Q55</f>
        <v>64</v>
      </c>
      <c r="S55" s="68" t="n">
        <f>J55+O55</f>
        <v>-24</v>
      </c>
    </row>
    <row r="56" ht="12.75" customHeight="1">
      <c r="A56" s="17" t="n">
        <v>54</v>
      </c>
      <c r="B56" s="18" t="n">
        <v>102565</v>
      </c>
      <c r="C56" s="23" t="s">
        <v>70</v>
      </c>
      <c r="D56" s="57" t="s">
        <v>14</v>
      </c>
      <c r="E56" s="58" t="s">
        <v>184</v>
      </c>
      <c r="F56" s="59" t="n">
        <v>25</v>
      </c>
      <c r="G56" s="60" t="n">
        <v>60</v>
      </c>
      <c r="H56" s="69" t="n">
        <f>G56/F56</f>
        <v>2.4</v>
      </c>
      <c r="I56" s="60" t="n">
        <f>G56*4</f>
        <v>240</v>
      </c>
      <c r="J56" s="62"/>
      <c r="K56" s="63" t="n">
        <v>25</v>
      </c>
      <c r="L56" s="64" t="n">
        <v>28</v>
      </c>
      <c r="M56" s="70" t="n">
        <f>L56/K56</f>
        <v>1.12</v>
      </c>
      <c r="N56" s="64" t="n">
        <f>L56*3</f>
        <v>84</v>
      </c>
      <c r="O56" s="71"/>
      <c r="P56" s="68" t="n">
        <v>25</v>
      </c>
      <c r="Q56" s="64" t="n">
        <f>P56*1.5</f>
        <v>37.5</v>
      </c>
      <c r="R56" s="68" t="n">
        <f>I56+N56+Q56</f>
        <v>361.5</v>
      </c>
      <c r="S56" s="68" t="n">
        <f>J56+O56</f>
        <v>0</v>
      </c>
    </row>
    <row r="57" ht="12.75" customHeight="1">
      <c r="A57" s="17" t="n">
        <v>55</v>
      </c>
      <c r="B57" s="18" t="n">
        <v>103198</v>
      </c>
      <c r="C57" s="19" t="s">
        <v>71</v>
      </c>
      <c r="D57" s="57" t="s">
        <v>14</v>
      </c>
      <c r="E57" s="58" t="s">
        <v>184</v>
      </c>
      <c r="F57" s="59" t="n">
        <v>25</v>
      </c>
      <c r="G57" s="60" t="n">
        <v>34</v>
      </c>
      <c r="H57" s="69" t="n">
        <f>G57/F57</f>
        <v>1.36</v>
      </c>
      <c r="I57" s="60" t="n">
        <f>G57*4</f>
        <v>136</v>
      </c>
      <c r="J57" s="62"/>
      <c r="K57" s="63" t="n">
        <v>25</v>
      </c>
      <c r="L57" s="64" t="n">
        <v>29</v>
      </c>
      <c r="M57" s="70" t="n">
        <f>L57/K57</f>
        <v>1.16</v>
      </c>
      <c r="N57" s="64" t="n">
        <f>L57*3</f>
        <v>87</v>
      </c>
      <c r="O57" s="71"/>
      <c r="P57" s="67" t="n">
        <v>11</v>
      </c>
      <c r="Q57" s="64" t="n">
        <f>P57*1.5</f>
        <v>16.5</v>
      </c>
      <c r="R57" s="68" t="n">
        <f>I57+N57+Q57</f>
        <v>239.5</v>
      </c>
      <c r="S57" s="68" t="n">
        <f>J57+O57</f>
        <v>0</v>
      </c>
    </row>
    <row r="58" ht="12.75" customHeight="1">
      <c r="A58" s="17" t="n">
        <v>56</v>
      </c>
      <c r="B58" s="18" t="n">
        <v>105751</v>
      </c>
      <c r="C58" s="19" t="s">
        <v>72</v>
      </c>
      <c r="D58" s="57" t="s">
        <v>24</v>
      </c>
      <c r="E58" s="58" t="s">
        <v>184</v>
      </c>
      <c r="F58" s="59" t="n">
        <v>25</v>
      </c>
      <c r="G58" s="60" t="n">
        <v>26</v>
      </c>
      <c r="H58" s="69" t="n">
        <f>G58/F58</f>
        <v>1.04</v>
      </c>
      <c r="I58" s="60" t="n">
        <f>G58*4</f>
        <v>104</v>
      </c>
      <c r="J58" s="62"/>
      <c r="K58" s="63" t="n">
        <v>25</v>
      </c>
      <c r="L58" s="64" t="n">
        <v>11</v>
      </c>
      <c r="M58" s="65" t="n">
        <f>L58/K58</f>
        <v>0.44</v>
      </c>
      <c r="N58" s="64" t="n">
        <f>L58*2</f>
        <v>22</v>
      </c>
      <c r="O58" s="66" t="n">
        <f>(K58-L58)*-1</f>
        <v>-14</v>
      </c>
      <c r="P58" s="67" t="n">
        <v>1</v>
      </c>
      <c r="Q58" s="64" t="n">
        <f>P58*1.5</f>
        <v>1.5</v>
      </c>
      <c r="R58" s="68" t="n">
        <f>I58+N58+Q58</f>
        <v>127.5</v>
      </c>
      <c r="S58" s="68" t="n">
        <f>J58+O58</f>
        <v>-14</v>
      </c>
    </row>
    <row r="59" ht="12.75" customHeight="1">
      <c r="A59" s="17" t="n">
        <v>57</v>
      </c>
      <c r="B59" s="18" t="n">
        <v>106569</v>
      </c>
      <c r="C59" s="19" t="s">
        <v>73</v>
      </c>
      <c r="D59" s="57" t="s">
        <v>14</v>
      </c>
      <c r="E59" s="58" t="s">
        <v>184</v>
      </c>
      <c r="F59" s="59" t="n">
        <v>25</v>
      </c>
      <c r="G59" s="60" t="n">
        <v>21</v>
      </c>
      <c r="H59" s="61" t="n">
        <f>G59/F59</f>
        <v>0.84</v>
      </c>
      <c r="I59" s="60" t="n">
        <f>G59*2</f>
        <v>42</v>
      </c>
      <c r="J59" s="62" t="n">
        <f>(F59-G59)*-1</f>
        <v>-4</v>
      </c>
      <c r="K59" s="63" t="n">
        <v>25</v>
      </c>
      <c r="L59" s="64" t="n">
        <v>16</v>
      </c>
      <c r="M59" s="65" t="n">
        <f>L59/K59</f>
        <v>0.64</v>
      </c>
      <c r="N59" s="64" t="n">
        <f>L59*2</f>
        <v>32</v>
      </c>
      <c r="O59" s="66" t="n">
        <f>(K59-L59)*-1</f>
        <v>-9</v>
      </c>
      <c r="P59" s="67" t="n">
        <v>6</v>
      </c>
      <c r="Q59" s="64" t="n">
        <f>P59*1.5</f>
        <v>9</v>
      </c>
      <c r="R59" s="68" t="n">
        <f>I59+N59+Q59</f>
        <v>83</v>
      </c>
      <c r="S59" s="68" t="n">
        <f>J59+O59</f>
        <v>-13</v>
      </c>
    </row>
    <row r="60" ht="12.75" customHeight="1">
      <c r="A60" s="17" t="n">
        <v>58</v>
      </c>
      <c r="B60" s="18" t="n">
        <v>108277</v>
      </c>
      <c r="C60" s="19" t="s">
        <v>74</v>
      </c>
      <c r="D60" s="57" t="s">
        <v>14</v>
      </c>
      <c r="E60" s="58" t="s">
        <v>184</v>
      </c>
      <c r="F60" s="59" t="n">
        <v>25</v>
      </c>
      <c r="G60" s="60" t="n">
        <v>19</v>
      </c>
      <c r="H60" s="61" t="n">
        <f>G60/F60</f>
        <v>0.76</v>
      </c>
      <c r="I60" s="60" t="n">
        <f>G60*2</f>
        <v>38</v>
      </c>
      <c r="J60" s="62" t="n">
        <f>(F60-G60)*-1</f>
        <v>-6</v>
      </c>
      <c r="K60" s="63" t="n">
        <v>25</v>
      </c>
      <c r="L60" s="64" t="n">
        <v>9</v>
      </c>
      <c r="M60" s="65" t="n">
        <f>L60/K60</f>
        <v>0.36</v>
      </c>
      <c r="N60" s="64" t="n">
        <f>L60*2</f>
        <v>18</v>
      </c>
      <c r="O60" s="66" t="n">
        <f>(K60-L60)*-1</f>
        <v>-16</v>
      </c>
      <c r="P60" s="67" t="n">
        <v>13</v>
      </c>
      <c r="Q60" s="64" t="n">
        <f>P60*1.5</f>
        <v>19.5</v>
      </c>
      <c r="R60" s="68" t="n">
        <f>I60+N60+Q60</f>
        <v>75.5</v>
      </c>
      <c r="S60" s="68" t="n">
        <f>J60+O60</f>
        <v>-22</v>
      </c>
    </row>
    <row r="61" ht="12.75" customHeight="1">
      <c r="A61" s="17" t="n">
        <v>59</v>
      </c>
      <c r="B61" s="18" t="n">
        <v>117184</v>
      </c>
      <c r="C61" s="19" t="s">
        <v>75</v>
      </c>
      <c r="D61" s="57" t="s">
        <v>11</v>
      </c>
      <c r="E61" s="58" t="s">
        <v>184</v>
      </c>
      <c r="F61" s="59" t="n">
        <v>24</v>
      </c>
      <c r="G61" s="60" t="n">
        <v>16</v>
      </c>
      <c r="H61" s="61" t="n">
        <f>G61/F61</f>
        <v>0.666666666666667</v>
      </c>
      <c r="I61" s="60" t="n">
        <f>G61*2</f>
        <v>32</v>
      </c>
      <c r="J61" s="62" t="n">
        <f>(F61-G61)*-1</f>
        <v>-8</v>
      </c>
      <c r="K61" s="63" t="n">
        <v>25</v>
      </c>
      <c r="L61" s="64" t="n">
        <v>28</v>
      </c>
      <c r="M61" s="70" t="n">
        <f>L61/K61</f>
        <v>1.12</v>
      </c>
      <c r="N61" s="64" t="n">
        <f>L61*3</f>
        <v>84</v>
      </c>
      <c r="O61" s="71"/>
      <c r="P61" s="67" t="n">
        <v>6</v>
      </c>
      <c r="Q61" s="64" t="n">
        <f>P61*1.5</f>
        <v>9</v>
      </c>
      <c r="R61" s="68" t="n">
        <f>I61+N61+Q61</f>
        <v>125</v>
      </c>
      <c r="S61" s="68" t="n">
        <f>J61+O61</f>
        <v>-8</v>
      </c>
    </row>
    <row r="62" ht="12.75" customHeight="1">
      <c r="A62" s="17" t="n">
        <v>60</v>
      </c>
      <c r="B62" s="18" t="n">
        <v>56</v>
      </c>
      <c r="C62" s="19" t="s">
        <v>76</v>
      </c>
      <c r="D62" s="57" t="s">
        <v>31</v>
      </c>
      <c r="E62" s="58" t="s">
        <v>185</v>
      </c>
      <c r="F62" s="59" t="n">
        <v>20</v>
      </c>
      <c r="G62" s="60" t="n">
        <v>18</v>
      </c>
      <c r="H62" s="61" t="n">
        <f>G62/F62</f>
        <v>0.9</v>
      </c>
      <c r="I62" s="60" t="n">
        <f>G62*2</f>
        <v>36</v>
      </c>
      <c r="J62" s="62" t="n">
        <f>(F62-G62)*-1</f>
        <v>-2</v>
      </c>
      <c r="K62" s="63" t="n">
        <v>15</v>
      </c>
      <c r="L62" s="64" t="n">
        <v>2</v>
      </c>
      <c r="M62" s="65" t="n">
        <f>L62/K62</f>
        <v>0.133333333333333</v>
      </c>
      <c r="N62" s="64" t="n">
        <f>L62*2</f>
        <v>4</v>
      </c>
      <c r="O62" s="66" t="n">
        <f>(K62-L62)*-1</f>
        <v>-13</v>
      </c>
      <c r="P62" s="67" t="n">
        <v>0</v>
      </c>
      <c r="Q62" s="64" t="n">
        <f>P62*1.5</f>
        <v>0</v>
      </c>
      <c r="R62" s="68" t="n">
        <f>I62+N62+Q62</f>
        <v>40</v>
      </c>
      <c r="S62" s="68" t="n">
        <f>J62+O62</f>
        <v>-15</v>
      </c>
    </row>
    <row r="63" ht="12.75" customHeight="1">
      <c r="A63" s="17" t="n">
        <v>61</v>
      </c>
      <c r="B63" s="18" t="n">
        <v>308</v>
      </c>
      <c r="C63" s="19" t="s">
        <v>77</v>
      </c>
      <c r="D63" s="57" t="s">
        <v>11</v>
      </c>
      <c r="E63" s="58" t="s">
        <v>185</v>
      </c>
      <c r="F63" s="59" t="n">
        <v>20</v>
      </c>
      <c r="G63" s="60" t="n">
        <v>10</v>
      </c>
      <c r="H63" s="61" t="n">
        <f>G63/F63</f>
        <v>0.5</v>
      </c>
      <c r="I63" s="60" t="n">
        <f>G63*2</f>
        <v>20</v>
      </c>
      <c r="J63" s="62" t="n">
        <f>(F63-G63)*-1</f>
        <v>-10</v>
      </c>
      <c r="K63" s="63" t="n">
        <v>15</v>
      </c>
      <c r="L63" s="64" t="n">
        <v>4</v>
      </c>
      <c r="M63" s="65" t="n">
        <f>L63/K63</f>
        <v>0.266666666666667</v>
      </c>
      <c r="N63" s="64" t="n">
        <f>L63*2</f>
        <v>8</v>
      </c>
      <c r="O63" s="66" t="n">
        <f>(K63-L63)*-1</f>
        <v>-11</v>
      </c>
      <c r="P63" s="67" t="n">
        <v>3</v>
      </c>
      <c r="Q63" s="64" t="n">
        <f>P63*1.5</f>
        <v>4.5</v>
      </c>
      <c r="R63" s="68" t="n">
        <f>I63+N63+Q63</f>
        <v>32.5</v>
      </c>
      <c r="S63" s="68" t="n">
        <f>J63+O63</f>
        <v>-21</v>
      </c>
    </row>
    <row r="64" ht="12.75" customHeight="1">
      <c r="A64" s="17" t="n">
        <v>62</v>
      </c>
      <c r="B64" s="18" t="n">
        <v>339</v>
      </c>
      <c r="C64" s="19" t="s">
        <v>78</v>
      </c>
      <c r="D64" s="57" t="s">
        <v>14</v>
      </c>
      <c r="E64" s="58" t="s">
        <v>185</v>
      </c>
      <c r="F64" s="59" t="n">
        <v>20</v>
      </c>
      <c r="G64" s="60" t="n">
        <v>6</v>
      </c>
      <c r="H64" s="61" t="n">
        <f>G64/F64</f>
        <v>0.3</v>
      </c>
      <c r="I64" s="60" t="n">
        <f>G64*2</f>
        <v>12</v>
      </c>
      <c r="J64" s="62" t="n">
        <f>(F64-G64)*-1</f>
        <v>-14</v>
      </c>
      <c r="K64" s="63" t="n">
        <v>15</v>
      </c>
      <c r="L64" s="64" t="n">
        <v>8</v>
      </c>
      <c r="M64" s="65" t="n">
        <f>L64/K64</f>
        <v>0.533333333333333</v>
      </c>
      <c r="N64" s="64" t="n">
        <f>L64*2</f>
        <v>16</v>
      </c>
      <c r="O64" s="66" t="n">
        <f>(K64-L64)*-1</f>
        <v>-7</v>
      </c>
      <c r="P64" s="67" t="n">
        <v>2</v>
      </c>
      <c r="Q64" s="64" t="n">
        <f>P64*1.5</f>
        <v>3</v>
      </c>
      <c r="R64" s="68" t="n">
        <f>I64+N64+Q64</f>
        <v>31</v>
      </c>
      <c r="S64" s="68" t="n">
        <f>J64+O64</f>
        <v>-21</v>
      </c>
    </row>
    <row r="65" ht="12.75" customHeight="1">
      <c r="A65" s="17" t="n">
        <v>63</v>
      </c>
      <c r="B65" s="18" t="n">
        <v>351</v>
      </c>
      <c r="C65" s="19" t="s">
        <v>79</v>
      </c>
      <c r="D65" s="57" t="s">
        <v>31</v>
      </c>
      <c r="E65" s="58" t="s">
        <v>185</v>
      </c>
      <c r="F65" s="59" t="n">
        <v>20</v>
      </c>
      <c r="G65" s="60" t="n">
        <v>10</v>
      </c>
      <c r="H65" s="61" t="n">
        <f>G65/F65</f>
        <v>0.5</v>
      </c>
      <c r="I65" s="60" t="n">
        <f>G65*2</f>
        <v>20</v>
      </c>
      <c r="J65" s="62" t="n">
        <f>(F65-G65)*-1</f>
        <v>-10</v>
      </c>
      <c r="K65" s="63" t="n">
        <v>15</v>
      </c>
      <c r="L65" s="64" t="n">
        <v>10</v>
      </c>
      <c r="M65" s="65" t="n">
        <f>L65/K65</f>
        <v>0.666666666666667</v>
      </c>
      <c r="N65" s="64" t="n">
        <f>L65*2</f>
        <v>20</v>
      </c>
      <c r="O65" s="66" t="n">
        <f>(K65-L65)*-1</f>
        <v>-5</v>
      </c>
      <c r="P65" s="67" t="n">
        <v>1</v>
      </c>
      <c r="Q65" s="64" t="n">
        <f>P65*1.5</f>
        <v>1.5</v>
      </c>
      <c r="R65" s="68" t="n">
        <f>I65+N65+Q65</f>
        <v>41.5</v>
      </c>
      <c r="S65" s="68" t="n">
        <f>J65+O65</f>
        <v>-15</v>
      </c>
    </row>
    <row r="66" ht="12.75" customHeight="1">
      <c r="A66" s="17" t="n">
        <v>64</v>
      </c>
      <c r="B66" s="18" t="n">
        <v>355</v>
      </c>
      <c r="C66" s="19" t="s">
        <v>80</v>
      </c>
      <c r="D66" s="57" t="s">
        <v>24</v>
      </c>
      <c r="E66" s="58" t="s">
        <v>185</v>
      </c>
      <c r="F66" s="59" t="n">
        <v>20</v>
      </c>
      <c r="G66" s="60" t="n">
        <v>14</v>
      </c>
      <c r="H66" s="61" t="n">
        <f>G66/F66</f>
        <v>0.7</v>
      </c>
      <c r="I66" s="60" t="n">
        <f>G66*2</f>
        <v>28</v>
      </c>
      <c r="J66" s="62" t="n">
        <f>(F66-G66)*-1</f>
        <v>-6</v>
      </c>
      <c r="K66" s="63" t="n">
        <v>15</v>
      </c>
      <c r="L66" s="64" t="n">
        <v>6</v>
      </c>
      <c r="M66" s="65" t="n">
        <f>L66/K66</f>
        <v>0.4</v>
      </c>
      <c r="N66" s="64" t="n">
        <f>L66*2</f>
        <v>12</v>
      </c>
      <c r="O66" s="66" t="n">
        <f>(K66-L66)*-1</f>
        <v>-9</v>
      </c>
      <c r="P66" s="67" t="n">
        <v>3</v>
      </c>
      <c r="Q66" s="64" t="n">
        <f>P66*1.5</f>
        <v>4.5</v>
      </c>
      <c r="R66" s="68" t="n">
        <f>I66+N66+Q66</f>
        <v>44.5</v>
      </c>
      <c r="S66" s="68" t="n">
        <f>J66+O66</f>
        <v>-15</v>
      </c>
    </row>
    <row r="67" ht="12.75" customHeight="1">
      <c r="A67" s="17" t="n">
        <v>65</v>
      </c>
      <c r="B67" s="18" t="n">
        <v>367</v>
      </c>
      <c r="C67" s="19" t="s">
        <v>81</v>
      </c>
      <c r="D67" s="57" t="s">
        <v>31</v>
      </c>
      <c r="E67" s="58" t="s">
        <v>185</v>
      </c>
      <c r="F67" s="59" t="n">
        <v>20</v>
      </c>
      <c r="G67" s="60" t="n">
        <v>17</v>
      </c>
      <c r="H67" s="61" t="n">
        <f>G67/F67</f>
        <v>0.85</v>
      </c>
      <c r="I67" s="60" t="n">
        <f>G67*2</f>
        <v>34</v>
      </c>
      <c r="J67" s="62" t="n">
        <f>(F67-G67)*-1</f>
        <v>-3</v>
      </c>
      <c r="K67" s="63" t="n">
        <v>15</v>
      </c>
      <c r="L67" s="64" t="n">
        <v>12</v>
      </c>
      <c r="M67" s="65" t="n">
        <f>L67/K67</f>
        <v>0.8</v>
      </c>
      <c r="N67" s="64" t="n">
        <f>L67*2</f>
        <v>24</v>
      </c>
      <c r="O67" s="66" t="n">
        <f>(K67-L67)*-1</f>
        <v>-3</v>
      </c>
      <c r="P67" s="67" t="n">
        <v>7</v>
      </c>
      <c r="Q67" s="64" t="n">
        <f>P67*1.5</f>
        <v>10.5</v>
      </c>
      <c r="R67" s="68" t="n">
        <f>I67+N67+Q67</f>
        <v>68.5</v>
      </c>
      <c r="S67" s="68" t="n">
        <f>J67+O67</f>
        <v>-6</v>
      </c>
    </row>
    <row r="68" ht="12.75" customHeight="1">
      <c r="A68" s="17" t="n">
        <v>66</v>
      </c>
      <c r="B68" s="18" t="n">
        <v>391</v>
      </c>
      <c r="C68" s="19" t="s">
        <v>82</v>
      </c>
      <c r="D68" s="57" t="s">
        <v>11</v>
      </c>
      <c r="E68" s="58" t="s">
        <v>185</v>
      </c>
      <c r="F68" s="59" t="n">
        <v>20</v>
      </c>
      <c r="G68" s="60" t="n">
        <v>15</v>
      </c>
      <c r="H68" s="61" t="n">
        <f>G68/F68</f>
        <v>0.75</v>
      </c>
      <c r="I68" s="60" t="n">
        <f>G68*2</f>
        <v>30</v>
      </c>
      <c r="J68" s="62" t="n">
        <f>(F68-G68)*-1</f>
        <v>-5</v>
      </c>
      <c r="K68" s="63" t="n">
        <v>15</v>
      </c>
      <c r="L68" s="64" t="n">
        <v>9</v>
      </c>
      <c r="M68" s="65" t="n">
        <f>L68/K68</f>
        <v>0.6</v>
      </c>
      <c r="N68" s="64" t="n">
        <f>L68*2</f>
        <v>18</v>
      </c>
      <c r="O68" s="66" t="n">
        <f>(K68-L68)*-1</f>
        <v>-6</v>
      </c>
      <c r="P68" s="67" t="n">
        <v>5</v>
      </c>
      <c r="Q68" s="64" t="n">
        <f>P68*1.5</f>
        <v>7.5</v>
      </c>
      <c r="R68" s="68" t="n">
        <f>I68+N68+Q68</f>
        <v>55.5</v>
      </c>
      <c r="S68" s="68" t="n">
        <f>J68+O68</f>
        <v>-11</v>
      </c>
    </row>
    <row r="69" ht="12.75" customHeight="1">
      <c r="A69" s="17" t="n">
        <v>67</v>
      </c>
      <c r="B69" s="18" t="n">
        <v>399</v>
      </c>
      <c r="C69" s="19" t="s">
        <v>83</v>
      </c>
      <c r="D69" s="57" t="s">
        <v>11</v>
      </c>
      <c r="E69" s="58" t="s">
        <v>185</v>
      </c>
      <c r="F69" s="59" t="n">
        <v>20</v>
      </c>
      <c r="G69" s="60" t="n">
        <v>28</v>
      </c>
      <c r="H69" s="69" t="n">
        <f>G69/F69</f>
        <v>1.4</v>
      </c>
      <c r="I69" s="60" t="n">
        <f>G69*4</f>
        <v>112</v>
      </c>
      <c r="J69" s="62"/>
      <c r="K69" s="63" t="n">
        <v>15</v>
      </c>
      <c r="L69" s="64" t="n">
        <v>16</v>
      </c>
      <c r="M69" s="70" t="n">
        <f>L69/K69</f>
        <v>1.06666666666667</v>
      </c>
      <c r="N69" s="64" t="n">
        <f>L69*3</f>
        <v>48</v>
      </c>
      <c r="O69" s="71"/>
      <c r="P69" s="67" t="n">
        <v>6</v>
      </c>
      <c r="Q69" s="64" t="n">
        <f>P69*1.5</f>
        <v>9</v>
      </c>
      <c r="R69" s="68" t="n">
        <f>I69+N69+Q69</f>
        <v>169</v>
      </c>
      <c r="S69" s="68" t="n">
        <f>J69+O69</f>
        <v>0</v>
      </c>
    </row>
    <row r="70" ht="12.75" customHeight="1">
      <c r="A70" s="17" t="n">
        <v>68</v>
      </c>
      <c r="B70" s="18" t="n">
        <v>539</v>
      </c>
      <c r="C70" s="19" t="s">
        <v>84</v>
      </c>
      <c r="D70" s="57" t="s">
        <v>19</v>
      </c>
      <c r="E70" s="58" t="s">
        <v>185</v>
      </c>
      <c r="F70" s="59" t="n">
        <v>20</v>
      </c>
      <c r="G70" s="60" t="n">
        <v>18</v>
      </c>
      <c r="H70" s="61" t="n">
        <f>G70/F70</f>
        <v>0.9</v>
      </c>
      <c r="I70" s="60" t="n">
        <f>G70*2</f>
        <v>36</v>
      </c>
      <c r="J70" s="62" t="n">
        <f>(F70-G70)*-1</f>
        <v>-2</v>
      </c>
      <c r="K70" s="63" t="n">
        <v>15</v>
      </c>
      <c r="L70" s="64" t="n">
        <v>11</v>
      </c>
      <c r="M70" s="65" t="n">
        <f>L70/K70</f>
        <v>0.733333333333333</v>
      </c>
      <c r="N70" s="64" t="n">
        <f>L70*2</f>
        <v>22</v>
      </c>
      <c r="O70" s="66" t="n">
        <f>(K70-L70)*-1</f>
        <v>-4</v>
      </c>
      <c r="P70" s="67" t="n">
        <v>3</v>
      </c>
      <c r="Q70" s="64" t="n">
        <f>P70*1.5</f>
        <v>4.5</v>
      </c>
      <c r="R70" s="68" t="n">
        <f>I70+N70+Q70</f>
        <v>62.5</v>
      </c>
      <c r="S70" s="68" t="n">
        <f>J70+O70</f>
        <v>-6</v>
      </c>
    </row>
    <row r="71" ht="12.75" customHeight="1">
      <c r="A71" s="17" t="n">
        <v>69</v>
      </c>
      <c r="B71" s="18" t="n">
        <v>549</v>
      </c>
      <c r="C71" s="19" t="s">
        <v>85</v>
      </c>
      <c r="D71" s="57" t="s">
        <v>19</v>
      </c>
      <c r="E71" s="58" t="s">
        <v>185</v>
      </c>
      <c r="F71" s="59" t="n">
        <v>20</v>
      </c>
      <c r="G71" s="60" t="n">
        <v>5</v>
      </c>
      <c r="H71" s="61" t="n">
        <f>G71/F71</f>
        <v>0.25</v>
      </c>
      <c r="I71" s="60" t="n">
        <f>G71*2</f>
        <v>10</v>
      </c>
      <c r="J71" s="62" t="n">
        <f>(F71-G71)*-1</f>
        <v>-15</v>
      </c>
      <c r="K71" s="63" t="n">
        <v>15</v>
      </c>
      <c r="L71" s="64" t="n">
        <v>6</v>
      </c>
      <c r="M71" s="65" t="n">
        <f>L71/K71</f>
        <v>0.4</v>
      </c>
      <c r="N71" s="64" t="n">
        <f>L71*2</f>
        <v>12</v>
      </c>
      <c r="O71" s="66" t="n">
        <f>(K71-L71)*-1</f>
        <v>-9</v>
      </c>
      <c r="P71" s="67" t="n">
        <v>5</v>
      </c>
      <c r="Q71" s="64" t="n">
        <f>P71*1.5</f>
        <v>7.5</v>
      </c>
      <c r="R71" s="68" t="n">
        <f>I71+N71+Q71</f>
        <v>29.5</v>
      </c>
      <c r="S71" s="68" t="n">
        <f>J71+O71</f>
        <v>-24</v>
      </c>
    </row>
    <row r="72" ht="12.75" customHeight="1">
      <c r="A72" s="17" t="n">
        <v>70</v>
      </c>
      <c r="B72" s="18" t="n">
        <v>570</v>
      </c>
      <c r="C72" s="19" t="s">
        <v>86</v>
      </c>
      <c r="D72" s="57" t="s">
        <v>14</v>
      </c>
      <c r="E72" s="58" t="s">
        <v>185</v>
      </c>
      <c r="F72" s="59" t="n">
        <v>20</v>
      </c>
      <c r="G72" s="60" t="n">
        <v>7</v>
      </c>
      <c r="H72" s="61" t="n">
        <f>G72/F72</f>
        <v>0.35</v>
      </c>
      <c r="I72" s="60" t="n">
        <f>G72*2</f>
        <v>14</v>
      </c>
      <c r="J72" s="62" t="n">
        <f>(F72-G72)*-1</f>
        <v>-13</v>
      </c>
      <c r="K72" s="63" t="n">
        <v>15</v>
      </c>
      <c r="L72" s="64" t="n">
        <v>14</v>
      </c>
      <c r="M72" s="65" t="n">
        <f>L72/K72</f>
        <v>0.933333333333333</v>
      </c>
      <c r="N72" s="64" t="n">
        <f>L72*2</f>
        <v>28</v>
      </c>
      <c r="O72" s="66" t="n">
        <f>(K72-L72)*-1</f>
        <v>-1</v>
      </c>
      <c r="P72" s="67" t="n">
        <v>2</v>
      </c>
      <c r="Q72" s="64" t="n">
        <f>P72*1.5</f>
        <v>3</v>
      </c>
      <c r="R72" s="68" t="n">
        <f>I72+N72+Q72</f>
        <v>45</v>
      </c>
      <c r="S72" s="68" t="n">
        <f>J72+O72</f>
        <v>-14</v>
      </c>
    </row>
    <row r="73" ht="12.75" customHeight="1">
      <c r="A73" s="17" t="n">
        <v>71</v>
      </c>
      <c r="B73" s="18" t="n">
        <v>573</v>
      </c>
      <c r="C73" s="19" t="s">
        <v>87</v>
      </c>
      <c r="D73" s="57" t="s">
        <v>24</v>
      </c>
      <c r="E73" s="58" t="s">
        <v>185</v>
      </c>
      <c r="F73" s="59" t="n">
        <v>20</v>
      </c>
      <c r="G73" s="60" t="n">
        <v>2</v>
      </c>
      <c r="H73" s="61" t="n">
        <f>G73/F73</f>
        <v>0.1</v>
      </c>
      <c r="I73" s="60" t="n">
        <f>G73*2</f>
        <v>4</v>
      </c>
      <c r="J73" s="62" t="n">
        <f>(F73-G73)*-1</f>
        <v>-18</v>
      </c>
      <c r="K73" s="63" t="n">
        <v>15</v>
      </c>
      <c r="L73" s="64" t="n">
        <v>19</v>
      </c>
      <c r="M73" s="70" t="n">
        <f>L73/K73</f>
        <v>1.26666666666667</v>
      </c>
      <c r="N73" s="64" t="n">
        <f>L73*3</f>
        <v>57</v>
      </c>
      <c r="O73" s="71"/>
      <c r="P73" s="67" t="n">
        <v>0</v>
      </c>
      <c r="Q73" s="64" t="n">
        <f>P73*1.5</f>
        <v>0</v>
      </c>
      <c r="R73" s="68" t="n">
        <f>I73+N73+Q73</f>
        <v>61</v>
      </c>
      <c r="S73" s="68" t="n">
        <f>J73+O73</f>
        <v>-18</v>
      </c>
    </row>
    <row r="74" ht="12.75" customHeight="1">
      <c r="A74" s="17" t="n">
        <v>72</v>
      </c>
      <c r="B74" s="18" t="n">
        <v>587</v>
      </c>
      <c r="C74" s="19" t="s">
        <v>88</v>
      </c>
      <c r="D74" s="57" t="s">
        <v>31</v>
      </c>
      <c r="E74" s="58" t="s">
        <v>185</v>
      </c>
      <c r="F74" s="59" t="n">
        <v>20</v>
      </c>
      <c r="G74" s="60" t="n">
        <v>5</v>
      </c>
      <c r="H74" s="61" t="n">
        <f>G74/F74</f>
        <v>0.25</v>
      </c>
      <c r="I74" s="60" t="n">
        <f>G74*2</f>
        <v>10</v>
      </c>
      <c r="J74" s="62" t="n">
        <f>(F74-G74)*-1</f>
        <v>-15</v>
      </c>
      <c r="K74" s="63" t="n">
        <v>15</v>
      </c>
      <c r="L74" s="64" t="n">
        <v>26</v>
      </c>
      <c r="M74" s="70" t="n">
        <f>L74/K74</f>
        <v>1.73333333333333</v>
      </c>
      <c r="N74" s="64" t="n">
        <f>L74*3</f>
        <v>78</v>
      </c>
      <c r="O74" s="71"/>
      <c r="P74" s="67" t="n">
        <v>6</v>
      </c>
      <c r="Q74" s="64" t="n">
        <f>P74*1.5</f>
        <v>9</v>
      </c>
      <c r="R74" s="68" t="n">
        <f>I74+N74+Q74</f>
        <v>97</v>
      </c>
      <c r="S74" s="68" t="n">
        <f>J74+O74</f>
        <v>-15</v>
      </c>
    </row>
    <row r="75" ht="12.75" customHeight="1">
      <c r="A75" s="17" t="n">
        <v>73</v>
      </c>
      <c r="B75" s="18" t="n">
        <v>594</v>
      </c>
      <c r="C75" s="19" t="s">
        <v>89</v>
      </c>
      <c r="D75" s="57" t="s">
        <v>19</v>
      </c>
      <c r="E75" s="58" t="s">
        <v>185</v>
      </c>
      <c r="F75" s="59" t="n">
        <v>20</v>
      </c>
      <c r="G75" s="60" t="n">
        <v>30</v>
      </c>
      <c r="H75" s="69" t="n">
        <f>G75/F75</f>
        <v>1.5</v>
      </c>
      <c r="I75" s="60" t="n">
        <f>G75*4</f>
        <v>120</v>
      </c>
      <c r="J75" s="62"/>
      <c r="K75" s="63" t="n">
        <v>15</v>
      </c>
      <c r="L75" s="64" t="n">
        <v>10</v>
      </c>
      <c r="M75" s="65" t="n">
        <f>L75/K75</f>
        <v>0.666666666666667</v>
      </c>
      <c r="N75" s="64" t="n">
        <f>L75*2</f>
        <v>20</v>
      </c>
      <c r="O75" s="66" t="n">
        <f>(K75-L75)*-1</f>
        <v>-5</v>
      </c>
      <c r="P75" s="67" t="n">
        <v>16</v>
      </c>
      <c r="Q75" s="64" t="n">
        <f>P75*1.5</f>
        <v>24</v>
      </c>
      <c r="R75" s="68" t="n">
        <f>I75+N75+Q75</f>
        <v>164</v>
      </c>
      <c r="S75" s="68" t="n">
        <f>J75+O75</f>
        <v>-5</v>
      </c>
    </row>
    <row r="76" ht="12.75" customHeight="1">
      <c r="A76" s="17" t="n">
        <v>74</v>
      </c>
      <c r="B76" s="18" t="n">
        <v>704</v>
      </c>
      <c r="C76" s="19" t="s">
        <v>90</v>
      </c>
      <c r="D76" s="57" t="s">
        <v>31</v>
      </c>
      <c r="E76" s="58" t="s">
        <v>185</v>
      </c>
      <c r="F76" s="59" t="n">
        <v>20</v>
      </c>
      <c r="G76" s="60" t="n">
        <v>15</v>
      </c>
      <c r="H76" s="61" t="n">
        <f>G76/F76</f>
        <v>0.75</v>
      </c>
      <c r="I76" s="60" t="n">
        <f>G76*2</f>
        <v>30</v>
      </c>
      <c r="J76" s="62" t="n">
        <f>(F76-G76)*-1</f>
        <v>-5</v>
      </c>
      <c r="K76" s="63" t="n">
        <v>15</v>
      </c>
      <c r="L76" s="64" t="n">
        <v>5</v>
      </c>
      <c r="M76" s="65" t="n">
        <f>L76/K76</f>
        <v>0.333333333333333</v>
      </c>
      <c r="N76" s="64" t="n">
        <f>L76*2</f>
        <v>10</v>
      </c>
      <c r="O76" s="66" t="n">
        <f>(K76-L76)*-1</f>
        <v>-10</v>
      </c>
      <c r="P76" s="67" t="n">
        <v>6</v>
      </c>
      <c r="Q76" s="64" t="n">
        <f>P76*1.5</f>
        <v>9</v>
      </c>
      <c r="R76" s="68" t="n">
        <f>I76+N76+Q76</f>
        <v>49</v>
      </c>
      <c r="S76" s="68" t="n">
        <f>J76+O76</f>
        <v>-15</v>
      </c>
    </row>
    <row r="77" ht="12.75" customHeight="1">
      <c r="A77" s="17" t="n">
        <v>75</v>
      </c>
      <c r="B77" s="18" t="n">
        <v>706</v>
      </c>
      <c r="C77" s="19" t="s">
        <v>91</v>
      </c>
      <c r="D77" s="57" t="s">
        <v>31</v>
      </c>
      <c r="E77" s="58" t="s">
        <v>185</v>
      </c>
      <c r="F77" s="59" t="n">
        <v>20</v>
      </c>
      <c r="G77" s="60" t="n">
        <v>20</v>
      </c>
      <c r="H77" s="69" t="n">
        <f>G77/F77</f>
        <v>1</v>
      </c>
      <c r="I77" s="60" t="n">
        <f>G77*4</f>
        <v>80</v>
      </c>
      <c r="J77" s="62"/>
      <c r="K77" s="63" t="n">
        <v>15</v>
      </c>
      <c r="L77" s="64" t="n">
        <v>16</v>
      </c>
      <c r="M77" s="70" t="n">
        <f>L77/K77</f>
        <v>1.06666666666667</v>
      </c>
      <c r="N77" s="64" t="n">
        <f>L77*3</f>
        <v>48</v>
      </c>
      <c r="O77" s="71"/>
      <c r="P77" s="67" t="n">
        <v>3</v>
      </c>
      <c r="Q77" s="64" t="n">
        <f>P77*1.5</f>
        <v>4.5</v>
      </c>
      <c r="R77" s="68" t="n">
        <f>I77+N77+Q77</f>
        <v>132.5</v>
      </c>
      <c r="S77" s="68" t="n">
        <f>J77+O77</f>
        <v>0</v>
      </c>
    </row>
    <row r="78" ht="12.75" customHeight="1">
      <c r="A78" s="17" t="n">
        <v>76</v>
      </c>
      <c r="B78" s="18" t="n">
        <v>710</v>
      </c>
      <c r="C78" s="19" t="s">
        <v>92</v>
      </c>
      <c r="D78" s="57" t="s">
        <v>31</v>
      </c>
      <c r="E78" s="58" t="s">
        <v>185</v>
      </c>
      <c r="F78" s="59" t="n">
        <v>20</v>
      </c>
      <c r="G78" s="60" t="n">
        <v>9</v>
      </c>
      <c r="H78" s="61" t="n">
        <f>G78/F78</f>
        <v>0.45</v>
      </c>
      <c r="I78" s="60" t="n">
        <f>G78*2</f>
        <v>18</v>
      </c>
      <c r="J78" s="62" t="n">
        <f>(F78-G78)*-1</f>
        <v>-11</v>
      </c>
      <c r="K78" s="63" t="n">
        <v>15</v>
      </c>
      <c r="L78" s="64" t="n">
        <v>14</v>
      </c>
      <c r="M78" s="65" t="n">
        <f>L78/K78</f>
        <v>0.933333333333333</v>
      </c>
      <c r="N78" s="64" t="n">
        <f>L78*2</f>
        <v>28</v>
      </c>
      <c r="O78" s="66" t="n">
        <f>(K78-L78)*-1</f>
        <v>-1</v>
      </c>
      <c r="P78" s="67" t="n">
        <v>8</v>
      </c>
      <c r="Q78" s="64" t="n">
        <f>P78*1.5</f>
        <v>12</v>
      </c>
      <c r="R78" s="68" t="n">
        <f>I78+N78+Q78</f>
        <v>58</v>
      </c>
      <c r="S78" s="68" t="n">
        <f>J78+O78</f>
        <v>-12</v>
      </c>
    </row>
    <row r="79" ht="12.75" customHeight="1">
      <c r="A79" s="17" t="n">
        <v>77</v>
      </c>
      <c r="B79" s="18" t="n">
        <v>713</v>
      </c>
      <c r="C79" s="19" t="s">
        <v>93</v>
      </c>
      <c r="D79" s="57" t="s">
        <v>31</v>
      </c>
      <c r="E79" s="58" t="s">
        <v>185</v>
      </c>
      <c r="F79" s="59" t="n">
        <v>20</v>
      </c>
      <c r="G79" s="60" t="n">
        <v>28</v>
      </c>
      <c r="H79" s="69" t="n">
        <f>G79/F79</f>
        <v>1.4</v>
      </c>
      <c r="I79" s="60" t="n">
        <f>G79*4</f>
        <v>112</v>
      </c>
      <c r="J79" s="62"/>
      <c r="K79" s="63" t="n">
        <v>15</v>
      </c>
      <c r="L79" s="64" t="n">
        <v>17</v>
      </c>
      <c r="M79" s="70" t="n">
        <f>L79/K79</f>
        <v>1.13333333333333</v>
      </c>
      <c r="N79" s="64" t="n">
        <f>L79*3</f>
        <v>51</v>
      </c>
      <c r="O79" s="71"/>
      <c r="P79" s="67" t="n">
        <v>5</v>
      </c>
      <c r="Q79" s="64" t="n">
        <f>P79*1.5</f>
        <v>7.5</v>
      </c>
      <c r="R79" s="68" t="n">
        <f>I79+N79+Q79</f>
        <v>170.5</v>
      </c>
      <c r="S79" s="68" t="n">
        <f>J79+O79</f>
        <v>0</v>
      </c>
    </row>
    <row r="80" ht="12.75" customHeight="1">
      <c r="A80" s="17" t="n">
        <v>78</v>
      </c>
      <c r="B80" s="18" t="n">
        <v>720</v>
      </c>
      <c r="C80" s="19" t="s">
        <v>94</v>
      </c>
      <c r="D80" s="57" t="s">
        <v>19</v>
      </c>
      <c r="E80" s="58" t="s">
        <v>185</v>
      </c>
      <c r="F80" s="59" t="n">
        <v>20</v>
      </c>
      <c r="G80" s="60" t="n">
        <v>4</v>
      </c>
      <c r="H80" s="61" t="n">
        <f>G80/F80</f>
        <v>0.2</v>
      </c>
      <c r="I80" s="60" t="n">
        <f>G80*2</f>
        <v>8</v>
      </c>
      <c r="J80" s="62" t="n">
        <f>(F80-G80)*-1</f>
        <v>-16</v>
      </c>
      <c r="K80" s="63" t="n">
        <v>15</v>
      </c>
      <c r="L80" s="64" t="n">
        <v>15</v>
      </c>
      <c r="M80" s="70" t="n">
        <f>L80/K80</f>
        <v>1</v>
      </c>
      <c r="N80" s="64" t="n">
        <f>L80*3</f>
        <v>45</v>
      </c>
      <c r="O80" s="71"/>
      <c r="P80" s="67" t="n">
        <v>9</v>
      </c>
      <c r="Q80" s="64" t="n">
        <f>P80*1.5</f>
        <v>13.5</v>
      </c>
      <c r="R80" s="68" t="n">
        <f>I80+N80+Q80</f>
        <v>66.5</v>
      </c>
      <c r="S80" s="68" t="n">
        <f>J80+O80</f>
        <v>-16</v>
      </c>
    </row>
    <row r="81" ht="12.75" customHeight="1">
      <c r="A81" s="17" t="n">
        <v>79</v>
      </c>
      <c r="B81" s="18" t="n">
        <v>727</v>
      </c>
      <c r="C81" s="19" t="s">
        <v>95</v>
      </c>
      <c r="D81" s="57" t="s">
        <v>14</v>
      </c>
      <c r="E81" s="58" t="s">
        <v>185</v>
      </c>
      <c r="F81" s="59" t="n">
        <v>20</v>
      </c>
      <c r="G81" s="60" t="n">
        <v>5</v>
      </c>
      <c r="H81" s="61" t="n">
        <f>G81/F81</f>
        <v>0.25</v>
      </c>
      <c r="I81" s="60" t="n">
        <f>G81*2</f>
        <v>10</v>
      </c>
      <c r="J81" s="62" t="n">
        <f>(F81-G81)*-1</f>
        <v>-15</v>
      </c>
      <c r="K81" s="63" t="n">
        <v>15</v>
      </c>
      <c r="L81" s="64" t="n">
        <v>22</v>
      </c>
      <c r="M81" s="70" t="n">
        <f>L81/K81</f>
        <v>1.46666666666667</v>
      </c>
      <c r="N81" s="64" t="n">
        <f>L81*3</f>
        <v>66</v>
      </c>
      <c r="O81" s="71"/>
      <c r="P81" s="67" t="n">
        <v>2</v>
      </c>
      <c r="Q81" s="64" t="n">
        <f>P81*1.5</f>
        <v>3</v>
      </c>
      <c r="R81" s="68" t="n">
        <f>I81+N81+Q81</f>
        <v>79</v>
      </c>
      <c r="S81" s="68" t="n">
        <f>J81+O81</f>
        <v>-15</v>
      </c>
    </row>
    <row r="82" ht="12.75" customHeight="1">
      <c r="A82" s="17" t="n">
        <v>80</v>
      </c>
      <c r="B82" s="18" t="n">
        <v>732</v>
      </c>
      <c r="C82" s="19" t="s">
        <v>96</v>
      </c>
      <c r="D82" s="57" t="s">
        <v>19</v>
      </c>
      <c r="E82" s="58" t="s">
        <v>185</v>
      </c>
      <c r="F82" s="59" t="n">
        <v>20</v>
      </c>
      <c r="G82" s="60" t="n">
        <v>20</v>
      </c>
      <c r="H82" s="69" t="n">
        <f>G82/F82</f>
        <v>1</v>
      </c>
      <c r="I82" s="60" t="n">
        <f>G82*4</f>
        <v>80</v>
      </c>
      <c r="J82" s="62"/>
      <c r="K82" s="63" t="n">
        <v>15</v>
      </c>
      <c r="L82" s="64" t="n">
        <v>7</v>
      </c>
      <c r="M82" s="65" t="n">
        <f>L82/K82</f>
        <v>0.466666666666667</v>
      </c>
      <c r="N82" s="64" t="n">
        <f>L82*2</f>
        <v>14</v>
      </c>
      <c r="O82" s="66" t="n">
        <f>(K82-L82)*-1</f>
        <v>-8</v>
      </c>
      <c r="P82" s="67" t="n">
        <v>3</v>
      </c>
      <c r="Q82" s="64" t="n">
        <f>P82*1.5</f>
        <v>4.5</v>
      </c>
      <c r="R82" s="68" t="n">
        <f>I82+N82+Q82</f>
        <v>98.5</v>
      </c>
      <c r="S82" s="68" t="n">
        <f>J82+O82</f>
        <v>-8</v>
      </c>
    </row>
    <row r="83" ht="12.75" customHeight="1">
      <c r="A83" s="17" t="n">
        <v>81</v>
      </c>
      <c r="B83" s="18" t="n">
        <v>733</v>
      </c>
      <c r="C83" s="19" t="s">
        <v>97</v>
      </c>
      <c r="D83" s="57" t="s">
        <v>24</v>
      </c>
      <c r="E83" s="58" t="s">
        <v>185</v>
      </c>
      <c r="F83" s="59" t="n">
        <v>20</v>
      </c>
      <c r="G83" s="60" t="n">
        <v>17</v>
      </c>
      <c r="H83" s="61" t="n">
        <f>G83/F83</f>
        <v>0.85</v>
      </c>
      <c r="I83" s="60" t="n">
        <f>G83*2</f>
        <v>34</v>
      </c>
      <c r="J83" s="62" t="n">
        <f>(F83-G83)*-1</f>
        <v>-3</v>
      </c>
      <c r="K83" s="63" t="n">
        <v>15</v>
      </c>
      <c r="L83" s="64" t="n">
        <v>10</v>
      </c>
      <c r="M83" s="65" t="n">
        <f>L83/K83</f>
        <v>0.666666666666667</v>
      </c>
      <c r="N83" s="64" t="n">
        <f>L83*2</f>
        <v>20</v>
      </c>
      <c r="O83" s="66" t="n">
        <f>(K83-L83)*-1</f>
        <v>-5</v>
      </c>
      <c r="P83" s="67" t="n">
        <v>6</v>
      </c>
      <c r="Q83" s="64" t="n">
        <f>P83*1.5</f>
        <v>9</v>
      </c>
      <c r="R83" s="68" t="n">
        <f>I83+N83+Q83</f>
        <v>63</v>
      </c>
      <c r="S83" s="68" t="n">
        <f>J83+O83</f>
        <v>-8</v>
      </c>
    </row>
    <row r="84" ht="12.75" customHeight="1">
      <c r="A84" s="17" t="n">
        <v>82</v>
      </c>
      <c r="B84" s="18" t="n">
        <v>738</v>
      </c>
      <c r="C84" s="19" t="s">
        <v>98</v>
      </c>
      <c r="D84" s="57" t="s">
        <v>31</v>
      </c>
      <c r="E84" s="58" t="s">
        <v>185</v>
      </c>
      <c r="F84" s="59" t="n">
        <v>20</v>
      </c>
      <c r="G84" s="60" t="n">
        <v>10</v>
      </c>
      <c r="H84" s="61" t="n">
        <f>G84/F84</f>
        <v>0.5</v>
      </c>
      <c r="I84" s="60" t="n">
        <f>G84*2</f>
        <v>20</v>
      </c>
      <c r="J84" s="62" t="n">
        <f>(F84-G84)*-1</f>
        <v>-10</v>
      </c>
      <c r="K84" s="63" t="n">
        <v>15</v>
      </c>
      <c r="L84" s="64" t="n">
        <v>9</v>
      </c>
      <c r="M84" s="65" t="n">
        <f>L84/K84</f>
        <v>0.6</v>
      </c>
      <c r="N84" s="64" t="n">
        <f>L84*2</f>
        <v>18</v>
      </c>
      <c r="O84" s="66" t="n">
        <f>(K84-L84)*-1</f>
        <v>-6</v>
      </c>
      <c r="P84" s="67" t="n">
        <v>2</v>
      </c>
      <c r="Q84" s="64" t="n">
        <f>P84*1.5</f>
        <v>3</v>
      </c>
      <c r="R84" s="68" t="n">
        <f>I84+N84+Q84</f>
        <v>41</v>
      </c>
      <c r="S84" s="68" t="n">
        <f>J84+O84</f>
        <v>-16</v>
      </c>
    </row>
    <row r="85" ht="12.75" customHeight="1">
      <c r="A85" s="17" t="n">
        <v>83</v>
      </c>
      <c r="B85" s="18" t="n">
        <v>740</v>
      </c>
      <c r="C85" s="19" t="s">
        <v>99</v>
      </c>
      <c r="D85" s="57" t="s">
        <v>24</v>
      </c>
      <c r="E85" s="58" t="s">
        <v>185</v>
      </c>
      <c r="F85" s="59" t="n">
        <v>20</v>
      </c>
      <c r="G85" s="60" t="n">
        <v>32</v>
      </c>
      <c r="H85" s="69" t="n">
        <f>G85/F85</f>
        <v>1.6</v>
      </c>
      <c r="I85" s="60" t="n">
        <f>G85*4</f>
        <v>128</v>
      </c>
      <c r="J85" s="62"/>
      <c r="K85" s="63" t="n">
        <v>15</v>
      </c>
      <c r="L85" s="64" t="n">
        <v>6</v>
      </c>
      <c r="M85" s="65" t="n">
        <f>L85/K85</f>
        <v>0.4</v>
      </c>
      <c r="N85" s="64" t="n">
        <f>L85*2</f>
        <v>12</v>
      </c>
      <c r="O85" s="66" t="n">
        <f>(K85-L85)*-1</f>
        <v>-9</v>
      </c>
      <c r="P85" s="67" t="n">
        <v>5</v>
      </c>
      <c r="Q85" s="64" t="n">
        <f>P85*1.5</f>
        <v>7.5</v>
      </c>
      <c r="R85" s="68" t="n">
        <f>I85+N85+Q85</f>
        <v>147.5</v>
      </c>
      <c r="S85" s="68" t="n">
        <f>J85+O85</f>
        <v>-9</v>
      </c>
    </row>
    <row r="86" ht="12.75" customHeight="1">
      <c r="A86" s="17" t="n">
        <v>84</v>
      </c>
      <c r="B86" s="18" t="n">
        <v>743</v>
      </c>
      <c r="C86" s="19" t="s">
        <v>100</v>
      </c>
      <c r="D86" s="57" t="s">
        <v>24</v>
      </c>
      <c r="E86" s="58" t="s">
        <v>185</v>
      </c>
      <c r="F86" s="59" t="n">
        <v>20</v>
      </c>
      <c r="G86" s="60" t="n">
        <v>22</v>
      </c>
      <c r="H86" s="69" t="n">
        <f>G86/F86</f>
        <v>1.1</v>
      </c>
      <c r="I86" s="60" t="n">
        <f>G86*4</f>
        <v>88</v>
      </c>
      <c r="J86" s="62"/>
      <c r="K86" s="63" t="n">
        <v>15</v>
      </c>
      <c r="L86" s="64" t="n">
        <v>14</v>
      </c>
      <c r="M86" s="65" t="n">
        <f>L86/K86</f>
        <v>0.933333333333333</v>
      </c>
      <c r="N86" s="64" t="n">
        <f>L86*2</f>
        <v>28</v>
      </c>
      <c r="O86" s="66" t="n">
        <f>(K86-L86)*-1</f>
        <v>-1</v>
      </c>
      <c r="P86" s="67" t="n">
        <v>9</v>
      </c>
      <c r="Q86" s="64" t="n">
        <f>P86*1.5</f>
        <v>13.5</v>
      </c>
      <c r="R86" s="68" t="n">
        <f>I86+N86+Q86</f>
        <v>129.5</v>
      </c>
      <c r="S86" s="68" t="n">
        <f>J86+O86</f>
        <v>-1</v>
      </c>
    </row>
    <row r="87" ht="12.75" customHeight="1">
      <c r="A87" s="17" t="n">
        <v>85</v>
      </c>
      <c r="B87" s="18" t="n">
        <v>745</v>
      </c>
      <c r="C87" s="19" t="s">
        <v>101</v>
      </c>
      <c r="D87" s="57" t="s">
        <v>14</v>
      </c>
      <c r="E87" s="58" t="s">
        <v>185</v>
      </c>
      <c r="F87" s="59" t="n">
        <v>20</v>
      </c>
      <c r="G87" s="60" t="n">
        <v>5</v>
      </c>
      <c r="H87" s="61" t="n">
        <f>G87/F87</f>
        <v>0.25</v>
      </c>
      <c r="I87" s="60" t="n">
        <f>G87*2</f>
        <v>10</v>
      </c>
      <c r="J87" s="62" t="n">
        <f>(F87-G87)*-1</f>
        <v>-15</v>
      </c>
      <c r="K87" s="63" t="n">
        <v>15</v>
      </c>
      <c r="L87" s="64" t="n">
        <v>8</v>
      </c>
      <c r="M87" s="65" t="n">
        <f>L87/K87</f>
        <v>0.533333333333333</v>
      </c>
      <c r="N87" s="64" t="n">
        <f>L87*2</f>
        <v>16</v>
      </c>
      <c r="O87" s="66" t="n">
        <f>(K87-L87)*-1</f>
        <v>-7</v>
      </c>
      <c r="P87" s="67" t="n">
        <v>0</v>
      </c>
      <c r="Q87" s="64" t="n">
        <f>P87*1.5</f>
        <v>0</v>
      </c>
      <c r="R87" s="68" t="n">
        <f>I87+N87+Q87</f>
        <v>26</v>
      </c>
      <c r="S87" s="68" t="n">
        <f>J87+O87</f>
        <v>-22</v>
      </c>
    </row>
    <row r="88" ht="12.75" customHeight="1">
      <c r="A88" s="17" t="n">
        <v>86</v>
      </c>
      <c r="B88" s="18" t="n">
        <v>748</v>
      </c>
      <c r="C88" s="19" t="s">
        <v>102</v>
      </c>
      <c r="D88" s="57" t="s">
        <v>19</v>
      </c>
      <c r="E88" s="58" t="s">
        <v>185</v>
      </c>
      <c r="F88" s="59" t="n">
        <v>20</v>
      </c>
      <c r="G88" s="60" t="n">
        <v>4</v>
      </c>
      <c r="H88" s="61" t="n">
        <f>G88/F88</f>
        <v>0.2</v>
      </c>
      <c r="I88" s="60" t="n">
        <f>G88*2</f>
        <v>8</v>
      </c>
      <c r="J88" s="62" t="n">
        <f>(F88-G88)*-1</f>
        <v>-16</v>
      </c>
      <c r="K88" s="63" t="n">
        <v>15</v>
      </c>
      <c r="L88" s="64" t="n">
        <v>18</v>
      </c>
      <c r="M88" s="70" t="n">
        <f>L88/K88</f>
        <v>1.2</v>
      </c>
      <c r="N88" s="64" t="n">
        <f>L88*3</f>
        <v>54</v>
      </c>
      <c r="O88" s="71"/>
      <c r="P88" s="67" t="n">
        <v>4</v>
      </c>
      <c r="Q88" s="64" t="n">
        <f>P88*1.5</f>
        <v>6</v>
      </c>
      <c r="R88" s="68" t="n">
        <f>I88+N88+Q88</f>
        <v>68</v>
      </c>
      <c r="S88" s="68" t="n">
        <f>J88+O88</f>
        <v>-16</v>
      </c>
    </row>
    <row r="89" ht="12.75" customHeight="1">
      <c r="A89" s="17" t="n">
        <v>87</v>
      </c>
      <c r="B89" s="18" t="n">
        <v>752</v>
      </c>
      <c r="C89" s="19" t="s">
        <v>103</v>
      </c>
      <c r="D89" s="57" t="s">
        <v>14</v>
      </c>
      <c r="E89" s="58" t="s">
        <v>185</v>
      </c>
      <c r="F89" s="59" t="n">
        <v>20</v>
      </c>
      <c r="G89" s="60" t="n">
        <v>6</v>
      </c>
      <c r="H89" s="61" t="n">
        <f>G89/F89</f>
        <v>0.3</v>
      </c>
      <c r="I89" s="60" t="n">
        <f>G89*2</f>
        <v>12</v>
      </c>
      <c r="J89" s="62" t="n">
        <f>(F89-G89)*-1</f>
        <v>-14</v>
      </c>
      <c r="K89" s="63" t="n">
        <v>15</v>
      </c>
      <c r="L89" s="64" t="n">
        <v>5</v>
      </c>
      <c r="M89" s="65" t="n">
        <f>L89/K89</f>
        <v>0.333333333333333</v>
      </c>
      <c r="N89" s="64" t="n">
        <f>L89*2</f>
        <v>10</v>
      </c>
      <c r="O89" s="66" t="n">
        <f>(K89-L89)*-1</f>
        <v>-10</v>
      </c>
      <c r="P89" s="67" t="n">
        <v>0</v>
      </c>
      <c r="Q89" s="64" t="n">
        <f>P89*1.5</f>
        <v>0</v>
      </c>
      <c r="R89" s="68" t="n">
        <f>I89+N89+Q89</f>
        <v>22</v>
      </c>
      <c r="S89" s="68" t="n">
        <f>J89+O89</f>
        <v>-24</v>
      </c>
    </row>
    <row r="90" ht="12.75" customHeight="1">
      <c r="A90" s="17" t="n">
        <v>88</v>
      </c>
      <c r="B90" s="18" t="n">
        <v>754</v>
      </c>
      <c r="C90" s="19" t="s">
        <v>104</v>
      </c>
      <c r="D90" s="57" t="s">
        <v>31</v>
      </c>
      <c r="E90" s="58" t="s">
        <v>185</v>
      </c>
      <c r="F90" s="59" t="n">
        <v>20</v>
      </c>
      <c r="G90" s="60" t="n">
        <v>17</v>
      </c>
      <c r="H90" s="61" t="n">
        <f>G90/F90</f>
        <v>0.85</v>
      </c>
      <c r="I90" s="60" t="n">
        <f>G90*2</f>
        <v>34</v>
      </c>
      <c r="J90" s="62" t="n">
        <f>(F90-G90)*-1</f>
        <v>-3</v>
      </c>
      <c r="K90" s="63" t="n">
        <v>15</v>
      </c>
      <c r="L90" s="64" t="n">
        <v>11</v>
      </c>
      <c r="M90" s="65" t="n">
        <f>L90/K90</f>
        <v>0.733333333333333</v>
      </c>
      <c r="N90" s="64" t="n">
        <f>L90*2</f>
        <v>22</v>
      </c>
      <c r="O90" s="66" t="n">
        <f>(K90-L90)*-1</f>
        <v>-4</v>
      </c>
      <c r="P90" s="67" t="n">
        <v>1</v>
      </c>
      <c r="Q90" s="64" t="n">
        <f>P90*1.5</f>
        <v>1.5</v>
      </c>
      <c r="R90" s="68" t="n">
        <f>I90+N90+Q90</f>
        <v>57.5</v>
      </c>
      <c r="S90" s="68" t="n">
        <f>J90+O90</f>
        <v>-7</v>
      </c>
    </row>
    <row r="91" ht="12.75" customHeight="1">
      <c r="A91" s="17" t="n">
        <v>89</v>
      </c>
      <c r="B91" s="18" t="n">
        <v>102479</v>
      </c>
      <c r="C91" s="19" t="s">
        <v>105</v>
      </c>
      <c r="D91" s="57" t="s">
        <v>11</v>
      </c>
      <c r="E91" s="58" t="s">
        <v>185</v>
      </c>
      <c r="F91" s="59" t="n">
        <v>20</v>
      </c>
      <c r="G91" s="60" t="n">
        <v>13</v>
      </c>
      <c r="H91" s="61" t="n">
        <f>G91/F91</f>
        <v>0.65</v>
      </c>
      <c r="I91" s="60" t="n">
        <f>G91*2</f>
        <v>26</v>
      </c>
      <c r="J91" s="62" t="n">
        <f>(F91-G91)*-1</f>
        <v>-7</v>
      </c>
      <c r="K91" s="63" t="n">
        <v>15</v>
      </c>
      <c r="L91" s="64" t="n">
        <v>27</v>
      </c>
      <c r="M91" s="70" t="n">
        <f>L91/K91</f>
        <v>1.8</v>
      </c>
      <c r="N91" s="64" t="n">
        <f>L91*3</f>
        <v>81</v>
      </c>
      <c r="O91" s="71"/>
      <c r="P91" s="67" t="n">
        <v>6</v>
      </c>
      <c r="Q91" s="64" t="n">
        <f>P91*1.5</f>
        <v>9</v>
      </c>
      <c r="R91" s="68" t="n">
        <f>I91+N91+Q91</f>
        <v>116</v>
      </c>
      <c r="S91" s="68" t="n">
        <f>J91+O91</f>
        <v>-7</v>
      </c>
    </row>
    <row r="92" ht="12.75" customHeight="1">
      <c r="A92" s="17" t="n">
        <v>90</v>
      </c>
      <c r="B92" s="18" t="n">
        <v>102564</v>
      </c>
      <c r="C92" s="19" t="s">
        <v>106</v>
      </c>
      <c r="D92" s="57" t="s">
        <v>19</v>
      </c>
      <c r="E92" s="58" t="s">
        <v>185</v>
      </c>
      <c r="F92" s="59" t="n">
        <v>20</v>
      </c>
      <c r="G92" s="60" t="n">
        <v>18</v>
      </c>
      <c r="H92" s="61" t="n">
        <f>G92/F92</f>
        <v>0.9</v>
      </c>
      <c r="I92" s="60" t="n">
        <f>G92*2</f>
        <v>36</v>
      </c>
      <c r="J92" s="62" t="n">
        <f>(F92-G92)*-1</f>
        <v>-2</v>
      </c>
      <c r="K92" s="63" t="n">
        <v>15</v>
      </c>
      <c r="L92" s="64" t="n">
        <v>6</v>
      </c>
      <c r="M92" s="65" t="n">
        <f>L92/K92</f>
        <v>0.4</v>
      </c>
      <c r="N92" s="64" t="n">
        <f>L92*2</f>
        <v>12</v>
      </c>
      <c r="O92" s="66" t="n">
        <f>(K92-L92)*-1</f>
        <v>-9</v>
      </c>
      <c r="P92" s="67" t="n">
        <v>5</v>
      </c>
      <c r="Q92" s="64" t="n">
        <f>P92*1.5</f>
        <v>7.5</v>
      </c>
      <c r="R92" s="68" t="n">
        <f>I92+N92+Q92</f>
        <v>55.5</v>
      </c>
      <c r="S92" s="68" t="n">
        <f>J92+O92</f>
        <v>-11</v>
      </c>
    </row>
    <row r="93" ht="12.75" customHeight="1">
      <c r="A93" s="17" t="n">
        <v>91</v>
      </c>
      <c r="B93" s="18" t="n">
        <v>102567</v>
      </c>
      <c r="C93" s="19" t="s">
        <v>107</v>
      </c>
      <c r="D93" s="57" t="s">
        <v>22</v>
      </c>
      <c r="E93" s="58" t="s">
        <v>185</v>
      </c>
      <c r="F93" s="59" t="n">
        <v>20</v>
      </c>
      <c r="G93" s="60" t="n">
        <v>10</v>
      </c>
      <c r="H93" s="61" t="n">
        <f>G93/F93</f>
        <v>0.5</v>
      </c>
      <c r="I93" s="60" t="n">
        <f>G93*2</f>
        <v>20</v>
      </c>
      <c r="J93" s="62" t="n">
        <f>(F93-G93)*-1</f>
        <v>-10</v>
      </c>
      <c r="K93" s="63" t="n">
        <v>15</v>
      </c>
      <c r="L93" s="64" t="n">
        <v>8</v>
      </c>
      <c r="M93" s="65" t="n">
        <f>L93/K93</f>
        <v>0.533333333333333</v>
      </c>
      <c r="N93" s="64" t="n">
        <f>L93*2</f>
        <v>16</v>
      </c>
      <c r="O93" s="66" t="n">
        <f>(K93-L93)*-1</f>
        <v>-7</v>
      </c>
      <c r="P93" s="67" t="n">
        <v>0</v>
      </c>
      <c r="Q93" s="64" t="n">
        <f>P93*1.5</f>
        <v>0</v>
      </c>
      <c r="R93" s="68" t="n">
        <f>I93+N93+Q93</f>
        <v>36</v>
      </c>
      <c r="S93" s="68" t="n">
        <f>J93+O93</f>
        <v>-17</v>
      </c>
    </row>
    <row r="94" ht="12.75" customHeight="1">
      <c r="A94" s="17" t="n">
        <v>92</v>
      </c>
      <c r="B94" s="18" t="n">
        <v>102935</v>
      </c>
      <c r="C94" s="19" t="s">
        <v>108</v>
      </c>
      <c r="D94" s="57" t="s">
        <v>16</v>
      </c>
      <c r="E94" s="58" t="s">
        <v>185</v>
      </c>
      <c r="F94" s="59" t="n">
        <v>20</v>
      </c>
      <c r="G94" s="60" t="n">
        <v>44</v>
      </c>
      <c r="H94" s="69" t="n">
        <f>G94/F94</f>
        <v>2.2</v>
      </c>
      <c r="I94" s="60" t="n">
        <f>G94*4</f>
        <v>176</v>
      </c>
      <c r="J94" s="62"/>
      <c r="K94" s="63" t="n">
        <v>15</v>
      </c>
      <c r="L94" s="64" t="n">
        <v>10</v>
      </c>
      <c r="M94" s="65" t="n">
        <f>L94/K94</f>
        <v>0.666666666666667</v>
      </c>
      <c r="N94" s="64" t="n">
        <f>L94*2</f>
        <v>20</v>
      </c>
      <c r="O94" s="66" t="n">
        <f>(K94-L94)*-1</f>
        <v>-5</v>
      </c>
      <c r="P94" s="67" t="n">
        <v>2</v>
      </c>
      <c r="Q94" s="64" t="n">
        <f>P94*1.5</f>
        <v>3</v>
      </c>
      <c r="R94" s="68" t="n">
        <f>I94+N94+Q94</f>
        <v>199</v>
      </c>
      <c r="S94" s="68" t="n">
        <f>J94+O94</f>
        <v>-5</v>
      </c>
    </row>
    <row r="95" ht="12.75" customHeight="1">
      <c r="A95" s="17" t="n">
        <v>93</v>
      </c>
      <c r="B95" s="18" t="n">
        <v>103199</v>
      </c>
      <c r="C95" s="19" t="s">
        <v>109</v>
      </c>
      <c r="D95" s="57" t="s">
        <v>11</v>
      </c>
      <c r="E95" s="58" t="s">
        <v>185</v>
      </c>
      <c r="F95" s="59" t="n">
        <v>20</v>
      </c>
      <c r="G95" s="60" t="n">
        <v>17</v>
      </c>
      <c r="H95" s="61" t="n">
        <f>G95/F95</f>
        <v>0.85</v>
      </c>
      <c r="I95" s="60" t="n">
        <f>G95*2</f>
        <v>34</v>
      </c>
      <c r="J95" s="62" t="n">
        <f>(F95-G95)*-1</f>
        <v>-3</v>
      </c>
      <c r="K95" s="63" t="n">
        <v>15</v>
      </c>
      <c r="L95" s="64" t="n">
        <v>23</v>
      </c>
      <c r="M95" s="70" t="n">
        <f>L95/K95</f>
        <v>1.53333333333333</v>
      </c>
      <c r="N95" s="64" t="n">
        <f>L95*3</f>
        <v>69</v>
      </c>
      <c r="O95" s="71"/>
      <c r="P95" s="67" t="n">
        <v>5</v>
      </c>
      <c r="Q95" s="64" t="n">
        <f>P95*1.5</f>
        <v>7.5</v>
      </c>
      <c r="R95" s="68" t="n">
        <f>I95+N95+Q95</f>
        <v>110.5</v>
      </c>
      <c r="S95" s="68" t="n">
        <f>J95+O95</f>
        <v>-3</v>
      </c>
    </row>
    <row r="96" ht="12.75" customHeight="1">
      <c r="A96" s="17" t="n">
        <v>94</v>
      </c>
      <c r="B96" s="18" t="n">
        <v>103639</v>
      </c>
      <c r="C96" s="19" t="s">
        <v>110</v>
      </c>
      <c r="D96" s="57" t="s">
        <v>24</v>
      </c>
      <c r="E96" s="58" t="s">
        <v>185</v>
      </c>
      <c r="F96" s="59" t="n">
        <v>20</v>
      </c>
      <c r="G96" s="60" t="n">
        <v>53</v>
      </c>
      <c r="H96" s="69" t="n">
        <f>G96/F96</f>
        <v>2.65</v>
      </c>
      <c r="I96" s="60" t="n">
        <f>G96*4</f>
        <v>212</v>
      </c>
      <c r="J96" s="62"/>
      <c r="K96" s="63" t="n">
        <v>15</v>
      </c>
      <c r="L96" s="64" t="n">
        <v>17</v>
      </c>
      <c r="M96" s="70" t="n">
        <f>L96/K96</f>
        <v>1.13333333333333</v>
      </c>
      <c r="N96" s="64" t="n">
        <f>L96*3</f>
        <v>51</v>
      </c>
      <c r="O96" s="71"/>
      <c r="P96" s="67" t="n">
        <v>8</v>
      </c>
      <c r="Q96" s="64" t="n">
        <f>P96*1.5</f>
        <v>12</v>
      </c>
      <c r="R96" s="68" t="n">
        <f>I96+N96+Q96</f>
        <v>275</v>
      </c>
      <c r="S96" s="68" t="n">
        <f>J96+O96</f>
        <v>0</v>
      </c>
    </row>
    <row r="97" ht="12.75" customHeight="1">
      <c r="A97" s="17" t="n">
        <v>95</v>
      </c>
      <c r="B97" s="18" t="n">
        <v>104428</v>
      </c>
      <c r="C97" s="19" t="s">
        <v>186</v>
      </c>
      <c r="D97" s="57" t="s">
        <v>31</v>
      </c>
      <c r="E97" s="58" t="s">
        <v>185</v>
      </c>
      <c r="F97" s="59" t="n">
        <v>20</v>
      </c>
      <c r="G97" s="60" t="n">
        <v>10</v>
      </c>
      <c r="H97" s="61" t="n">
        <f>G97/F97</f>
        <v>0.5</v>
      </c>
      <c r="I97" s="60" t="n">
        <f>G97*2</f>
        <v>20</v>
      </c>
      <c r="J97" s="62" t="n">
        <f>(F97-G97)*-1</f>
        <v>-10</v>
      </c>
      <c r="K97" s="63" t="n">
        <v>15</v>
      </c>
      <c r="L97" s="64" t="n">
        <v>8</v>
      </c>
      <c r="M97" s="65" t="n">
        <f>L97/K97</f>
        <v>0.533333333333333</v>
      </c>
      <c r="N97" s="64" t="n">
        <f>L97*2</f>
        <v>16</v>
      </c>
      <c r="O97" s="66" t="n">
        <f>(K97-L97)*-1</f>
        <v>-7</v>
      </c>
      <c r="P97" s="67" t="n">
        <v>2</v>
      </c>
      <c r="Q97" s="64" t="n">
        <f>P97*1.5</f>
        <v>3</v>
      </c>
      <c r="R97" s="68" t="n">
        <f>I97+N97+Q97</f>
        <v>39</v>
      </c>
      <c r="S97" s="68" t="n">
        <f>J97+O97</f>
        <v>-17</v>
      </c>
    </row>
    <row r="98" ht="12.75" customHeight="1">
      <c r="A98" s="17" t="n">
        <v>96</v>
      </c>
      <c r="B98" s="18" t="n">
        <v>104429</v>
      </c>
      <c r="C98" s="19" t="s">
        <v>112</v>
      </c>
      <c r="D98" s="57" t="s">
        <v>14</v>
      </c>
      <c r="E98" s="58" t="s">
        <v>185</v>
      </c>
      <c r="F98" s="59" t="n">
        <v>20</v>
      </c>
      <c r="G98" s="60" t="n">
        <v>3</v>
      </c>
      <c r="H98" s="61" t="n">
        <f>G98/F98</f>
        <v>0.15</v>
      </c>
      <c r="I98" s="60" t="n">
        <f>G98*2</f>
        <v>6</v>
      </c>
      <c r="J98" s="62" t="n">
        <f>(F98-G98)*-1</f>
        <v>-17</v>
      </c>
      <c r="K98" s="63" t="n">
        <v>15</v>
      </c>
      <c r="L98" s="64" t="n">
        <v>4</v>
      </c>
      <c r="M98" s="65" t="n">
        <f>L98/K98</f>
        <v>0.266666666666667</v>
      </c>
      <c r="N98" s="64" t="n">
        <f>L98*2</f>
        <v>8</v>
      </c>
      <c r="O98" s="66" t="n">
        <f>(K98-L98)*-1</f>
        <v>-11</v>
      </c>
      <c r="P98" s="67" t="n">
        <v>0</v>
      </c>
      <c r="Q98" s="64" t="n">
        <f>P98*1.5</f>
        <v>0</v>
      </c>
      <c r="R98" s="68" t="n">
        <f>I98+N98+Q98</f>
        <v>14</v>
      </c>
      <c r="S98" s="68" t="n">
        <f>J98+O98</f>
        <v>-28</v>
      </c>
    </row>
    <row r="99" ht="12.75" customHeight="1">
      <c r="A99" s="17" t="n">
        <v>97</v>
      </c>
      <c r="B99" s="18" t="n">
        <v>104430</v>
      </c>
      <c r="C99" s="19" t="s">
        <v>113</v>
      </c>
      <c r="D99" s="57" t="s">
        <v>24</v>
      </c>
      <c r="E99" s="58" t="s">
        <v>185</v>
      </c>
      <c r="F99" s="59" t="n">
        <v>20</v>
      </c>
      <c r="G99" s="60" t="n">
        <v>6</v>
      </c>
      <c r="H99" s="61" t="n">
        <f>G99/F99</f>
        <v>0.3</v>
      </c>
      <c r="I99" s="60" t="n">
        <f>G99*2</f>
        <v>12</v>
      </c>
      <c r="J99" s="62" t="n">
        <f>(F99-G99)*-1</f>
        <v>-14</v>
      </c>
      <c r="K99" s="63" t="n">
        <v>15</v>
      </c>
      <c r="L99" s="64" t="n">
        <v>7</v>
      </c>
      <c r="M99" s="65" t="n">
        <f>L99/K99</f>
        <v>0.466666666666667</v>
      </c>
      <c r="N99" s="64" t="n">
        <f>L99*2</f>
        <v>14</v>
      </c>
      <c r="O99" s="66" t="n">
        <f>(K99-L99)*-1</f>
        <v>-8</v>
      </c>
      <c r="P99" s="67" t="n">
        <v>2</v>
      </c>
      <c r="Q99" s="64" t="n">
        <f>P99*1.5</f>
        <v>3</v>
      </c>
      <c r="R99" s="68" t="n">
        <f>I99+N99+Q99</f>
        <v>29</v>
      </c>
      <c r="S99" s="68" t="n">
        <f>J99+O99</f>
        <v>-22</v>
      </c>
    </row>
    <row r="100" ht="12.75" customHeight="1">
      <c r="A100" s="17" t="n">
        <v>98</v>
      </c>
      <c r="B100" s="18" t="n">
        <v>104533</v>
      </c>
      <c r="C100" s="19" t="s">
        <v>114</v>
      </c>
      <c r="D100" s="57" t="s">
        <v>19</v>
      </c>
      <c r="E100" s="58" t="s">
        <v>185</v>
      </c>
      <c r="F100" s="59" t="n">
        <v>20</v>
      </c>
      <c r="G100" s="60" t="n">
        <v>9</v>
      </c>
      <c r="H100" s="61" t="n">
        <f>G100/F100</f>
        <v>0.45</v>
      </c>
      <c r="I100" s="60" t="n">
        <f>G100*2</f>
        <v>18</v>
      </c>
      <c r="J100" s="62" t="n">
        <f>(F100-G100)*-1</f>
        <v>-11</v>
      </c>
      <c r="K100" s="63" t="n">
        <v>15</v>
      </c>
      <c r="L100" s="64" t="n">
        <v>6</v>
      </c>
      <c r="M100" s="65" t="n">
        <f>L100/K100</f>
        <v>0.4</v>
      </c>
      <c r="N100" s="64" t="n">
        <f>L100*2</f>
        <v>12</v>
      </c>
      <c r="O100" s="66" t="n">
        <f>(K100-L100)*-1</f>
        <v>-9</v>
      </c>
      <c r="P100" s="67" t="n">
        <v>5</v>
      </c>
      <c r="Q100" s="64" t="n">
        <f>P100*1.5</f>
        <v>7.5</v>
      </c>
      <c r="R100" s="68" t="n">
        <f>I100+N100+Q100</f>
        <v>37.5</v>
      </c>
      <c r="S100" s="68" t="n">
        <f>J100+O100</f>
        <v>-20</v>
      </c>
    </row>
    <row r="101" ht="12.75" customHeight="1">
      <c r="A101" s="17" t="n">
        <v>99</v>
      </c>
      <c r="B101" s="18" t="n">
        <v>104838</v>
      </c>
      <c r="C101" s="19" t="s">
        <v>115</v>
      </c>
      <c r="D101" s="57" t="s">
        <v>31</v>
      </c>
      <c r="E101" s="58" t="s">
        <v>185</v>
      </c>
      <c r="F101" s="59" t="n">
        <v>20</v>
      </c>
      <c r="G101" s="60" t="n">
        <v>14</v>
      </c>
      <c r="H101" s="61" t="n">
        <f>G101/F101</f>
        <v>0.7</v>
      </c>
      <c r="I101" s="60" t="n">
        <f>G101*2</f>
        <v>28</v>
      </c>
      <c r="J101" s="62" t="n">
        <f>(F101-G101)*-1</f>
        <v>-6</v>
      </c>
      <c r="K101" s="63" t="n">
        <v>15</v>
      </c>
      <c r="L101" s="64" t="n">
        <v>8</v>
      </c>
      <c r="M101" s="65" t="n">
        <f>L101/K101</f>
        <v>0.533333333333333</v>
      </c>
      <c r="N101" s="64" t="n">
        <f>L101*2</f>
        <v>16</v>
      </c>
      <c r="O101" s="66" t="n">
        <f>(K101-L101)*-1</f>
        <v>-7</v>
      </c>
      <c r="P101" s="67" t="n">
        <v>1</v>
      </c>
      <c r="Q101" s="64" t="n">
        <f>P101*1.5</f>
        <v>1.5</v>
      </c>
      <c r="R101" s="68" t="n">
        <f>I101+N101+Q101</f>
        <v>45.5</v>
      </c>
      <c r="S101" s="68" t="n">
        <f>J101+O101</f>
        <v>-13</v>
      </c>
    </row>
    <row r="102" ht="12.75" customHeight="1">
      <c r="A102" s="17" t="n">
        <v>100</v>
      </c>
      <c r="B102" s="18" t="n">
        <v>105910</v>
      </c>
      <c r="C102" s="19" t="s">
        <v>116</v>
      </c>
      <c r="D102" s="57" t="s">
        <v>11</v>
      </c>
      <c r="E102" s="58" t="s">
        <v>185</v>
      </c>
      <c r="F102" s="59" t="n">
        <v>20</v>
      </c>
      <c r="G102" s="60" t="n">
        <v>22</v>
      </c>
      <c r="H102" s="69" t="n">
        <f>G102/F102</f>
        <v>1.1</v>
      </c>
      <c r="I102" s="60" t="n">
        <f>G102*4</f>
        <v>88</v>
      </c>
      <c r="J102" s="62"/>
      <c r="K102" s="63" t="n">
        <v>15</v>
      </c>
      <c r="L102" s="64" t="n">
        <v>15</v>
      </c>
      <c r="M102" s="70" t="n">
        <f>L102/K102</f>
        <v>1</v>
      </c>
      <c r="N102" s="64" t="n">
        <f>L102*3</f>
        <v>45</v>
      </c>
      <c r="O102" s="71"/>
      <c r="P102" s="67" t="n">
        <v>12</v>
      </c>
      <c r="Q102" s="64" t="n">
        <f>P102*1.5</f>
        <v>18</v>
      </c>
      <c r="R102" s="68" t="n">
        <f>I102+N102+Q102</f>
        <v>151</v>
      </c>
      <c r="S102" s="68" t="n">
        <f>J102+O102</f>
        <v>0</v>
      </c>
    </row>
    <row r="103" ht="12.75" customHeight="1">
      <c r="A103" s="17" t="n">
        <v>101</v>
      </c>
      <c r="B103" s="18" t="n">
        <v>106485</v>
      </c>
      <c r="C103" s="19" t="s">
        <v>117</v>
      </c>
      <c r="D103" s="57" t="s">
        <v>11</v>
      </c>
      <c r="E103" s="58" t="s">
        <v>185</v>
      </c>
      <c r="F103" s="59" t="n">
        <v>20</v>
      </c>
      <c r="G103" s="60" t="n">
        <v>29</v>
      </c>
      <c r="H103" s="69" t="n">
        <f>G103/F103</f>
        <v>1.45</v>
      </c>
      <c r="I103" s="60" t="n">
        <f>G103*4</f>
        <v>116</v>
      </c>
      <c r="J103" s="62"/>
      <c r="K103" s="63" t="n">
        <v>15</v>
      </c>
      <c r="L103" s="64" t="n">
        <v>9</v>
      </c>
      <c r="M103" s="65" t="n">
        <f>L103/K103</f>
        <v>0.6</v>
      </c>
      <c r="N103" s="64" t="n">
        <f>L103*2</f>
        <v>18</v>
      </c>
      <c r="O103" s="66" t="n">
        <f>(K103-L103)*-1</f>
        <v>-6</v>
      </c>
      <c r="P103" s="67" t="n">
        <v>6</v>
      </c>
      <c r="Q103" s="64" t="n">
        <f>P103*1.5</f>
        <v>9</v>
      </c>
      <c r="R103" s="68" t="n">
        <f>I103+N103+Q103</f>
        <v>143</v>
      </c>
      <c r="S103" s="68" t="n">
        <f>J103+O103</f>
        <v>-6</v>
      </c>
    </row>
    <row r="104" ht="12.75" customHeight="1">
      <c r="A104" s="17" t="n">
        <v>102</v>
      </c>
      <c r="B104" s="18" t="n">
        <v>106865</v>
      </c>
      <c r="C104" s="19" t="s">
        <v>118</v>
      </c>
      <c r="D104" s="57" t="s">
        <v>16</v>
      </c>
      <c r="E104" s="58" t="s">
        <v>185</v>
      </c>
      <c r="F104" s="59" t="n">
        <v>20</v>
      </c>
      <c r="G104" s="60" t="n">
        <v>21</v>
      </c>
      <c r="H104" s="69" t="n">
        <f>G104/F104</f>
        <v>1.05</v>
      </c>
      <c r="I104" s="60" t="n">
        <f>G104*4</f>
        <v>84</v>
      </c>
      <c r="J104" s="62"/>
      <c r="K104" s="63" t="n">
        <v>15</v>
      </c>
      <c r="L104" s="64" t="n">
        <v>27</v>
      </c>
      <c r="M104" s="70" t="n">
        <f>L104/K104</f>
        <v>1.8</v>
      </c>
      <c r="N104" s="64" t="n">
        <f>L104*3</f>
        <v>81</v>
      </c>
      <c r="O104" s="71"/>
      <c r="P104" s="67" t="n">
        <v>2</v>
      </c>
      <c r="Q104" s="64" t="n">
        <f>P104*1.5</f>
        <v>3</v>
      </c>
      <c r="R104" s="68" t="n">
        <f>I104+N104+Q104</f>
        <v>168</v>
      </c>
      <c r="S104" s="68" t="n">
        <f>J104+O104</f>
        <v>0</v>
      </c>
    </row>
    <row r="105" ht="12.75" customHeight="1">
      <c r="A105" s="17" t="n">
        <v>103</v>
      </c>
      <c r="B105" s="18" t="n">
        <v>107728</v>
      </c>
      <c r="C105" s="19" t="s">
        <v>119</v>
      </c>
      <c r="D105" s="57" t="s">
        <v>19</v>
      </c>
      <c r="E105" s="58" t="s">
        <v>185</v>
      </c>
      <c r="F105" s="59" t="n">
        <v>20</v>
      </c>
      <c r="G105" s="60" t="n">
        <v>5</v>
      </c>
      <c r="H105" s="61" t="n">
        <f>G105/F105</f>
        <v>0.25</v>
      </c>
      <c r="I105" s="60" t="n">
        <f>G105*2</f>
        <v>10</v>
      </c>
      <c r="J105" s="62" t="n">
        <f>(F105-G105)*-1</f>
        <v>-15</v>
      </c>
      <c r="K105" s="63" t="n">
        <v>15</v>
      </c>
      <c r="L105" s="64" t="n">
        <v>6</v>
      </c>
      <c r="M105" s="65" t="n">
        <f>L105/K105</f>
        <v>0.4</v>
      </c>
      <c r="N105" s="64" t="n">
        <f>L105*2</f>
        <v>12</v>
      </c>
      <c r="O105" s="66" t="n">
        <f>(K105-L105)*-1</f>
        <v>-9</v>
      </c>
      <c r="P105" s="67" t="n">
        <v>3</v>
      </c>
      <c r="Q105" s="64" t="n">
        <f>P105*1.5</f>
        <v>4.5</v>
      </c>
      <c r="R105" s="68" t="n">
        <f>I105+N105+Q105</f>
        <v>26.5</v>
      </c>
      <c r="S105" s="68" t="n">
        <f>J105+O105</f>
        <v>-24</v>
      </c>
    </row>
    <row r="106" ht="12.75" customHeight="1">
      <c r="A106" s="17" t="n">
        <v>104</v>
      </c>
      <c r="B106" s="18" t="n">
        <v>112415</v>
      </c>
      <c r="C106" s="19" t="s">
        <v>120</v>
      </c>
      <c r="D106" s="57" t="s">
        <v>14</v>
      </c>
      <c r="E106" s="58" t="s">
        <v>185</v>
      </c>
      <c r="F106" s="59" t="n">
        <v>20</v>
      </c>
      <c r="G106" s="60" t="n">
        <v>10</v>
      </c>
      <c r="H106" s="61" t="n">
        <f>G106/F106</f>
        <v>0.5</v>
      </c>
      <c r="I106" s="60" t="n">
        <f>G106*2</f>
        <v>20</v>
      </c>
      <c r="J106" s="62" t="n">
        <f>(F106-G106)*-1</f>
        <v>-10</v>
      </c>
      <c r="K106" s="63" t="n">
        <v>15</v>
      </c>
      <c r="L106" s="64" t="n">
        <v>9</v>
      </c>
      <c r="M106" s="65" t="n">
        <f>L106/K106</f>
        <v>0.6</v>
      </c>
      <c r="N106" s="64" t="n">
        <f>L106*2</f>
        <v>18</v>
      </c>
      <c r="O106" s="66" t="n">
        <f>(K106-L106)*-1</f>
        <v>-6</v>
      </c>
      <c r="P106" s="67" t="n">
        <v>6</v>
      </c>
      <c r="Q106" s="64" t="n">
        <f>P106*1.5</f>
        <v>9</v>
      </c>
      <c r="R106" s="68" t="n">
        <f>I106+N106+Q106</f>
        <v>47</v>
      </c>
      <c r="S106" s="68" t="n">
        <f>J106+O106</f>
        <v>-16</v>
      </c>
    </row>
    <row r="107" ht="12.75" customHeight="1">
      <c r="A107" s="17" t="n">
        <v>105</v>
      </c>
      <c r="B107" s="18" t="n">
        <v>112888</v>
      </c>
      <c r="C107" s="19" t="s">
        <v>121</v>
      </c>
      <c r="D107" s="57" t="s">
        <v>14</v>
      </c>
      <c r="E107" s="58" t="s">
        <v>185</v>
      </c>
      <c r="F107" s="59" t="n">
        <v>20</v>
      </c>
      <c r="G107" s="60" t="n">
        <v>4</v>
      </c>
      <c r="H107" s="61" t="n">
        <f>G107/F107</f>
        <v>0.2</v>
      </c>
      <c r="I107" s="60" t="n">
        <f>G107*2</f>
        <v>8</v>
      </c>
      <c r="J107" s="62" t="n">
        <f>(F107-G107)*-1</f>
        <v>-16</v>
      </c>
      <c r="K107" s="63" t="n">
        <v>15</v>
      </c>
      <c r="L107" s="64" t="n">
        <v>17</v>
      </c>
      <c r="M107" s="70" t="n">
        <f>L107/K107</f>
        <v>1.13333333333333</v>
      </c>
      <c r="N107" s="64" t="n">
        <f>L107*3</f>
        <v>51</v>
      </c>
      <c r="O107" s="71"/>
      <c r="P107" s="67" t="n">
        <v>0</v>
      </c>
      <c r="Q107" s="64" t="n">
        <f>P107*1.5</f>
        <v>0</v>
      </c>
      <c r="R107" s="68" t="n">
        <f>I107+N107+Q107</f>
        <v>59</v>
      </c>
      <c r="S107" s="68" t="n">
        <f>J107+O107</f>
        <v>-16</v>
      </c>
    </row>
    <row r="108" ht="12.75" customHeight="1">
      <c r="A108" s="17" t="n">
        <v>106</v>
      </c>
      <c r="B108" s="18" t="n">
        <v>113025</v>
      </c>
      <c r="C108" s="19" t="s">
        <v>122</v>
      </c>
      <c r="D108" s="57" t="s">
        <v>14</v>
      </c>
      <c r="E108" s="58" t="s">
        <v>185</v>
      </c>
      <c r="F108" s="59" t="n">
        <v>20</v>
      </c>
      <c r="G108" s="60" t="n">
        <v>9</v>
      </c>
      <c r="H108" s="61" t="n">
        <f>G108/F108</f>
        <v>0.45</v>
      </c>
      <c r="I108" s="60" t="n">
        <f>G108*2</f>
        <v>18</v>
      </c>
      <c r="J108" s="62" t="n">
        <f>(F108-G108)*-1</f>
        <v>-11</v>
      </c>
      <c r="K108" s="63" t="n">
        <v>15</v>
      </c>
      <c r="L108" s="64" t="n">
        <v>4</v>
      </c>
      <c r="M108" s="65" t="n">
        <f>L108/K108</f>
        <v>0.266666666666667</v>
      </c>
      <c r="N108" s="64" t="n">
        <f>L108*2</f>
        <v>8</v>
      </c>
      <c r="O108" s="66" t="n">
        <f>(K108-L108)*-1</f>
        <v>-11</v>
      </c>
      <c r="P108" s="67" t="n">
        <v>2</v>
      </c>
      <c r="Q108" s="64" t="n">
        <f>P108*1.5</f>
        <v>3</v>
      </c>
      <c r="R108" s="68" t="n">
        <f>I108+N108+Q108</f>
        <v>29</v>
      </c>
      <c r="S108" s="68" t="n">
        <f>J108+O108</f>
        <v>-22</v>
      </c>
    </row>
    <row r="109" ht="12.75" customHeight="1">
      <c r="A109" s="17" t="n">
        <v>107</v>
      </c>
      <c r="B109" s="18" t="n">
        <v>113299</v>
      </c>
      <c r="C109" s="19" t="s">
        <v>123</v>
      </c>
      <c r="D109" s="57" t="s">
        <v>11</v>
      </c>
      <c r="E109" s="58" t="s">
        <v>185</v>
      </c>
      <c r="F109" s="59" t="n">
        <v>20</v>
      </c>
      <c r="G109" s="60" t="n">
        <v>11</v>
      </c>
      <c r="H109" s="61" t="n">
        <f>G109/F109</f>
        <v>0.55</v>
      </c>
      <c r="I109" s="60" t="n">
        <f>G109*2</f>
        <v>22</v>
      </c>
      <c r="J109" s="62" t="n">
        <f>(F109-G109)*-1</f>
        <v>-9</v>
      </c>
      <c r="K109" s="63" t="n">
        <v>15</v>
      </c>
      <c r="L109" s="64" t="n">
        <v>12</v>
      </c>
      <c r="M109" s="65" t="n">
        <f>L109/K109</f>
        <v>0.8</v>
      </c>
      <c r="N109" s="64" t="n">
        <f>L109*2</f>
        <v>24</v>
      </c>
      <c r="O109" s="66" t="n">
        <f>(K109-L109)*-1</f>
        <v>-3</v>
      </c>
      <c r="P109" s="67" t="n">
        <v>7</v>
      </c>
      <c r="Q109" s="64" t="n">
        <f>P109*1.5</f>
        <v>10.5</v>
      </c>
      <c r="R109" s="68" t="n">
        <f>I109+N109+Q109</f>
        <v>56.5</v>
      </c>
      <c r="S109" s="68" t="n">
        <f>J109+O109</f>
        <v>-12</v>
      </c>
    </row>
    <row r="110" ht="12.75" customHeight="1">
      <c r="A110" s="17" t="n">
        <v>108</v>
      </c>
      <c r="B110" s="18" t="n">
        <v>114286</v>
      </c>
      <c r="C110" s="19" t="s">
        <v>124</v>
      </c>
      <c r="D110" s="57" t="s">
        <v>14</v>
      </c>
      <c r="E110" s="58" t="s">
        <v>185</v>
      </c>
      <c r="F110" s="59" t="n">
        <v>20</v>
      </c>
      <c r="G110" s="60" t="n">
        <v>23</v>
      </c>
      <c r="H110" s="69" t="n">
        <f>G110/F110</f>
        <v>1.15</v>
      </c>
      <c r="I110" s="60" t="n">
        <f>G110*4</f>
        <v>92</v>
      </c>
      <c r="J110" s="62"/>
      <c r="K110" s="63" t="n">
        <v>15</v>
      </c>
      <c r="L110" s="64" t="n">
        <v>10</v>
      </c>
      <c r="M110" s="65" t="n">
        <f>L110/K110</f>
        <v>0.666666666666667</v>
      </c>
      <c r="N110" s="64" t="n">
        <f>L110*2</f>
        <v>20</v>
      </c>
      <c r="O110" s="66" t="n">
        <f>(K110-L110)*-1</f>
        <v>-5</v>
      </c>
      <c r="P110" s="67" t="n">
        <v>3</v>
      </c>
      <c r="Q110" s="64" t="n">
        <f>P110*1.5</f>
        <v>4.5</v>
      </c>
      <c r="R110" s="68" t="n">
        <f>I110+N110+Q110</f>
        <v>116.5</v>
      </c>
      <c r="S110" s="68" t="n">
        <f>J110+O110</f>
        <v>-5</v>
      </c>
    </row>
    <row r="111" ht="12.75" customHeight="1">
      <c r="A111" s="17" t="n">
        <v>109</v>
      </c>
      <c r="B111" s="18" t="n">
        <v>116482</v>
      </c>
      <c r="C111" s="19" t="s">
        <v>125</v>
      </c>
      <c r="D111" s="57" t="s">
        <v>11</v>
      </c>
      <c r="E111" s="58" t="s">
        <v>185</v>
      </c>
      <c r="F111" s="59" t="n">
        <v>20</v>
      </c>
      <c r="G111" s="60" t="n">
        <v>17</v>
      </c>
      <c r="H111" s="61" t="n">
        <f>G111/F111</f>
        <v>0.85</v>
      </c>
      <c r="I111" s="60" t="n">
        <f>G111*2</f>
        <v>34</v>
      </c>
      <c r="J111" s="62" t="n">
        <f>(F111-G111)*-1</f>
        <v>-3</v>
      </c>
      <c r="K111" s="63" t="n">
        <v>15</v>
      </c>
      <c r="L111" s="64" t="n">
        <v>9</v>
      </c>
      <c r="M111" s="65" t="n">
        <f>L111/K111</f>
        <v>0.6</v>
      </c>
      <c r="N111" s="64" t="n">
        <f>L111*2</f>
        <v>18</v>
      </c>
      <c r="O111" s="66" t="n">
        <f>(K111-L111)*-1</f>
        <v>-6</v>
      </c>
      <c r="P111" s="67" t="n">
        <v>1</v>
      </c>
      <c r="Q111" s="64" t="n">
        <f>P111*1.5</f>
        <v>1.5</v>
      </c>
      <c r="R111" s="68" t="n">
        <f>I111+N111+Q111</f>
        <v>53.5</v>
      </c>
      <c r="S111" s="68" t="n">
        <f>J111+O111</f>
        <v>-9</v>
      </c>
    </row>
    <row r="112" ht="12.75" customHeight="1">
      <c r="A112" s="17" t="n">
        <v>110</v>
      </c>
      <c r="B112" s="18" t="n">
        <v>117310</v>
      </c>
      <c r="C112" s="19" t="s">
        <v>126</v>
      </c>
      <c r="D112" s="57" t="s">
        <v>11</v>
      </c>
      <c r="E112" s="58" t="s">
        <v>185</v>
      </c>
      <c r="F112" s="59" t="n">
        <v>20</v>
      </c>
      <c r="G112" s="60" t="n">
        <v>11</v>
      </c>
      <c r="H112" s="61" t="n">
        <f>G112/F112</f>
        <v>0.55</v>
      </c>
      <c r="I112" s="60" t="n">
        <f>G112*2</f>
        <v>22</v>
      </c>
      <c r="J112" s="62" t="n">
        <f>(F112-G112)*-1</f>
        <v>-9</v>
      </c>
      <c r="K112" s="63" t="n">
        <v>15</v>
      </c>
      <c r="L112" s="64" t="n">
        <v>14</v>
      </c>
      <c r="M112" s="65" t="n">
        <f>L112/K112</f>
        <v>0.933333333333333</v>
      </c>
      <c r="N112" s="64" t="n">
        <f>L112*2</f>
        <v>28</v>
      </c>
      <c r="O112" s="66" t="n">
        <f>(K112-L112)*-1</f>
        <v>-1</v>
      </c>
      <c r="P112" s="67" t="n">
        <v>4</v>
      </c>
      <c r="Q112" s="64" t="n">
        <f>P112*1.5</f>
        <v>6</v>
      </c>
      <c r="R112" s="68" t="n">
        <f>I112+N112+Q112</f>
        <v>56</v>
      </c>
      <c r="S112" s="68" t="n">
        <f>J112+O112</f>
        <v>-10</v>
      </c>
    </row>
    <row r="113" ht="12.75" customHeight="1">
      <c r="A113" s="17" t="n">
        <v>111</v>
      </c>
      <c r="B113" s="18" t="n">
        <v>117923</v>
      </c>
      <c r="C113" s="19" t="s">
        <v>127</v>
      </c>
      <c r="D113" s="57" t="s">
        <v>19</v>
      </c>
      <c r="E113" s="58" t="s">
        <v>185</v>
      </c>
      <c r="F113" s="59" t="n">
        <v>20</v>
      </c>
      <c r="G113" s="60" t="n">
        <v>7</v>
      </c>
      <c r="H113" s="61" t="n">
        <f>G113/F113</f>
        <v>0.35</v>
      </c>
      <c r="I113" s="60" t="n">
        <f>G113*2</f>
        <v>14</v>
      </c>
      <c r="J113" s="62" t="n">
        <f>(F113-G113)*-1</f>
        <v>-13</v>
      </c>
      <c r="K113" s="63" t="n">
        <v>15</v>
      </c>
      <c r="L113" s="64" t="n">
        <v>9</v>
      </c>
      <c r="M113" s="65" t="n">
        <f>L113/K113</f>
        <v>0.6</v>
      </c>
      <c r="N113" s="64" t="n">
        <f>L113*2</f>
        <v>18</v>
      </c>
      <c r="O113" s="66" t="n">
        <f>(K113-L113)*-1</f>
        <v>-6</v>
      </c>
      <c r="P113" s="67" t="n">
        <v>1</v>
      </c>
      <c r="Q113" s="64" t="n">
        <f>P113*1.5</f>
        <v>1.5</v>
      </c>
      <c r="R113" s="68" t="n">
        <f>I113+N113+Q113</f>
        <v>33.5</v>
      </c>
      <c r="S113" s="68" t="n">
        <f>J113+O113</f>
        <v>-19</v>
      </c>
    </row>
    <row r="114" ht="12.75" customHeight="1">
      <c r="A114" s="17" t="n">
        <v>112</v>
      </c>
      <c r="B114" s="18" t="n">
        <v>118074</v>
      </c>
      <c r="C114" s="23" t="s">
        <v>128</v>
      </c>
      <c r="D114" s="57" t="s">
        <v>24</v>
      </c>
      <c r="E114" s="58" t="s">
        <v>185</v>
      </c>
      <c r="F114" s="59" t="n">
        <v>20</v>
      </c>
      <c r="G114" s="60" t="n">
        <v>71</v>
      </c>
      <c r="H114" s="69" t="n">
        <f>G114/F114</f>
        <v>3.55</v>
      </c>
      <c r="I114" s="60" t="n">
        <f>G114*4</f>
        <v>284</v>
      </c>
      <c r="J114" s="62"/>
      <c r="K114" s="63" t="n">
        <v>15</v>
      </c>
      <c r="L114" s="64" t="n">
        <v>39</v>
      </c>
      <c r="M114" s="70" t="n">
        <f>L114/K114</f>
        <v>2.6</v>
      </c>
      <c r="N114" s="64" t="n">
        <f>L114*3</f>
        <v>117</v>
      </c>
      <c r="O114" s="71"/>
      <c r="P114" s="67" t="n">
        <v>22</v>
      </c>
      <c r="Q114" s="64" t="n">
        <f>P114*1.5</f>
        <v>33</v>
      </c>
      <c r="R114" s="68" t="n">
        <f>I114+N114+Q114</f>
        <v>434</v>
      </c>
      <c r="S114" s="68" t="n">
        <f>J114+O114</f>
        <v>0</v>
      </c>
    </row>
    <row r="115" ht="12.75" customHeight="1">
      <c r="A115" s="17" t="n">
        <v>113</v>
      </c>
      <c r="B115" s="18" t="n">
        <v>118151</v>
      </c>
      <c r="C115" s="19" t="s">
        <v>129</v>
      </c>
      <c r="D115" s="57" t="s">
        <v>14</v>
      </c>
      <c r="E115" s="58" t="s">
        <v>185</v>
      </c>
      <c r="F115" s="59" t="n">
        <v>20</v>
      </c>
      <c r="G115" s="60" t="n">
        <v>13</v>
      </c>
      <c r="H115" s="61" t="n">
        <f>G115/F115</f>
        <v>0.65</v>
      </c>
      <c r="I115" s="60" t="n">
        <f>G115*2</f>
        <v>26</v>
      </c>
      <c r="J115" s="62" t="n">
        <f>(F115-G115)*-1</f>
        <v>-7</v>
      </c>
      <c r="K115" s="63" t="n">
        <v>15</v>
      </c>
      <c r="L115" s="64" t="n">
        <v>7</v>
      </c>
      <c r="M115" s="65" t="n">
        <f>L115/K115</f>
        <v>0.466666666666667</v>
      </c>
      <c r="N115" s="64" t="n">
        <f>L115*2</f>
        <v>14</v>
      </c>
      <c r="O115" s="66" t="n">
        <f>(K115-L115)*-1</f>
        <v>-8</v>
      </c>
      <c r="P115" s="67" t="n">
        <v>5</v>
      </c>
      <c r="Q115" s="64" t="n">
        <f>P115*1.5</f>
        <v>7.5</v>
      </c>
      <c r="R115" s="68" t="n">
        <f>I115+N115+Q115</f>
        <v>47.5</v>
      </c>
      <c r="S115" s="68" t="n">
        <f>J115+O115</f>
        <v>-15</v>
      </c>
    </row>
    <row r="116" ht="12.75" customHeight="1">
      <c r="A116" s="17" t="n">
        <v>114</v>
      </c>
      <c r="B116" s="18" t="n">
        <v>120844</v>
      </c>
      <c r="C116" s="19" t="s">
        <v>130</v>
      </c>
      <c r="D116" s="57" t="s">
        <v>31</v>
      </c>
      <c r="E116" s="58" t="s">
        <v>185</v>
      </c>
      <c r="F116" s="59" t="n">
        <v>20</v>
      </c>
      <c r="G116" s="60" t="n">
        <v>9</v>
      </c>
      <c r="H116" s="61" t="n">
        <f>G116/F116</f>
        <v>0.45</v>
      </c>
      <c r="I116" s="60" t="n">
        <f>G116*2</f>
        <v>18</v>
      </c>
      <c r="J116" s="62" t="n">
        <f>(F116-G116)*-1</f>
        <v>-11</v>
      </c>
      <c r="K116" s="63" t="n">
        <v>15</v>
      </c>
      <c r="L116" s="64" t="n">
        <v>13</v>
      </c>
      <c r="M116" s="65" t="n">
        <f>L116/K116</f>
        <v>0.866666666666667</v>
      </c>
      <c r="N116" s="64" t="n">
        <f>L116*2</f>
        <v>26</v>
      </c>
      <c r="O116" s="66" t="n">
        <f>(K116-L116)*-1</f>
        <v>-2</v>
      </c>
      <c r="P116" s="67" t="n">
        <v>4</v>
      </c>
      <c r="Q116" s="64" t="n">
        <f>P116*1.5</f>
        <v>6</v>
      </c>
      <c r="R116" s="68" t="n">
        <f>I116+N116+Q116</f>
        <v>50</v>
      </c>
      <c r="S116" s="68" t="n">
        <f>J116+O116</f>
        <v>-13</v>
      </c>
    </row>
    <row r="117" ht="12.75" customHeight="1">
      <c r="A117" s="17" t="n">
        <v>115</v>
      </c>
      <c r="B117" s="18" t="n">
        <v>122198</v>
      </c>
      <c r="C117" s="19" t="s">
        <v>131</v>
      </c>
      <c r="D117" s="57" t="s">
        <v>24</v>
      </c>
      <c r="E117" s="58" t="s">
        <v>185</v>
      </c>
      <c r="F117" s="59" t="n">
        <v>20</v>
      </c>
      <c r="G117" s="60" t="n">
        <v>11</v>
      </c>
      <c r="H117" s="61" t="n">
        <f>G117/F117</f>
        <v>0.55</v>
      </c>
      <c r="I117" s="60" t="n">
        <f>G117*2</f>
        <v>22</v>
      </c>
      <c r="J117" s="62" t="n">
        <f>(F117-G117)*-1</f>
        <v>-9</v>
      </c>
      <c r="K117" s="63" t="n">
        <v>15</v>
      </c>
      <c r="L117" s="64" t="n">
        <v>6</v>
      </c>
      <c r="M117" s="65" t="n">
        <f>L117/K117</f>
        <v>0.4</v>
      </c>
      <c r="N117" s="64" t="n">
        <f>L117*2</f>
        <v>12</v>
      </c>
      <c r="O117" s="66" t="n">
        <f>(K117-L117)*-1</f>
        <v>-9</v>
      </c>
      <c r="P117" s="67" t="n">
        <v>5</v>
      </c>
      <c r="Q117" s="64" t="n">
        <f>P117*1.5</f>
        <v>7.5</v>
      </c>
      <c r="R117" s="68" t="n">
        <f>I117+N117+Q117</f>
        <v>41.5</v>
      </c>
      <c r="S117" s="68" t="n">
        <f>J117+O117</f>
        <v>-18</v>
      </c>
    </row>
    <row r="118" ht="12.75" customHeight="1">
      <c r="A118" s="17" t="n">
        <v>116</v>
      </c>
      <c r="B118" s="18" t="n">
        <v>52</v>
      </c>
      <c r="C118" s="19" t="s">
        <v>132</v>
      </c>
      <c r="D118" s="57" t="s">
        <v>31</v>
      </c>
      <c r="E118" s="58" t="s">
        <v>187</v>
      </c>
      <c r="F118" s="59" t="n">
        <v>20</v>
      </c>
      <c r="G118" s="60" t="n">
        <v>8</v>
      </c>
      <c r="H118" s="61" t="n">
        <f>G118/F118</f>
        <v>0.4</v>
      </c>
      <c r="I118" s="60" t="n">
        <f>G118*2</f>
        <v>16</v>
      </c>
      <c r="J118" s="62" t="n">
        <f>(F118-G118)*-1</f>
        <v>-12</v>
      </c>
      <c r="K118" s="63" t="n">
        <v>15</v>
      </c>
      <c r="L118" s="64" t="n">
        <v>8</v>
      </c>
      <c r="M118" s="65" t="n">
        <f>L118/K118</f>
        <v>0.533333333333333</v>
      </c>
      <c r="N118" s="64" t="n">
        <f>L118*2</f>
        <v>16</v>
      </c>
      <c r="O118" s="66" t="n">
        <f>(K118-L118)*-1</f>
        <v>-7</v>
      </c>
      <c r="P118" s="67" t="n">
        <v>7</v>
      </c>
      <c r="Q118" s="64" t="n">
        <f>P118*1.5</f>
        <v>10.5</v>
      </c>
      <c r="R118" s="68" t="n">
        <f>I118+N118+Q118</f>
        <v>42.5</v>
      </c>
      <c r="S118" s="68" t="n">
        <f>J118+O118</f>
        <v>-19</v>
      </c>
    </row>
    <row r="119" ht="12.75" customHeight="1">
      <c r="A119" s="17" t="n">
        <v>117</v>
      </c>
      <c r="B119" s="18" t="n">
        <v>371</v>
      </c>
      <c r="C119" s="19" t="s">
        <v>133</v>
      </c>
      <c r="D119" s="57" t="s">
        <v>22</v>
      </c>
      <c r="E119" s="58" t="s">
        <v>187</v>
      </c>
      <c r="F119" s="59" t="n">
        <v>20</v>
      </c>
      <c r="G119" s="60" t="n">
        <v>14</v>
      </c>
      <c r="H119" s="61" t="n">
        <f>G119/F119</f>
        <v>0.7</v>
      </c>
      <c r="I119" s="60" t="n">
        <f>G119*2</f>
        <v>28</v>
      </c>
      <c r="J119" s="62" t="n">
        <f>(F119-G119)*-1</f>
        <v>-6</v>
      </c>
      <c r="K119" s="63" t="n">
        <v>15</v>
      </c>
      <c r="L119" s="64" t="n">
        <v>11</v>
      </c>
      <c r="M119" s="65" t="n">
        <f>L119/K119</f>
        <v>0.733333333333333</v>
      </c>
      <c r="N119" s="64" t="n">
        <f>L119*2</f>
        <v>22</v>
      </c>
      <c r="O119" s="66" t="n">
        <f>(K119-L119)*-1</f>
        <v>-4</v>
      </c>
      <c r="P119" s="67" t="n">
        <v>3</v>
      </c>
      <c r="Q119" s="64" t="n">
        <f>P119*1.5</f>
        <v>4.5</v>
      </c>
      <c r="R119" s="68" t="n">
        <f>I119+N119+Q119</f>
        <v>54.5</v>
      </c>
      <c r="S119" s="68" t="n">
        <f>J119+O119</f>
        <v>-10</v>
      </c>
    </row>
    <row r="120" ht="12.75" customHeight="1">
      <c r="A120" s="17" t="n">
        <v>119</v>
      </c>
      <c r="B120" s="18" t="n">
        <v>591</v>
      </c>
      <c r="C120" s="19" t="s">
        <v>134</v>
      </c>
      <c r="D120" s="57" t="s">
        <v>19</v>
      </c>
      <c r="E120" s="58" t="s">
        <v>187</v>
      </c>
      <c r="F120" s="59" t="n">
        <v>20</v>
      </c>
      <c r="G120" s="60" t="n">
        <v>11</v>
      </c>
      <c r="H120" s="61" t="n">
        <f>G120/F120</f>
        <v>0.55</v>
      </c>
      <c r="I120" s="60" t="n">
        <f>G120*2</f>
        <v>22</v>
      </c>
      <c r="J120" s="62" t="n">
        <f>(F120-G120)*-1</f>
        <v>-9</v>
      </c>
      <c r="K120" s="63" t="n">
        <v>15</v>
      </c>
      <c r="L120" s="64" t="n">
        <v>1</v>
      </c>
      <c r="M120" s="65" t="n">
        <f>L120/K120</f>
        <v>0.0666666666666667</v>
      </c>
      <c r="N120" s="64" t="n">
        <f>L120*2</f>
        <v>2</v>
      </c>
      <c r="O120" s="66" t="n">
        <f>(K120-L120)*-1</f>
        <v>-14</v>
      </c>
      <c r="P120" s="67" t="n">
        <v>3</v>
      </c>
      <c r="Q120" s="64" t="n">
        <f>P120*1.5</f>
        <v>4.5</v>
      </c>
      <c r="R120" s="68" t="n">
        <f>I120+N120+Q120</f>
        <v>28.5</v>
      </c>
      <c r="S120" s="68" t="n">
        <f>J120+O120</f>
        <v>-23</v>
      </c>
    </row>
    <row r="121" ht="12.75" customHeight="1">
      <c r="A121" s="17" t="n">
        <v>120</v>
      </c>
      <c r="B121" s="18" t="n">
        <v>723</v>
      </c>
      <c r="C121" s="19" t="s">
        <v>135</v>
      </c>
      <c r="D121" s="57" t="s">
        <v>24</v>
      </c>
      <c r="E121" s="58" t="s">
        <v>187</v>
      </c>
      <c r="F121" s="59" t="n">
        <v>20</v>
      </c>
      <c r="G121" s="60" t="n">
        <v>30</v>
      </c>
      <c r="H121" s="69" t="n">
        <f>G121/F121</f>
        <v>1.5</v>
      </c>
      <c r="I121" s="60" t="n">
        <f>G121*4</f>
        <v>120</v>
      </c>
      <c r="J121" s="62"/>
      <c r="K121" s="63" t="n">
        <v>15</v>
      </c>
      <c r="L121" s="64" t="n">
        <v>9</v>
      </c>
      <c r="M121" s="65" t="n">
        <f>L121/K121</f>
        <v>0.6</v>
      </c>
      <c r="N121" s="64" t="n">
        <f>L121*2</f>
        <v>18</v>
      </c>
      <c r="O121" s="66" t="n">
        <f>(K121-L121)*-1</f>
        <v>-6</v>
      </c>
      <c r="P121" s="67" t="n">
        <v>5</v>
      </c>
      <c r="Q121" s="64" t="n">
        <f>P121*1.5</f>
        <v>7.5</v>
      </c>
      <c r="R121" s="68" t="n">
        <f>I121+N121+Q121</f>
        <v>145.5</v>
      </c>
      <c r="S121" s="68" t="n">
        <f>J121+O121</f>
        <v>-6</v>
      </c>
    </row>
    <row r="122" ht="12.75" customHeight="1">
      <c r="A122" s="17" t="n">
        <v>121</v>
      </c>
      <c r="B122" s="18" t="n">
        <v>106568</v>
      </c>
      <c r="C122" s="19" t="s">
        <v>136</v>
      </c>
      <c r="D122" s="57" t="s">
        <v>24</v>
      </c>
      <c r="E122" s="58" t="s">
        <v>187</v>
      </c>
      <c r="F122" s="59" t="n">
        <v>20</v>
      </c>
      <c r="G122" s="60" t="n">
        <v>13</v>
      </c>
      <c r="H122" s="61" t="n">
        <f>G122/F122</f>
        <v>0.65</v>
      </c>
      <c r="I122" s="60" t="n">
        <f>G122*2</f>
        <v>26</v>
      </c>
      <c r="J122" s="62" t="n">
        <f>(F122-G122)*-1</f>
        <v>-7</v>
      </c>
      <c r="K122" s="63" t="n">
        <v>15</v>
      </c>
      <c r="L122" s="64" t="n">
        <v>8</v>
      </c>
      <c r="M122" s="65" t="n">
        <f>L122/K122</f>
        <v>0.533333333333333</v>
      </c>
      <c r="N122" s="64" t="n">
        <f>L122*2</f>
        <v>16</v>
      </c>
      <c r="O122" s="66" t="n">
        <f>(K122-L122)*-1</f>
        <v>-7</v>
      </c>
      <c r="P122" s="67" t="n">
        <v>3</v>
      </c>
      <c r="Q122" s="64" t="n">
        <f>P122*1.5</f>
        <v>4.5</v>
      </c>
      <c r="R122" s="68" t="n">
        <f>I122+N122+Q122</f>
        <v>46.5</v>
      </c>
      <c r="S122" s="68" t="n">
        <f>J122+O122</f>
        <v>-14</v>
      </c>
    </row>
    <row r="123" ht="12.75" customHeight="1">
      <c r="A123" s="17" t="n">
        <v>122</v>
      </c>
      <c r="B123" s="18" t="n">
        <v>110378</v>
      </c>
      <c r="C123" s="19" t="s">
        <v>137</v>
      </c>
      <c r="D123" s="57" t="s">
        <v>31</v>
      </c>
      <c r="E123" s="58" t="s">
        <v>187</v>
      </c>
      <c r="F123" s="59" t="n">
        <v>20</v>
      </c>
      <c r="G123" s="60" t="n">
        <v>11</v>
      </c>
      <c r="H123" s="61" t="n">
        <f>G123/F123</f>
        <v>0.55</v>
      </c>
      <c r="I123" s="60" t="n">
        <f>G123*2</f>
        <v>22</v>
      </c>
      <c r="J123" s="62" t="n">
        <f>(F123-G123)*-1</f>
        <v>-9</v>
      </c>
      <c r="K123" s="63" t="n">
        <v>15</v>
      </c>
      <c r="L123" s="64" t="n">
        <v>11</v>
      </c>
      <c r="M123" s="65" t="n">
        <f>L123/K123</f>
        <v>0.733333333333333</v>
      </c>
      <c r="N123" s="64" t="n">
        <f>L123*2</f>
        <v>22</v>
      </c>
      <c r="O123" s="66" t="n">
        <f>(K123-L123)*-1</f>
        <v>-4</v>
      </c>
      <c r="P123" s="67" t="n">
        <v>3</v>
      </c>
      <c r="Q123" s="64" t="n">
        <f>P123*1.5</f>
        <v>4.5</v>
      </c>
      <c r="R123" s="68" t="n">
        <f>I123+N123+Q123</f>
        <v>48.5</v>
      </c>
      <c r="S123" s="68" t="n">
        <f>J123+O123</f>
        <v>-13</v>
      </c>
    </row>
    <row r="124" ht="12.75" customHeight="1">
      <c r="A124" s="17" t="n">
        <v>123</v>
      </c>
      <c r="B124" s="18" t="n">
        <v>113298</v>
      </c>
      <c r="C124" s="19" t="s">
        <v>138</v>
      </c>
      <c r="D124" s="57" t="s">
        <v>14</v>
      </c>
      <c r="E124" s="58" t="s">
        <v>187</v>
      </c>
      <c r="F124" s="59" t="n">
        <v>20</v>
      </c>
      <c r="G124" s="60" t="n">
        <v>12</v>
      </c>
      <c r="H124" s="61" t="n">
        <f>G124/F124</f>
        <v>0.6</v>
      </c>
      <c r="I124" s="60" t="n">
        <f>G124*2</f>
        <v>24</v>
      </c>
      <c r="J124" s="62" t="n">
        <f>(F124-G124)*-1</f>
        <v>-8</v>
      </c>
      <c r="K124" s="63" t="n">
        <v>15</v>
      </c>
      <c r="L124" s="64" t="n">
        <v>7</v>
      </c>
      <c r="M124" s="65" t="n">
        <f>L124/K124</f>
        <v>0.466666666666667</v>
      </c>
      <c r="N124" s="64" t="n">
        <f>L124*2</f>
        <v>14</v>
      </c>
      <c r="O124" s="66" t="n">
        <f>(K124-L124)*-1</f>
        <v>-8</v>
      </c>
      <c r="P124" s="67" t="n">
        <v>2</v>
      </c>
      <c r="Q124" s="64" t="n">
        <f>P124*1.5</f>
        <v>3</v>
      </c>
      <c r="R124" s="68" t="n">
        <f>I124+N124+Q124</f>
        <v>41</v>
      </c>
      <c r="S124" s="68" t="n">
        <f>J124+O124</f>
        <v>-16</v>
      </c>
    </row>
    <row r="125" ht="12.75" customHeight="1">
      <c r="A125" s="17" t="n">
        <v>124</v>
      </c>
      <c r="B125" s="18" t="n">
        <v>113833</v>
      </c>
      <c r="C125" s="19" t="s">
        <v>139</v>
      </c>
      <c r="D125" s="57" t="s">
        <v>14</v>
      </c>
      <c r="E125" s="58" t="s">
        <v>187</v>
      </c>
      <c r="F125" s="59" t="n">
        <v>20</v>
      </c>
      <c r="G125" s="60" t="n">
        <v>16</v>
      </c>
      <c r="H125" s="61" t="n">
        <f>G125/F125</f>
        <v>0.8</v>
      </c>
      <c r="I125" s="60" t="n">
        <f>G125*2</f>
        <v>32</v>
      </c>
      <c r="J125" s="62" t="n">
        <f>(F125-G125)*-1</f>
        <v>-4</v>
      </c>
      <c r="K125" s="63" t="n">
        <v>15</v>
      </c>
      <c r="L125" s="64" t="n">
        <v>10</v>
      </c>
      <c r="M125" s="65" t="n">
        <f>L125/K125</f>
        <v>0.666666666666667</v>
      </c>
      <c r="N125" s="64" t="n">
        <f>L125*2</f>
        <v>20</v>
      </c>
      <c r="O125" s="66" t="n">
        <f>(K125-L125)*-1</f>
        <v>-5</v>
      </c>
      <c r="P125" s="67" t="n">
        <v>8</v>
      </c>
      <c r="Q125" s="64" t="n">
        <f>P125*1.5</f>
        <v>12</v>
      </c>
      <c r="R125" s="68" t="n">
        <f>I125+N125+Q125</f>
        <v>64</v>
      </c>
      <c r="S125" s="68" t="n">
        <f>J125+O125</f>
        <v>-9</v>
      </c>
    </row>
    <row r="126" ht="12.75" customHeight="1">
      <c r="A126" s="17" t="n">
        <v>125</v>
      </c>
      <c r="B126" s="18" t="n">
        <v>114069</v>
      </c>
      <c r="C126" s="19" t="s">
        <v>140</v>
      </c>
      <c r="D126" s="57" t="s">
        <v>24</v>
      </c>
      <c r="E126" s="58" t="s">
        <v>187</v>
      </c>
      <c r="F126" s="59" t="n">
        <v>20</v>
      </c>
      <c r="G126" s="60" t="n">
        <v>4</v>
      </c>
      <c r="H126" s="61" t="n">
        <f>G126/F126</f>
        <v>0.2</v>
      </c>
      <c r="I126" s="60" t="n">
        <f>G126*2</f>
        <v>8</v>
      </c>
      <c r="J126" s="62" t="n">
        <f>(F126-G126)*-1</f>
        <v>-16</v>
      </c>
      <c r="K126" s="63" t="n">
        <v>15</v>
      </c>
      <c r="L126" s="64" t="n">
        <v>9</v>
      </c>
      <c r="M126" s="65" t="n">
        <f>L126/K126</f>
        <v>0.6</v>
      </c>
      <c r="N126" s="64" t="n">
        <f>L126*2</f>
        <v>18</v>
      </c>
      <c r="O126" s="66" t="n">
        <f>(K126-L126)*-1</f>
        <v>-6</v>
      </c>
      <c r="P126" s="67" t="n">
        <v>8</v>
      </c>
      <c r="Q126" s="64" t="n">
        <f>P126*1.5</f>
        <v>12</v>
      </c>
      <c r="R126" s="68" t="n">
        <f>I126+N126+Q126</f>
        <v>38</v>
      </c>
      <c r="S126" s="68" t="n">
        <f>J126+O126</f>
        <v>-22</v>
      </c>
    </row>
    <row r="127" ht="12.75" customHeight="1">
      <c r="A127" s="17" t="n">
        <v>126</v>
      </c>
      <c r="B127" s="18" t="n">
        <v>115971</v>
      </c>
      <c r="C127" s="19" t="s">
        <v>141</v>
      </c>
      <c r="D127" s="57" t="s">
        <v>11</v>
      </c>
      <c r="E127" s="58" t="s">
        <v>187</v>
      </c>
      <c r="F127" s="59" t="n">
        <v>20</v>
      </c>
      <c r="G127" s="60" t="n">
        <v>22</v>
      </c>
      <c r="H127" s="69" t="n">
        <f>G127/F127</f>
        <v>1.1</v>
      </c>
      <c r="I127" s="60" t="n">
        <f>G127*4</f>
        <v>88</v>
      </c>
      <c r="J127" s="62"/>
      <c r="K127" s="63" t="n">
        <v>15</v>
      </c>
      <c r="L127" s="64" t="n">
        <v>19</v>
      </c>
      <c r="M127" s="70" t="n">
        <f>L127/K127</f>
        <v>1.26666666666667</v>
      </c>
      <c r="N127" s="64" t="n">
        <f>L127*3</f>
        <v>57</v>
      </c>
      <c r="O127" s="71"/>
      <c r="P127" s="67" t="n">
        <v>5</v>
      </c>
      <c r="Q127" s="64" t="n">
        <f>P127*1.5</f>
        <v>7.5</v>
      </c>
      <c r="R127" s="68" t="n">
        <f>I127+N127+Q127</f>
        <v>152.5</v>
      </c>
      <c r="S127" s="68" t="n">
        <f>J127+O127</f>
        <v>0</v>
      </c>
    </row>
    <row r="128" ht="12.75" customHeight="1">
      <c r="A128" s="17" t="n">
        <v>127</v>
      </c>
      <c r="B128" s="18" t="n">
        <v>116773</v>
      </c>
      <c r="C128" s="19" t="s">
        <v>142</v>
      </c>
      <c r="D128" s="57" t="s">
        <v>14</v>
      </c>
      <c r="E128" s="58" t="s">
        <v>187</v>
      </c>
      <c r="F128" s="59" t="n">
        <v>20</v>
      </c>
      <c r="G128" s="60" t="n">
        <v>12</v>
      </c>
      <c r="H128" s="61" t="n">
        <f>G128/F128</f>
        <v>0.6</v>
      </c>
      <c r="I128" s="60" t="n">
        <f>G128*2</f>
        <v>24</v>
      </c>
      <c r="J128" s="62" t="n">
        <f>(F128-G128)*-1</f>
        <v>-8</v>
      </c>
      <c r="K128" s="63" t="n">
        <v>15</v>
      </c>
      <c r="L128" s="64" t="n">
        <v>11</v>
      </c>
      <c r="M128" s="65" t="n">
        <f>L128/K128</f>
        <v>0.733333333333333</v>
      </c>
      <c r="N128" s="64" t="n">
        <f>L128*2</f>
        <v>22</v>
      </c>
      <c r="O128" s="66" t="n">
        <f>(K128-L128)*-1</f>
        <v>-4</v>
      </c>
      <c r="P128" s="67" t="n">
        <v>7</v>
      </c>
      <c r="Q128" s="64" t="n">
        <f>P128*1.5</f>
        <v>10.5</v>
      </c>
      <c r="R128" s="68" t="n">
        <f>I128+N128+Q128</f>
        <v>56.5</v>
      </c>
      <c r="S128" s="68" t="n">
        <f>J128+O128</f>
        <v>-12</v>
      </c>
    </row>
    <row r="129" ht="12.75" customHeight="1">
      <c r="A129" s="17" t="n">
        <v>128</v>
      </c>
      <c r="B129" s="18" t="n">
        <v>116919</v>
      </c>
      <c r="C129" s="19" t="s">
        <v>143</v>
      </c>
      <c r="D129" s="57" t="s">
        <v>11</v>
      </c>
      <c r="E129" s="58" t="s">
        <v>187</v>
      </c>
      <c r="F129" s="59" t="n">
        <v>20</v>
      </c>
      <c r="G129" s="60" t="n">
        <v>6</v>
      </c>
      <c r="H129" s="61" t="n">
        <f>G129/F129</f>
        <v>0.3</v>
      </c>
      <c r="I129" s="60" t="n">
        <f>G129*2</f>
        <v>12</v>
      </c>
      <c r="J129" s="62" t="n">
        <f>(F129-G129)*-1</f>
        <v>-14</v>
      </c>
      <c r="K129" s="63" t="n">
        <v>15</v>
      </c>
      <c r="L129" s="64" t="n">
        <v>16</v>
      </c>
      <c r="M129" s="70" t="n">
        <f>L129/K129</f>
        <v>1.06666666666667</v>
      </c>
      <c r="N129" s="64" t="n">
        <f>L129*3</f>
        <v>48</v>
      </c>
      <c r="O129" s="71"/>
      <c r="P129" s="67" t="n">
        <v>6</v>
      </c>
      <c r="Q129" s="64" t="n">
        <f>P129*1.5</f>
        <v>9</v>
      </c>
      <c r="R129" s="68" t="n">
        <f>I129+N129+Q129</f>
        <v>69</v>
      </c>
      <c r="S129" s="68" t="n">
        <f>J129+O129</f>
        <v>-14</v>
      </c>
    </row>
    <row r="130" ht="12.75" customHeight="1">
      <c r="A130" s="17" t="n">
        <v>129</v>
      </c>
      <c r="B130" s="18" t="n">
        <v>117637</v>
      </c>
      <c r="C130" s="19" t="s">
        <v>144</v>
      </c>
      <c r="D130" s="57" t="s">
        <v>19</v>
      </c>
      <c r="E130" s="58" t="s">
        <v>187</v>
      </c>
      <c r="F130" s="59" t="n">
        <v>20</v>
      </c>
      <c r="G130" s="60" t="n">
        <v>8</v>
      </c>
      <c r="H130" s="61" t="n">
        <f>G130/F130</f>
        <v>0.4</v>
      </c>
      <c r="I130" s="60" t="n">
        <f>G130*2</f>
        <v>16</v>
      </c>
      <c r="J130" s="62" t="n">
        <f>(F130-G130)*-1</f>
        <v>-12</v>
      </c>
      <c r="K130" s="63" t="n">
        <v>15</v>
      </c>
      <c r="L130" s="64" t="n">
        <v>7</v>
      </c>
      <c r="M130" s="65" t="n">
        <f>L130/K130</f>
        <v>0.466666666666667</v>
      </c>
      <c r="N130" s="64" t="n">
        <f>L130*2</f>
        <v>14</v>
      </c>
      <c r="O130" s="66" t="n">
        <f>(K130-L130)*-1</f>
        <v>-8</v>
      </c>
      <c r="P130" s="67" t="n">
        <v>3</v>
      </c>
      <c r="Q130" s="64" t="n">
        <f>P130*1.5</f>
        <v>4.5</v>
      </c>
      <c r="R130" s="68" t="n">
        <f>I130+N130+Q130</f>
        <v>34.5</v>
      </c>
      <c r="S130" s="68" t="n">
        <f>J130+O130</f>
        <v>-20</v>
      </c>
    </row>
    <row r="131" ht="12.75" customHeight="1">
      <c r="A131" s="17" t="n">
        <v>130</v>
      </c>
      <c r="B131" s="18" t="n">
        <v>118758</v>
      </c>
      <c r="C131" s="19" t="s">
        <v>145</v>
      </c>
      <c r="D131" s="57" t="s">
        <v>24</v>
      </c>
      <c r="E131" s="58" t="s">
        <v>187</v>
      </c>
      <c r="F131" s="59" t="n">
        <v>20</v>
      </c>
      <c r="G131" s="60" t="n">
        <v>5</v>
      </c>
      <c r="H131" s="61" t="n">
        <f>G131/F131</f>
        <v>0.25</v>
      </c>
      <c r="I131" s="60" t="n">
        <f>G131*2</f>
        <v>10</v>
      </c>
      <c r="J131" s="62" t="n">
        <f>(F131-G131)*-1</f>
        <v>-15</v>
      </c>
      <c r="K131" s="63" t="n">
        <v>15</v>
      </c>
      <c r="L131" s="64" t="n">
        <v>8</v>
      </c>
      <c r="M131" s="65" t="n">
        <f>L131/K131</f>
        <v>0.533333333333333</v>
      </c>
      <c r="N131" s="64" t="n">
        <f>L131*2</f>
        <v>16</v>
      </c>
      <c r="O131" s="66" t="n">
        <f>(K131-L131)*-1</f>
        <v>-7</v>
      </c>
      <c r="P131" s="67" t="n">
        <v>3</v>
      </c>
      <c r="Q131" s="64" t="n">
        <f>P131*1.5</f>
        <v>4.5</v>
      </c>
      <c r="R131" s="68" t="n">
        <f>I131+N131+Q131</f>
        <v>30.5</v>
      </c>
      <c r="S131" s="68" t="n">
        <f>J131+O131</f>
        <v>-22</v>
      </c>
    </row>
    <row r="132" ht="12.75" customHeight="1">
      <c r="A132" s="17" t="n">
        <v>131</v>
      </c>
      <c r="B132" s="18" t="n">
        <v>118951</v>
      </c>
      <c r="C132" s="19" t="s">
        <v>146</v>
      </c>
      <c r="D132" s="57" t="s">
        <v>14</v>
      </c>
      <c r="E132" s="58" t="s">
        <v>187</v>
      </c>
      <c r="F132" s="59" t="n">
        <v>20</v>
      </c>
      <c r="G132" s="60" t="n">
        <v>18</v>
      </c>
      <c r="H132" s="61" t="n">
        <f>G132/F132</f>
        <v>0.9</v>
      </c>
      <c r="I132" s="60" t="n">
        <f>G132*2</f>
        <v>36</v>
      </c>
      <c r="J132" s="62" t="n">
        <f>(F132-G132)*-1</f>
        <v>-2</v>
      </c>
      <c r="K132" s="63" t="n">
        <v>15</v>
      </c>
      <c r="L132" s="64" t="n">
        <v>23</v>
      </c>
      <c r="M132" s="70" t="n">
        <f>L132/K132</f>
        <v>1.53333333333333</v>
      </c>
      <c r="N132" s="64" t="n">
        <f>L132*3</f>
        <v>69</v>
      </c>
      <c r="O132" s="71"/>
      <c r="P132" s="67" t="n">
        <v>3</v>
      </c>
      <c r="Q132" s="64" t="n">
        <f>P132*1.5</f>
        <v>4.5</v>
      </c>
      <c r="R132" s="68" t="n">
        <f>I132+N132+Q132</f>
        <v>109.5</v>
      </c>
      <c r="S132" s="68" t="n">
        <f>J132+O132</f>
        <v>-2</v>
      </c>
    </row>
    <row r="133" ht="12.75" customHeight="1">
      <c r="A133" s="17" t="n">
        <v>132</v>
      </c>
      <c r="B133" s="18" t="n">
        <v>119262</v>
      </c>
      <c r="C133" s="19" t="s">
        <v>147</v>
      </c>
      <c r="D133" s="57" t="s">
        <v>11</v>
      </c>
      <c r="E133" s="58" t="s">
        <v>187</v>
      </c>
      <c r="F133" s="59" t="n">
        <v>20</v>
      </c>
      <c r="G133" s="60" t="n">
        <v>7</v>
      </c>
      <c r="H133" s="61" t="n">
        <f>G133/F133</f>
        <v>0.35</v>
      </c>
      <c r="I133" s="60" t="n">
        <f>G133*2</f>
        <v>14</v>
      </c>
      <c r="J133" s="62" t="n">
        <f>(F133-G133)*-1</f>
        <v>-13</v>
      </c>
      <c r="K133" s="63" t="n">
        <v>15</v>
      </c>
      <c r="L133" s="64" t="n">
        <v>5</v>
      </c>
      <c r="M133" s="65" t="n">
        <f>L133/K133</f>
        <v>0.333333333333333</v>
      </c>
      <c r="N133" s="64" t="n">
        <f>L133*2</f>
        <v>10</v>
      </c>
      <c r="O133" s="66" t="n">
        <f>(K133-L133)*-1</f>
        <v>-10</v>
      </c>
      <c r="P133" s="67" t="n">
        <v>2</v>
      </c>
      <c r="Q133" s="64" t="n">
        <f>P133*1.5</f>
        <v>3</v>
      </c>
      <c r="R133" s="68" t="n">
        <f>I133+N133+Q133</f>
        <v>27</v>
      </c>
      <c r="S133" s="68" t="n">
        <f>J133+O133</f>
        <v>-23</v>
      </c>
    </row>
    <row r="134" ht="12.75" customHeight="1">
      <c r="A134" s="17" t="n">
        <v>133</v>
      </c>
      <c r="B134" s="18" t="n">
        <v>119263</v>
      </c>
      <c r="C134" s="19" t="s">
        <v>148</v>
      </c>
      <c r="D134" s="57" t="s">
        <v>14</v>
      </c>
      <c r="E134" s="58" t="s">
        <v>187</v>
      </c>
      <c r="F134" s="59" t="n">
        <v>20</v>
      </c>
      <c r="G134" s="60" t="n">
        <v>2</v>
      </c>
      <c r="H134" s="61" t="n">
        <f>G134/F134</f>
        <v>0.1</v>
      </c>
      <c r="I134" s="60" t="n">
        <f>G134*2</f>
        <v>4</v>
      </c>
      <c r="J134" s="62" t="n">
        <f>(F134-G134)*-1</f>
        <v>-18</v>
      </c>
      <c r="K134" s="63" t="n">
        <v>15</v>
      </c>
      <c r="L134" s="64" t="n">
        <v>8</v>
      </c>
      <c r="M134" s="65" t="n">
        <f>L134/K134</f>
        <v>0.533333333333333</v>
      </c>
      <c r="N134" s="64" t="n">
        <f>L134*2</f>
        <v>16</v>
      </c>
      <c r="O134" s="66" t="n">
        <f>(K134-L134)*-1</f>
        <v>-7</v>
      </c>
      <c r="P134" s="67" t="n">
        <v>1</v>
      </c>
      <c r="Q134" s="64" t="n">
        <f>P134*1.5</f>
        <v>1.5</v>
      </c>
      <c r="R134" s="68" t="n">
        <f>I134+N134+Q134</f>
        <v>21.5</v>
      </c>
      <c r="S134" s="68" t="n">
        <f>J134+O134</f>
        <v>-25</v>
      </c>
    </row>
    <row r="135" ht="12.75" customHeight="1">
      <c r="A135" s="17" t="n">
        <v>135</v>
      </c>
      <c r="B135" s="18" t="n">
        <v>122176</v>
      </c>
      <c r="C135" s="19" t="s">
        <v>149</v>
      </c>
      <c r="D135" s="57" t="s">
        <v>31</v>
      </c>
      <c r="E135" s="58" t="s">
        <v>187</v>
      </c>
      <c r="F135" s="59" t="n">
        <v>15</v>
      </c>
      <c r="G135" s="60" t="n">
        <v>7</v>
      </c>
      <c r="H135" s="61" t="n">
        <f>G135/F135</f>
        <v>0.466666666666667</v>
      </c>
      <c r="I135" s="60" t="n">
        <f>G135*2</f>
        <v>14</v>
      </c>
      <c r="J135" s="62" t="n">
        <f>(F135-G135)*-1</f>
        <v>-8</v>
      </c>
      <c r="K135" s="63" t="n">
        <v>15</v>
      </c>
      <c r="L135" s="64" t="n">
        <v>5</v>
      </c>
      <c r="M135" s="65" t="n">
        <f>L135/K135</f>
        <v>0.333333333333333</v>
      </c>
      <c r="N135" s="64" t="n">
        <f>L135*2</f>
        <v>10</v>
      </c>
      <c r="O135" s="66" t="n">
        <f>(K135-L135)*-1</f>
        <v>-10</v>
      </c>
      <c r="P135" s="67" t="n">
        <v>5</v>
      </c>
      <c r="Q135" s="64" t="n">
        <f>P135*1.5</f>
        <v>7.5</v>
      </c>
      <c r="R135" s="68" t="n">
        <f>I135+N135+Q135</f>
        <v>31.5</v>
      </c>
      <c r="S135" s="68" t="n">
        <f>J135+O135</f>
        <v>-18</v>
      </c>
    </row>
    <row r="136" ht="12.75" customHeight="1">
      <c r="A136" s="17" t="n">
        <v>136</v>
      </c>
      <c r="B136" s="18" t="n">
        <v>122686</v>
      </c>
      <c r="C136" s="19" t="s">
        <v>150</v>
      </c>
      <c r="D136" s="57" t="s">
        <v>19</v>
      </c>
      <c r="E136" s="58" t="s">
        <v>187</v>
      </c>
      <c r="F136" s="59" t="n">
        <v>20</v>
      </c>
      <c r="G136" s="60" t="n">
        <v>4</v>
      </c>
      <c r="H136" s="61" t="n">
        <f>G136/F136</f>
        <v>0.2</v>
      </c>
      <c r="I136" s="60" t="n">
        <f>G136*2</f>
        <v>8</v>
      </c>
      <c r="J136" s="62" t="n">
        <f>(F136-G136)*-1</f>
        <v>-16</v>
      </c>
      <c r="K136" s="63" t="n">
        <v>15</v>
      </c>
      <c r="L136" s="64" t="n">
        <v>4</v>
      </c>
      <c r="M136" s="65" t="n">
        <f>L136/K136</f>
        <v>0.266666666666667</v>
      </c>
      <c r="N136" s="64" t="n">
        <f>L136*2</f>
        <v>8</v>
      </c>
      <c r="O136" s="66" t="n">
        <f>(K136-L136)*-1</f>
        <v>-11</v>
      </c>
      <c r="P136" s="67" t="n">
        <v>2</v>
      </c>
      <c r="Q136" s="64" t="n">
        <f>P136*1.5</f>
        <v>3</v>
      </c>
      <c r="R136" s="68" t="n">
        <f>I136+N136+Q136</f>
        <v>19</v>
      </c>
      <c r="S136" s="68" t="n">
        <f>J136+O136</f>
        <v>-27</v>
      </c>
    </row>
    <row r="137" ht="12.75" customHeight="1">
      <c r="A137" s="17" t="n">
        <v>137</v>
      </c>
      <c r="B137" s="18" t="n">
        <v>122718</v>
      </c>
      <c r="C137" s="19" t="s">
        <v>151</v>
      </c>
      <c r="D137" s="57" t="s">
        <v>19</v>
      </c>
      <c r="E137" s="58" t="s">
        <v>187</v>
      </c>
      <c r="F137" s="59" t="n">
        <v>20</v>
      </c>
      <c r="G137" s="60" t="n">
        <v>4</v>
      </c>
      <c r="H137" s="61" t="n">
        <f>G137/F137</f>
        <v>0.2</v>
      </c>
      <c r="I137" s="60" t="n">
        <f>G137*2</f>
        <v>8</v>
      </c>
      <c r="J137" s="62" t="n">
        <f>(F137-G137)*-1</f>
        <v>-16</v>
      </c>
      <c r="K137" s="63" t="n">
        <v>15</v>
      </c>
      <c r="L137" s="64" t="n">
        <v>3</v>
      </c>
      <c r="M137" s="65" t="n">
        <f>L137/K137</f>
        <v>0.2</v>
      </c>
      <c r="N137" s="64" t="n">
        <f>L137*2</f>
        <v>6</v>
      </c>
      <c r="O137" s="66" t="n">
        <f>(K137-L137)*-1</f>
        <v>-12</v>
      </c>
      <c r="P137" s="67" t="n">
        <v>0</v>
      </c>
      <c r="Q137" s="64" t="n">
        <f>P137*1.5</f>
        <v>0</v>
      </c>
      <c r="R137" s="68" t="n">
        <f>I137+N137+Q137</f>
        <v>14</v>
      </c>
      <c r="S137" s="68" t="n">
        <f>J137+O137</f>
        <v>-28</v>
      </c>
    </row>
    <row r="138" ht="12.75" customHeight="1">
      <c r="A138" s="17" t="n">
        <v>138</v>
      </c>
      <c r="B138" s="18" t="n">
        <v>122906</v>
      </c>
      <c r="C138" s="19" t="s">
        <v>152</v>
      </c>
      <c r="D138" s="57" t="s">
        <v>19</v>
      </c>
      <c r="E138" s="58" t="s">
        <v>187</v>
      </c>
      <c r="F138" s="59" t="n">
        <v>20</v>
      </c>
      <c r="G138" s="60" t="n">
        <v>13</v>
      </c>
      <c r="H138" s="61" t="n">
        <f>G138/F138</f>
        <v>0.65</v>
      </c>
      <c r="I138" s="60" t="n">
        <f>G138*2</f>
        <v>26</v>
      </c>
      <c r="J138" s="62" t="n">
        <f>(F138-G138)*-1</f>
        <v>-7</v>
      </c>
      <c r="K138" s="63" t="n">
        <v>15</v>
      </c>
      <c r="L138" s="64" t="n">
        <v>12</v>
      </c>
      <c r="M138" s="65" t="n">
        <f>L138/K138</f>
        <v>0.8</v>
      </c>
      <c r="N138" s="64" t="n">
        <f>L138*2</f>
        <v>24</v>
      </c>
      <c r="O138" s="66" t="n">
        <f>(K138-L138)*-1</f>
        <v>-3</v>
      </c>
      <c r="P138" s="67" t="n">
        <v>9</v>
      </c>
      <c r="Q138" s="64" t="n">
        <f>P138*1.5</f>
        <v>13.5</v>
      </c>
      <c r="R138" s="68" t="n">
        <f>I138+N138+Q138</f>
        <v>63.5</v>
      </c>
      <c r="S138" s="68" t="n">
        <f>J138+O138</f>
        <v>-10</v>
      </c>
    </row>
    <row r="139" ht="12.75" customHeight="1">
      <c r="A139" s="17" t="n">
        <v>139</v>
      </c>
      <c r="B139" s="18" t="n">
        <v>123007</v>
      </c>
      <c r="C139" s="19" t="s">
        <v>153</v>
      </c>
      <c r="D139" s="57" t="s">
        <v>19</v>
      </c>
      <c r="E139" s="58" t="s">
        <v>187</v>
      </c>
      <c r="F139" s="59" t="n">
        <v>20</v>
      </c>
      <c r="G139" s="60" t="n">
        <v>10</v>
      </c>
      <c r="H139" s="61" t="n">
        <f>G139/F139</f>
        <v>0.5</v>
      </c>
      <c r="I139" s="60" t="n">
        <f>G139*2</f>
        <v>20</v>
      </c>
      <c r="J139" s="62" t="n">
        <f>(F139-G139)*-1</f>
        <v>-10</v>
      </c>
      <c r="K139" s="63" t="n">
        <v>15</v>
      </c>
      <c r="L139" s="64" t="n">
        <v>4</v>
      </c>
      <c r="M139" s="65" t="n">
        <f>L139/K139</f>
        <v>0.266666666666667</v>
      </c>
      <c r="N139" s="64" t="n">
        <f>L139*2</f>
        <v>8</v>
      </c>
      <c r="O139" s="66" t="n">
        <f>(K139-L139)*-1</f>
        <v>-11</v>
      </c>
      <c r="P139" s="67" t="n">
        <v>5</v>
      </c>
      <c r="Q139" s="64" t="n">
        <f>P139*1.5</f>
        <v>7.5</v>
      </c>
      <c r="R139" s="68" t="n">
        <f>I139+N139+Q139</f>
        <v>35.5</v>
      </c>
      <c r="S139" s="68" t="n">
        <f>J139+O139</f>
        <v>-21</v>
      </c>
    </row>
    <row r="140" ht="12.75" customHeight="1">
      <c r="A140" s="17" t="n">
        <v>140</v>
      </c>
      <c r="B140" s="18" t="n">
        <v>307</v>
      </c>
      <c r="C140" s="19" t="s">
        <v>154</v>
      </c>
      <c r="D140" s="57" t="s">
        <v>16</v>
      </c>
      <c r="E140" s="58" t="s">
        <v>188</v>
      </c>
      <c r="F140" s="59" t="n">
        <v>60</v>
      </c>
      <c r="G140" s="60" t="n">
        <v>82</v>
      </c>
      <c r="H140" s="69" t="n">
        <f>G140/F140</f>
        <v>1.36666666666667</v>
      </c>
      <c r="I140" s="60" t="n">
        <f>G140*4</f>
        <v>328</v>
      </c>
      <c r="J140" s="62"/>
      <c r="K140" s="63" t="n">
        <v>40</v>
      </c>
      <c r="L140" s="64" t="n">
        <v>20</v>
      </c>
      <c r="M140" s="65" t="n">
        <f>L140/K140</f>
        <v>0.5</v>
      </c>
      <c r="N140" s="64" t="n">
        <f>L140*2</f>
        <v>40</v>
      </c>
      <c r="O140" s="66" t="n">
        <f>(K140-L140)*-1</f>
        <v>-20</v>
      </c>
      <c r="P140" s="67" t="n">
        <v>16</v>
      </c>
      <c r="Q140" s="64" t="n">
        <f>P140*1.5</f>
        <v>24</v>
      </c>
      <c r="R140" s="68" t="n">
        <f>I140+N140+Q140</f>
        <v>392</v>
      </c>
      <c r="S140" s="68" t="n">
        <f>J140+O140</f>
        <v>-20</v>
      </c>
    </row>
    <row r="141" ht="12.75" customHeight="1">
      <c r="A141" s="17" t="n">
        <v>141</v>
      </c>
      <c r="B141" s="24" t="n">
        <v>572</v>
      </c>
      <c r="C141" s="25" t="s">
        <v>155</v>
      </c>
      <c r="D141" s="24" t="s">
        <v>11</v>
      </c>
      <c r="E141" s="58" t="s">
        <v>184</v>
      </c>
      <c r="F141" s="59" t="n">
        <v>25</v>
      </c>
      <c r="G141" s="60" t="n">
        <v>21</v>
      </c>
      <c r="H141" s="61" t="n">
        <f>G141/F141</f>
        <v>0.84</v>
      </c>
      <c r="I141" s="60" t="n">
        <f>G141*2</f>
        <v>42</v>
      </c>
      <c r="J141" s="62" t="n">
        <f>(F141-G141)*-1</f>
        <v>-4</v>
      </c>
      <c r="K141" s="63" t="n">
        <v>25</v>
      </c>
      <c r="L141" s="64" t="n">
        <v>14</v>
      </c>
      <c r="M141" s="65" t="n">
        <f>L141/K141</f>
        <v>0.56</v>
      </c>
      <c r="N141" s="64" t="n">
        <f>L141*2</f>
        <v>28</v>
      </c>
      <c r="O141" s="66" t="n">
        <f>(K141-L141)*-1</f>
        <v>-11</v>
      </c>
      <c r="P141" s="67" t="n">
        <v>7</v>
      </c>
      <c r="Q141" s="64" t="n">
        <f>P141*1.5</f>
        <v>10.5</v>
      </c>
      <c r="R141" s="68" t="n">
        <f>I141+N141+Q141</f>
        <v>80.5</v>
      </c>
      <c r="S141" s="68" t="n">
        <f>J141+O141</f>
        <v>-15</v>
      </c>
    </row>
    <row r="142" ht="12.75" customHeight="1">
      <c r="A142" s="17" t="n">
        <v>142</v>
      </c>
      <c r="B142" s="24" t="n">
        <v>311</v>
      </c>
      <c r="C142" s="25" t="s">
        <v>156</v>
      </c>
      <c r="D142" s="24" t="s">
        <v>14</v>
      </c>
      <c r="E142" s="72" t="s">
        <v>185</v>
      </c>
      <c r="F142" s="59" t="n">
        <v>20</v>
      </c>
      <c r="G142" s="60" t="n">
        <v>9</v>
      </c>
      <c r="H142" s="61" t="n">
        <f>G142/F142</f>
        <v>0.45</v>
      </c>
      <c r="I142" s="60" t="n">
        <f>G142*2</f>
        <v>18</v>
      </c>
      <c r="J142" s="62" t="n">
        <f>(F142-G142)*-1</f>
        <v>-11</v>
      </c>
      <c r="K142" s="63" t="n">
        <v>15</v>
      </c>
      <c r="L142" s="64" t="n">
        <v>6</v>
      </c>
      <c r="M142" s="65" t="n">
        <f>L142/K142</f>
        <v>0.4</v>
      </c>
      <c r="N142" s="64" t="n">
        <f>L142*2</f>
        <v>12</v>
      </c>
      <c r="O142" s="66" t="n">
        <f>(K142-L142)*-1</f>
        <v>-9</v>
      </c>
      <c r="P142" s="67" t="n">
        <v>2</v>
      </c>
      <c r="Q142" s="64" t="n">
        <f>P142*1.5</f>
        <v>3</v>
      </c>
      <c r="R142" s="68" t="n">
        <f>I142+N142+Q142</f>
        <v>33</v>
      </c>
      <c r="S142" s="68" t="n">
        <f>J142+O142</f>
        <v>-20</v>
      </c>
    </row>
    <row r="143" s="73" customFormat="1" ht="12" customHeight="1">
      <c r="A143" s="74" t="s">
        <v>157</v>
      </c>
      <c r="B143" s="75"/>
      <c r="C143" s="75"/>
      <c r="D143" s="75"/>
      <c r="E143" s="76"/>
      <c r="F143" s="43" t="n">
        <f>SUM(F3:F142)</f>
        <v>3285</v>
      </c>
      <c r="G143" s="60" t="n">
        <f>SUM(G3:G142)</f>
        <v>3525</v>
      </c>
      <c r="H143" s="69" t="n">
        <f>G143/F143</f>
        <v>1.07305936073059</v>
      </c>
      <c r="I143" s="50" t="n">
        <f>SUM(I3:I142)</f>
        <v>12006</v>
      </c>
      <c r="J143" s="44"/>
      <c r="K143" s="45" t="n">
        <f>SUM(K3:K142)</f>
        <v>2820</v>
      </c>
      <c r="L143" s="64" t="n">
        <f>SUM(L3:L142)</f>
        <v>2063</v>
      </c>
      <c r="M143" s="77" t="n">
        <f>L143/K143</f>
        <v>0.731560283687943</v>
      </c>
      <c r="N143" s="46" t="n">
        <f>SUM(N3:N142)</f>
        <v>4939</v>
      </c>
      <c r="O143" s="78"/>
      <c r="P143" s="47" t="n">
        <f>SUM(P3:P142)</f>
        <v>871</v>
      </c>
      <c r="Q143" s="64" t="n">
        <f>SUM(Q3:Q142)</f>
        <v>1306.5</v>
      </c>
      <c r="R143" s="68" t="n">
        <f>I143+N143+Q143</f>
        <v>18251.5</v>
      </c>
      <c r="S143" s="68" t="n">
        <f>SUM(S3:S142)</f>
        <v>-1858</v>
      </c>
    </row>
  </sheetData>
  <mergeCells count="7">
    <mergeCell ref="F1:J1"/>
    <mergeCell ref="A1:E1"/>
    <mergeCell ref="A143:E143"/>
    <mergeCell ref="K1:O1"/>
    <mergeCell ref="P1:Q1"/>
    <mergeCell ref="R1:R2"/>
    <mergeCell ref="S1:S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>
      <pane topLeftCell="F1" activePane="bottomRight" state="frozen" xSplit="5"/>
    </sheetView>
  </sheetViews>
  <sheetFormatPr baseColWidth="10" defaultColWidth="9" defaultRowHeight="13.5" customHeight="1"/>
  <cols>
    <col min="1" max="1" width="4.6640625" customWidth="1" style="79"/>
    <col min="2" max="2" width="7.6640625" customWidth="1" style="3"/>
    <col min="3" max="3" width="16.166015625" customWidth="1" style="4"/>
    <col min="4" max="4" width="7.3330078125" customWidth="1" style="5"/>
    <col min="5" max="5" width="6" customWidth="1" style="30"/>
    <col min="6" max="6" width="6.3310546875" customWidth="1" style="31"/>
    <col min="7" max="7" width="7.998046875" customWidth="1" style="32"/>
    <col min="8" max="8" width="9.498046875" customWidth="1" style="33"/>
    <col min="9" max="9" width="10.166015625" customWidth="1" style="32"/>
    <col min="10" max="10" width="11.666015625" customWidth="1" style="32"/>
    <col min="11" max="11" width="6.6650390625" customWidth="1" style="31"/>
    <col min="12" max="12" width="6.6650390625" customWidth="1" style="32"/>
    <col min="13" max="13" width="9.1640625" customWidth="1" style="33"/>
    <col min="14" max="14" width="12.9990234375" customWidth="1" style="32"/>
    <col min="15" max="15" width="11.666015625" customWidth="1" style="32"/>
    <col min="16" max="16" width="6.6650390625" customWidth="1" style="32"/>
    <col min="17" max="17" width="6.83203125" customWidth="1" style="32"/>
    <col min="18" max="18" width="9.3310546875" customWidth="1" style="33"/>
    <col min="19" max="19" width="11.1650390625" customWidth="1" style="32"/>
    <col min="20" max="20" width="10.166015625" customWidth="1" style="32"/>
    <col min="21" max="21" width="6.1640625" customWidth="1" style="35"/>
    <col min="22" max="22" width="6" customWidth="1" style="79"/>
    <col min="23" max="23" width="9.9990234375" customWidth="1" style="80"/>
    <col min="24" max="24" width="10.5" customWidth="1" style="79"/>
    <col min="25" max="25" width="12" customWidth="1" style="39"/>
    <col min="26" max="26" width="6.498046875" customWidth="1" style="35"/>
    <col min="27" max="27" width="5.4990234375" customWidth="1" style="38"/>
    <col min="28" max="28" width="9.6650390625" customWidth="1" style="81"/>
    <col min="29" max="30" width="9.6650390625" customWidth="1" style="38"/>
    <col min="31" max="31" width="6.6650390625" customWidth="1" style="35"/>
    <col min="32" max="32" width="6.1640625" customWidth="1" style="38"/>
    <col min="33" max="33" width="9.6650390625" customWidth="1" style="81"/>
    <col min="34" max="35" width="9.6650390625" customWidth="1" style="38"/>
    <col min="36" max="36" width="6" customWidth="1" style="35"/>
    <col min="37" max="37" width="6.6650390625" customWidth="1" style="79"/>
    <col min="38" max="38" width="9.83203125" customWidth="1" style="80"/>
    <col min="39" max="39" width="11.8330078125" customWidth="1" style="79"/>
    <col min="40" max="40" width="9" customWidth="1" style="39"/>
    <col min="41" max="41" width="6.83203125" customWidth="1" style="31"/>
    <col min="42" max="42" width="5.666015625" customWidth="1" style="32"/>
    <col min="43" max="43" width="9.6650390625" customWidth="1" style="33"/>
    <col min="44" max="44" width="9.6650390625" customWidth="1" style="32"/>
    <col min="45" max="45" width="11.666015625" customWidth="1" style="32"/>
    <col min="46" max="46" width="6.6650390625" customWidth="1" style="31"/>
    <col min="47" max="47" width="6.1640625" customWidth="1" style="82"/>
    <col min="48" max="48" width="9" customWidth="1" style="81"/>
    <col min="49" max="49" width="9" style="83"/>
    <col min="50" max="50" width="12" customWidth="1" style="84"/>
    <col min="51" max="52" width="9" style="79"/>
  </cols>
  <sheetData>
    <row r="1" s="85" customFormat="1" ht="22" customHeight="1">
      <c r="A1" s="14" t="s">
        <v>189</v>
      </c>
      <c r="B1" s="14"/>
      <c r="C1" s="14"/>
      <c r="D1" s="14"/>
      <c r="E1" s="14"/>
      <c r="F1" s="86" t="s">
        <v>190</v>
      </c>
      <c r="G1" s="87"/>
      <c r="H1" s="87"/>
      <c r="I1" s="87"/>
      <c r="J1" s="88"/>
      <c r="K1" s="86" t="s">
        <v>191</v>
      </c>
      <c r="L1" s="87"/>
      <c r="M1" s="87"/>
      <c r="N1" s="87"/>
      <c r="O1" s="88"/>
      <c r="P1" s="89" t="s">
        <v>192</v>
      </c>
      <c r="Q1" s="90"/>
      <c r="R1" s="90"/>
      <c r="S1" s="90"/>
      <c r="T1" s="91"/>
      <c r="U1" s="92" t="s">
        <v>193</v>
      </c>
      <c r="V1" s="93"/>
      <c r="W1" s="93"/>
      <c r="X1" s="93"/>
      <c r="Y1" s="94"/>
      <c r="Z1" s="92" t="s">
        <v>194</v>
      </c>
      <c r="AA1" s="93"/>
      <c r="AB1" s="93"/>
      <c r="AC1" s="93"/>
      <c r="AD1" s="94"/>
      <c r="AE1" s="86" t="s">
        <v>195</v>
      </c>
      <c r="AF1" s="87"/>
      <c r="AG1" s="87"/>
      <c r="AH1" s="87"/>
      <c r="AI1" s="88"/>
      <c r="AJ1" s="92" t="s">
        <v>196</v>
      </c>
      <c r="AK1" s="95"/>
      <c r="AL1" s="95"/>
      <c r="AM1" s="95"/>
      <c r="AN1" s="96"/>
      <c r="AO1" s="86" t="s">
        <v>197</v>
      </c>
      <c r="AP1" s="87"/>
      <c r="AQ1" s="87"/>
      <c r="AR1" s="87"/>
      <c r="AS1" s="88"/>
      <c r="AT1" s="97" t="s">
        <v>198</v>
      </c>
      <c r="AU1" s="98"/>
      <c r="AV1" s="98"/>
      <c r="AW1" s="98"/>
      <c r="AX1" s="89"/>
      <c r="AY1" s="51" t="s">
        <v>4</v>
      </c>
      <c r="AZ1" s="51" t="s">
        <v>5</v>
      </c>
    </row>
    <row r="2" ht="26" customHeight="1">
      <c r="A2" s="14"/>
      <c r="B2" s="14"/>
      <c r="C2" s="14"/>
      <c r="D2" s="14"/>
      <c r="E2" s="14"/>
      <c r="F2" s="99" t="s">
        <v>199</v>
      </c>
      <c r="G2" s="100"/>
      <c r="H2" s="100"/>
      <c r="I2" s="100"/>
      <c r="J2" s="101"/>
      <c r="K2" s="99" t="s">
        <v>200</v>
      </c>
      <c r="L2" s="100"/>
      <c r="M2" s="100"/>
      <c r="N2" s="100"/>
      <c r="O2" s="101"/>
      <c r="P2" s="102" t="s">
        <v>201</v>
      </c>
      <c r="Q2" s="103"/>
      <c r="R2" s="103"/>
      <c r="S2" s="103"/>
      <c r="T2" s="104"/>
      <c r="U2" s="105" t="s">
        <v>202</v>
      </c>
      <c r="V2" s="106"/>
      <c r="W2" s="106"/>
      <c r="X2" s="106"/>
      <c r="Y2" s="107"/>
      <c r="Z2" s="99" t="s">
        <v>203</v>
      </c>
      <c r="AA2" s="100"/>
      <c r="AB2" s="100"/>
      <c r="AC2" s="100"/>
      <c r="AD2" s="101"/>
      <c r="AE2" s="99" t="s">
        <v>204</v>
      </c>
      <c r="AF2" s="100"/>
      <c r="AG2" s="100"/>
      <c r="AH2" s="100"/>
      <c r="AI2" s="101"/>
      <c r="AJ2" s="99" t="s">
        <v>205</v>
      </c>
      <c r="AK2" s="108"/>
      <c r="AL2" s="108"/>
      <c r="AM2" s="108"/>
      <c r="AN2" s="109"/>
      <c r="AO2" s="99" t="s">
        <v>206</v>
      </c>
      <c r="AP2" s="100"/>
      <c r="AQ2" s="100"/>
      <c r="AR2" s="100"/>
      <c r="AS2" s="101"/>
      <c r="AT2" s="43" t="s">
        <v>207</v>
      </c>
      <c r="AU2" s="50"/>
      <c r="AV2" s="50"/>
      <c r="AW2" s="50"/>
      <c r="AX2" s="102"/>
      <c r="AY2" s="51"/>
      <c r="AZ2" s="51"/>
    </row>
    <row r="3" ht="36" customHeight="1">
      <c r="A3" s="14" t="s">
        <v>6</v>
      </c>
      <c r="B3" s="15" t="s">
        <v>7</v>
      </c>
      <c r="C3" s="15" t="s">
        <v>8</v>
      </c>
      <c r="D3" s="52" t="s">
        <v>9</v>
      </c>
      <c r="E3" s="49" t="s">
        <v>208</v>
      </c>
      <c r="F3" s="53" t="s">
        <v>209</v>
      </c>
      <c r="G3" s="54" t="s">
        <v>177</v>
      </c>
      <c r="H3" s="55" t="s">
        <v>173</v>
      </c>
      <c r="I3" s="54" t="s">
        <v>210</v>
      </c>
      <c r="J3" s="56" t="s">
        <v>211</v>
      </c>
      <c r="K3" s="53" t="s">
        <v>212</v>
      </c>
      <c r="L3" s="54" t="s">
        <v>172</v>
      </c>
      <c r="M3" s="55" t="s">
        <v>173</v>
      </c>
      <c r="N3" s="54" t="s">
        <v>210</v>
      </c>
      <c r="O3" s="56" t="s">
        <v>211</v>
      </c>
      <c r="P3" s="54" t="s">
        <v>213</v>
      </c>
      <c r="Q3" s="54" t="s">
        <v>177</v>
      </c>
      <c r="R3" s="55" t="s">
        <v>173</v>
      </c>
      <c r="S3" s="54" t="s">
        <v>214</v>
      </c>
      <c r="T3" s="56" t="s">
        <v>175</v>
      </c>
      <c r="U3" s="53" t="s">
        <v>209</v>
      </c>
      <c r="V3" s="54" t="s">
        <v>215</v>
      </c>
      <c r="W3" s="55" t="s">
        <v>173</v>
      </c>
      <c r="X3" s="54" t="s">
        <v>216</v>
      </c>
      <c r="Y3" s="56" t="s">
        <v>211</v>
      </c>
      <c r="Z3" s="53" t="s">
        <v>212</v>
      </c>
      <c r="AA3" s="54" t="s">
        <v>215</v>
      </c>
      <c r="AB3" s="55" t="s">
        <v>173</v>
      </c>
      <c r="AC3" s="54" t="s">
        <v>216</v>
      </c>
      <c r="AD3" s="56" t="s">
        <v>211</v>
      </c>
      <c r="AE3" s="53" t="s">
        <v>209</v>
      </c>
      <c r="AF3" s="54" t="s">
        <v>217</v>
      </c>
      <c r="AG3" s="55" t="s">
        <v>173</v>
      </c>
      <c r="AH3" s="54" t="s">
        <v>218</v>
      </c>
      <c r="AI3" s="56" t="s">
        <v>175</v>
      </c>
      <c r="AJ3" s="53" t="s">
        <v>209</v>
      </c>
      <c r="AK3" s="54" t="s">
        <v>172</v>
      </c>
      <c r="AL3" s="55" t="s">
        <v>173</v>
      </c>
      <c r="AM3" s="54" t="s">
        <v>216</v>
      </c>
      <c r="AN3" s="56" t="s">
        <v>211</v>
      </c>
      <c r="AO3" s="53" t="s">
        <v>213</v>
      </c>
      <c r="AP3" s="54" t="s">
        <v>215</v>
      </c>
      <c r="AQ3" s="55" t="s">
        <v>173</v>
      </c>
      <c r="AR3" s="54" t="s">
        <v>219</v>
      </c>
      <c r="AS3" s="56" t="s">
        <v>220</v>
      </c>
      <c r="AT3" s="53" t="s">
        <v>212</v>
      </c>
      <c r="AU3" s="54" t="s">
        <v>172</v>
      </c>
      <c r="AV3" s="55" t="s">
        <v>221</v>
      </c>
      <c r="AW3" s="54" t="s">
        <v>222</v>
      </c>
      <c r="AX3" s="110" t="s">
        <v>223</v>
      </c>
      <c r="AY3" s="51"/>
      <c r="AZ3" s="51"/>
    </row>
    <row r="4" ht="13.5" customHeight="1">
      <c r="A4" s="17" t="n">
        <v>1</v>
      </c>
      <c r="B4" s="18" t="n">
        <v>337</v>
      </c>
      <c r="C4" s="19" t="s">
        <v>224</v>
      </c>
      <c r="D4" s="57" t="s">
        <v>11</v>
      </c>
      <c r="E4" s="58" t="s">
        <v>180</v>
      </c>
      <c r="F4" s="59" t="n">
        <v>30</v>
      </c>
      <c r="G4" s="60" t="n">
        <v>23</v>
      </c>
      <c r="H4" s="69" t="n">
        <f>G4/F4</f>
        <v>0.766666666666667</v>
      </c>
      <c r="I4" s="60" t="n">
        <f>G4*0.8</f>
        <v>18.4</v>
      </c>
      <c r="J4" s="62" t="n">
        <f>(F4-G4)*-0.5</f>
        <v>-3.5</v>
      </c>
      <c r="K4" s="59" t="n">
        <v>15</v>
      </c>
      <c r="L4" s="60" t="n">
        <v>4</v>
      </c>
      <c r="M4" s="69" t="n">
        <f>L4/K4</f>
        <v>0.266666666666667</v>
      </c>
      <c r="N4" s="60" t="n">
        <f>L4*0.8</f>
        <v>3.2</v>
      </c>
      <c r="O4" s="62" t="n">
        <f>(K4-L4)*-0.5</f>
        <v>-5.5</v>
      </c>
      <c r="P4" s="60" t="n">
        <v>50</v>
      </c>
      <c r="Q4" s="60" t="n">
        <v>41</v>
      </c>
      <c r="R4" s="69" t="n">
        <f>Q4/P4</f>
        <v>0.82</v>
      </c>
      <c r="S4" s="60" t="n">
        <f>Q4*1</f>
        <v>41</v>
      </c>
      <c r="T4" s="62" t="n">
        <f>(P4-Q4)*-1</f>
        <v>-9</v>
      </c>
      <c r="U4" s="63" t="n">
        <v>15</v>
      </c>
      <c r="V4" s="64" t="n">
        <v>3</v>
      </c>
      <c r="W4" s="70" t="n">
        <f>V4/U4</f>
        <v>0.2</v>
      </c>
      <c r="X4" s="64" t="n">
        <f>V4*0.8</f>
        <v>2.4</v>
      </c>
      <c r="Y4" s="66" t="n">
        <f>(U4-V4)*-0.5</f>
        <v>-6</v>
      </c>
      <c r="Z4" s="63" t="n">
        <v>12</v>
      </c>
      <c r="AA4" s="64" t="n">
        <v>2</v>
      </c>
      <c r="AB4" s="70" t="n">
        <f>AA4/Z4</f>
        <v>0.166666666666667</v>
      </c>
      <c r="AC4" s="64" t="n">
        <f>AA4*0.8</f>
        <v>1.6</v>
      </c>
      <c r="AD4" s="66" t="n">
        <f>(Z4-AA4)*-0.5</f>
        <v>-5</v>
      </c>
      <c r="AE4" s="63" t="n">
        <v>10</v>
      </c>
      <c r="AF4" s="64" t="n">
        <v>11</v>
      </c>
      <c r="AG4" s="70" t="n">
        <f>AF4/AE4</f>
        <v>1.1</v>
      </c>
      <c r="AH4" s="64" t="n">
        <f>AF4*3.5</f>
        <v>38.5</v>
      </c>
      <c r="AI4" s="64"/>
      <c r="AJ4" s="63" t="n">
        <v>12</v>
      </c>
      <c r="AK4" s="64" t="n">
        <v>16</v>
      </c>
      <c r="AL4" s="70" t="n">
        <f>AK4/AJ4</f>
        <v>1.33333333333333</v>
      </c>
      <c r="AM4" s="64" t="n">
        <f>AK4*1</f>
        <v>16</v>
      </c>
      <c r="AN4" s="64"/>
      <c r="AO4" s="59" t="n">
        <v>10</v>
      </c>
      <c r="AP4" s="60" t="n">
        <v>3</v>
      </c>
      <c r="AQ4" s="69" t="n">
        <f>AP4/AO4</f>
        <v>0.3</v>
      </c>
      <c r="AR4" s="60" t="n">
        <f>AP4*0.5</f>
        <v>1.5</v>
      </c>
      <c r="AS4" s="62" t="n">
        <f>(AO4-AP4)*-0.3</f>
        <v>-2.1</v>
      </c>
      <c r="AT4" s="63" t="n">
        <v>15</v>
      </c>
      <c r="AU4" s="64" t="n">
        <v>36</v>
      </c>
      <c r="AV4" s="70" t="n">
        <f>AU4/AT4</f>
        <v>2.4</v>
      </c>
      <c r="AW4" s="111" t="n">
        <f>AU4*0.5</f>
        <v>18</v>
      </c>
      <c r="AX4" s="112"/>
      <c r="AY4" s="68" t="n">
        <f>I4+N4+S4+X4+AC4+AH4+AM4+AR4+AW4</f>
        <v>140.6</v>
      </c>
      <c r="AZ4" s="68" t="n">
        <f>J4+O4+T4+Y4+AD4+AI4+AN4+AS4+AX4</f>
        <v>-31.1</v>
      </c>
    </row>
    <row r="5" ht="13.5" customHeight="1">
      <c r="A5" s="17" t="n">
        <v>2</v>
      </c>
      <c r="B5" s="18" t="n">
        <v>517</v>
      </c>
      <c r="C5" s="19" t="s">
        <v>225</v>
      </c>
      <c r="D5" s="57" t="s">
        <v>11</v>
      </c>
      <c r="E5" s="58" t="s">
        <v>180</v>
      </c>
      <c r="F5" s="59" t="n">
        <v>30</v>
      </c>
      <c r="G5" s="60" t="n">
        <v>10</v>
      </c>
      <c r="H5" s="69" t="n">
        <f>G5/F5</f>
        <v>0.333333333333333</v>
      </c>
      <c r="I5" s="60" t="n">
        <f>G5*0.8</f>
        <v>8</v>
      </c>
      <c r="J5" s="62" t="n">
        <f>(F5-G5)*-0.5</f>
        <v>-10</v>
      </c>
      <c r="K5" s="59" t="n">
        <v>15</v>
      </c>
      <c r="L5" s="60" t="n">
        <v>3</v>
      </c>
      <c r="M5" s="69" t="n">
        <f>L5/K5</f>
        <v>0.2</v>
      </c>
      <c r="N5" s="60" t="n">
        <f>L5*0.8</f>
        <v>2.4</v>
      </c>
      <c r="O5" s="62" t="n">
        <f>(K5-L5)*-0.5</f>
        <v>-6</v>
      </c>
      <c r="P5" s="60" t="n">
        <v>40</v>
      </c>
      <c r="Q5" s="60" t="n">
        <v>93</v>
      </c>
      <c r="R5" s="69" t="n">
        <f>Q5/P5</f>
        <v>2.325</v>
      </c>
      <c r="S5" s="60" t="n">
        <f>Q5*2</f>
        <v>186</v>
      </c>
      <c r="T5" s="60"/>
      <c r="U5" s="63" t="n">
        <v>15</v>
      </c>
      <c r="V5" s="64" t="n">
        <v>0</v>
      </c>
      <c r="W5" s="70" t="n">
        <f>V5/U5</f>
        <v>0</v>
      </c>
      <c r="X5" s="64" t="n">
        <f>V5*0.8</f>
        <v>0</v>
      </c>
      <c r="Y5" s="66" t="n">
        <f>(U5-V5)*-0.5</f>
        <v>-7.5</v>
      </c>
      <c r="Z5" s="63" t="n">
        <v>12</v>
      </c>
      <c r="AA5" s="64" t="n">
        <v>1</v>
      </c>
      <c r="AB5" s="70" t="n">
        <f>AA5/Z5</f>
        <v>0.0833333333333333</v>
      </c>
      <c r="AC5" s="64" t="n">
        <f>AA5*0.8</f>
        <v>0.8</v>
      </c>
      <c r="AD5" s="66" t="n">
        <f>(Z5-AA5)*-0.5</f>
        <v>-5.5</v>
      </c>
      <c r="AE5" s="63" t="n">
        <v>10</v>
      </c>
      <c r="AF5" s="64" t="n">
        <v>28</v>
      </c>
      <c r="AG5" s="70" t="n">
        <f>AF5/AE5</f>
        <v>2.8</v>
      </c>
      <c r="AH5" s="64" t="n">
        <f>AF5*3.5</f>
        <v>98</v>
      </c>
      <c r="AI5" s="64"/>
      <c r="AJ5" s="63" t="n">
        <v>12</v>
      </c>
      <c r="AK5" s="64" t="n">
        <v>9</v>
      </c>
      <c r="AL5" s="70" t="n">
        <f>AK5/AJ5</f>
        <v>0.75</v>
      </c>
      <c r="AM5" s="64" t="n">
        <f>AK5*0.8</f>
        <v>7.2</v>
      </c>
      <c r="AN5" s="66" t="n">
        <f>(AJ5-AK5)*-0.5</f>
        <v>-1.5</v>
      </c>
      <c r="AO5" s="59" t="n">
        <v>10</v>
      </c>
      <c r="AP5" s="60" t="n">
        <v>2</v>
      </c>
      <c r="AQ5" s="69" t="n">
        <f>AP5/AO5</f>
        <v>0.2</v>
      </c>
      <c r="AR5" s="60" t="n">
        <f>AP5*0.5</f>
        <v>1</v>
      </c>
      <c r="AS5" s="62" t="n">
        <f>(AO5-AP5)*-0.3</f>
        <v>-2.4</v>
      </c>
      <c r="AT5" s="63" t="n">
        <v>15</v>
      </c>
      <c r="AU5" s="64" t="n">
        <v>7</v>
      </c>
      <c r="AV5" s="70" t="n">
        <f>AU5/AT5</f>
        <v>0.466666666666667</v>
      </c>
      <c r="AW5" s="64" t="n">
        <f>AU5*0.3</f>
        <v>2.1</v>
      </c>
      <c r="AX5" s="66" t="n">
        <f>(AT5-AU5)*-0.2</f>
        <v>-1.6</v>
      </c>
      <c r="AY5" s="68" t="n">
        <f>I5+N5+S5+X5+AC5+AH5+AM5+AR5+AW5</f>
        <v>305.5</v>
      </c>
      <c r="AZ5" s="68" t="n">
        <f>J5+O5+T5+Y5+AD5+AI5+AN5+AS5+AX5</f>
        <v>-34.5</v>
      </c>
    </row>
    <row r="6" ht="13.5" customHeight="1">
      <c r="A6" s="17" t="n">
        <v>3</v>
      </c>
      <c r="B6" s="18" t="n">
        <v>582</v>
      </c>
      <c r="C6" s="19" t="s">
        <v>226</v>
      </c>
      <c r="D6" s="57" t="s">
        <v>14</v>
      </c>
      <c r="E6" s="58" t="s">
        <v>180</v>
      </c>
      <c r="F6" s="59" t="n">
        <v>30</v>
      </c>
      <c r="G6" s="60" t="n">
        <v>9</v>
      </c>
      <c r="H6" s="69" t="n">
        <f>G6/F6</f>
        <v>0.3</v>
      </c>
      <c r="I6" s="60" t="n">
        <f>G6*0.8</f>
        <v>7.2</v>
      </c>
      <c r="J6" s="62" t="n">
        <f>(F6-G6)*-0.5</f>
        <v>-10.5</v>
      </c>
      <c r="K6" s="59" t="n">
        <v>15</v>
      </c>
      <c r="L6" s="60" t="n">
        <v>6</v>
      </c>
      <c r="M6" s="69" t="n">
        <f>L6/K6</f>
        <v>0.4</v>
      </c>
      <c r="N6" s="60" t="n">
        <f>L6*0.8</f>
        <v>4.8</v>
      </c>
      <c r="O6" s="62" t="n">
        <f>(K6-L6)*-0.5</f>
        <v>-4.5</v>
      </c>
      <c r="P6" s="60" t="n">
        <v>40</v>
      </c>
      <c r="Q6" s="60" t="n">
        <v>34</v>
      </c>
      <c r="R6" s="69" t="n">
        <f>Q6/P6</f>
        <v>0.85</v>
      </c>
      <c r="S6" s="60" t="n">
        <f>Q6*1</f>
        <v>34</v>
      </c>
      <c r="T6" s="62" t="n">
        <f>(P6-Q6)*-1</f>
        <v>-6</v>
      </c>
      <c r="U6" s="63" t="n">
        <v>15</v>
      </c>
      <c r="V6" s="64" t="n">
        <v>0</v>
      </c>
      <c r="W6" s="70" t="n">
        <f>V6/U6</f>
        <v>0</v>
      </c>
      <c r="X6" s="64" t="n">
        <f>V6*0.8</f>
        <v>0</v>
      </c>
      <c r="Y6" s="66" t="n">
        <f>(U6-V6)*-0.5</f>
        <v>-7.5</v>
      </c>
      <c r="Z6" s="63" t="n">
        <v>12</v>
      </c>
      <c r="AA6" s="64" t="n">
        <v>0</v>
      </c>
      <c r="AB6" s="70" t="n">
        <f>AA6/Z6</f>
        <v>0</v>
      </c>
      <c r="AC6" s="64" t="n">
        <f>AA6*0.8</f>
        <v>0</v>
      </c>
      <c r="AD6" s="66" t="n">
        <f>(Z6-AA6)*-0.5</f>
        <v>-6</v>
      </c>
      <c r="AE6" s="63" t="n">
        <v>10</v>
      </c>
      <c r="AF6" s="64" t="n">
        <v>10</v>
      </c>
      <c r="AG6" s="70" t="n">
        <f>AF6/AE6</f>
        <v>1</v>
      </c>
      <c r="AH6" s="64" t="n">
        <f>AF6*3.5</f>
        <v>35</v>
      </c>
      <c r="AI6" s="64"/>
      <c r="AJ6" s="63" t="n">
        <v>12</v>
      </c>
      <c r="AK6" s="64" t="n">
        <v>21</v>
      </c>
      <c r="AL6" s="70" t="n">
        <f>AK6/AJ6</f>
        <v>1.75</v>
      </c>
      <c r="AM6" s="64" t="n">
        <f>AK6*1</f>
        <v>21</v>
      </c>
      <c r="AN6" s="64"/>
      <c r="AO6" s="59" t="n">
        <v>10</v>
      </c>
      <c r="AP6" s="60" t="n">
        <v>1</v>
      </c>
      <c r="AQ6" s="69" t="n">
        <f>AP6/AO6</f>
        <v>0.1</v>
      </c>
      <c r="AR6" s="60" t="n">
        <f>AP6*0.5</f>
        <v>0.5</v>
      </c>
      <c r="AS6" s="62" t="n">
        <f>(AO6-AP6)*-0.3</f>
        <v>-2.7</v>
      </c>
      <c r="AT6" s="63" t="n">
        <v>15</v>
      </c>
      <c r="AU6" s="64" t="n">
        <v>1</v>
      </c>
      <c r="AV6" s="70" t="n">
        <f>AU6/AT6</f>
        <v>0.0666666666666667</v>
      </c>
      <c r="AW6" s="64" t="n">
        <f>AU6*0.3</f>
        <v>0.3</v>
      </c>
      <c r="AX6" s="66" t="n">
        <f>(AT6-AU6)*-0.2</f>
        <v>-2.8</v>
      </c>
      <c r="AY6" s="68" t="n">
        <f>I6+N6+S6+X6+AC6+AH6+AM6+AR6+AW6</f>
        <v>102.8</v>
      </c>
      <c r="AZ6" s="68" t="n">
        <f>J6+O6+T6+Y6+AD6+AI6+AN6+AS6+AX6</f>
        <v>-40</v>
      </c>
    </row>
    <row r="7" ht="13.5" customHeight="1">
      <c r="A7" s="17" t="n">
        <v>4</v>
      </c>
      <c r="B7" s="18" t="n">
        <v>750</v>
      </c>
      <c r="C7" s="19" t="s">
        <v>15</v>
      </c>
      <c r="D7" s="57" t="s">
        <v>16</v>
      </c>
      <c r="E7" s="58" t="s">
        <v>180</v>
      </c>
      <c r="F7" s="59" t="n">
        <v>30</v>
      </c>
      <c r="G7" s="60" t="n">
        <v>17</v>
      </c>
      <c r="H7" s="69" t="n">
        <f>G7/F7</f>
        <v>0.566666666666667</v>
      </c>
      <c r="I7" s="60" t="n">
        <f>G7*0.8</f>
        <v>13.6</v>
      </c>
      <c r="J7" s="62" t="n">
        <f>(F7-G7)*-0.5</f>
        <v>-6.5</v>
      </c>
      <c r="K7" s="59" t="n">
        <v>15</v>
      </c>
      <c r="L7" s="60" t="n">
        <v>11</v>
      </c>
      <c r="M7" s="69" t="n">
        <f>L7/K7</f>
        <v>0.733333333333333</v>
      </c>
      <c r="N7" s="60" t="n">
        <f>L7*0.8</f>
        <v>8.8</v>
      </c>
      <c r="O7" s="62" t="n">
        <f>(K7-L7)*-0.5</f>
        <v>-2</v>
      </c>
      <c r="P7" s="60" t="n">
        <v>80</v>
      </c>
      <c r="Q7" s="60" t="n">
        <v>51</v>
      </c>
      <c r="R7" s="69" t="n">
        <f>Q7/P7</f>
        <v>0.6375</v>
      </c>
      <c r="S7" s="60" t="n">
        <f>Q7*1</f>
        <v>51</v>
      </c>
      <c r="T7" s="62" t="n">
        <f>(P7-Q7)*-1</f>
        <v>-29</v>
      </c>
      <c r="U7" s="63" t="n">
        <v>15</v>
      </c>
      <c r="V7" s="64" t="n">
        <v>6</v>
      </c>
      <c r="W7" s="70" t="n">
        <f>V7/U7</f>
        <v>0.4</v>
      </c>
      <c r="X7" s="64" t="n">
        <f>V7*0.8</f>
        <v>4.8</v>
      </c>
      <c r="Y7" s="66" t="n">
        <f>(U7-V7)*-0.5</f>
        <v>-4.5</v>
      </c>
      <c r="Z7" s="63" t="n">
        <v>12</v>
      </c>
      <c r="AA7" s="64" t="n">
        <v>9</v>
      </c>
      <c r="AB7" s="70" t="n">
        <f>AA7/Z7</f>
        <v>0.75</v>
      </c>
      <c r="AC7" s="64" t="n">
        <f>AA7*0.8</f>
        <v>7.2</v>
      </c>
      <c r="AD7" s="66" t="n">
        <f>(Z7-AA7)*-0.5</f>
        <v>-1.5</v>
      </c>
      <c r="AE7" s="63" t="n">
        <v>10</v>
      </c>
      <c r="AF7" s="64" t="n">
        <v>17</v>
      </c>
      <c r="AG7" s="70" t="n">
        <f>AF7/AE7</f>
        <v>1.7</v>
      </c>
      <c r="AH7" s="64" t="n">
        <f>AF7*3.5</f>
        <v>59.5</v>
      </c>
      <c r="AI7" s="64"/>
      <c r="AJ7" s="63" t="n">
        <v>12</v>
      </c>
      <c r="AK7" s="64" t="n">
        <v>41</v>
      </c>
      <c r="AL7" s="70" t="n">
        <f>AK7/AJ7</f>
        <v>3.41666666666667</v>
      </c>
      <c r="AM7" s="64" t="n">
        <f>AK7*1</f>
        <v>41</v>
      </c>
      <c r="AN7" s="64"/>
      <c r="AO7" s="59" t="n">
        <v>10</v>
      </c>
      <c r="AP7" s="60" t="n">
        <v>10</v>
      </c>
      <c r="AQ7" s="69" t="n">
        <f>AP7/AO7</f>
        <v>1</v>
      </c>
      <c r="AR7" s="60" t="n">
        <f>AP7*0.8</f>
        <v>8</v>
      </c>
      <c r="AS7" s="60"/>
      <c r="AT7" s="63" t="n">
        <v>15</v>
      </c>
      <c r="AU7" s="64" t="n">
        <v>16</v>
      </c>
      <c r="AV7" s="70" t="n">
        <f>AU7/AT7</f>
        <v>1.06666666666667</v>
      </c>
      <c r="AW7" s="111" t="n">
        <f>AU7*0.5</f>
        <v>8</v>
      </c>
      <c r="AX7" s="112"/>
      <c r="AY7" s="68" t="n">
        <f>I7+N7+S7+X7+AC7+AH7+AM7+AR7+AW7</f>
        <v>201.9</v>
      </c>
      <c r="AZ7" s="68" t="n">
        <f>J7+O7+T7+Y7+AD7+AI7+AN7+AS7+AX7</f>
        <v>-43.5</v>
      </c>
    </row>
    <row r="8" ht="13.5" customHeight="1">
      <c r="A8" s="17" t="n">
        <v>5</v>
      </c>
      <c r="B8" s="18" t="n">
        <v>114685</v>
      </c>
      <c r="C8" s="19" t="s">
        <v>227</v>
      </c>
      <c r="D8" s="57" t="s">
        <v>11</v>
      </c>
      <c r="E8" s="58" t="s">
        <v>180</v>
      </c>
      <c r="F8" s="59" t="n">
        <v>30</v>
      </c>
      <c r="G8" s="60" t="n">
        <v>10</v>
      </c>
      <c r="H8" s="69" t="n">
        <f>G8/F8</f>
        <v>0.333333333333333</v>
      </c>
      <c r="I8" s="60" t="n">
        <f>G8*0.8</f>
        <v>8</v>
      </c>
      <c r="J8" s="62" t="n">
        <f>(F8-G8)*-0.5</f>
        <v>-10</v>
      </c>
      <c r="K8" s="59" t="n">
        <v>15</v>
      </c>
      <c r="L8" s="60" t="n">
        <v>4</v>
      </c>
      <c r="M8" s="69" t="n">
        <f>L8/K8</f>
        <v>0.266666666666667</v>
      </c>
      <c r="N8" s="60" t="n">
        <f>L8*0.8</f>
        <v>3.2</v>
      </c>
      <c r="O8" s="62" t="n">
        <f>(K8-L8)*-0.5</f>
        <v>-5.5</v>
      </c>
      <c r="P8" s="60" t="n">
        <v>30</v>
      </c>
      <c r="Q8" s="60" t="n">
        <v>9</v>
      </c>
      <c r="R8" s="69" t="n">
        <f>Q8/P8</f>
        <v>0.3</v>
      </c>
      <c r="S8" s="60" t="n">
        <f>Q8*1</f>
        <v>9</v>
      </c>
      <c r="T8" s="62" t="n">
        <f>(P8-Q8)*-1</f>
        <v>-21</v>
      </c>
      <c r="U8" s="63" t="n">
        <v>15</v>
      </c>
      <c r="V8" s="64" t="n">
        <v>0</v>
      </c>
      <c r="W8" s="70" t="n">
        <f>V8/U8</f>
        <v>0</v>
      </c>
      <c r="X8" s="64" t="n">
        <f>V8*0.8</f>
        <v>0</v>
      </c>
      <c r="Y8" s="66" t="n">
        <f>(U8-V8)*-0.5</f>
        <v>-7.5</v>
      </c>
      <c r="Z8" s="63" t="n">
        <v>12</v>
      </c>
      <c r="AA8" s="64" t="n">
        <v>4</v>
      </c>
      <c r="AB8" s="70" t="n">
        <f>AA8/Z8</f>
        <v>0.333333333333333</v>
      </c>
      <c r="AC8" s="64" t="n">
        <f>AA8*0.8</f>
        <v>3.2</v>
      </c>
      <c r="AD8" s="66" t="n">
        <f>(Z8-AA8)*-0.5</f>
        <v>-4</v>
      </c>
      <c r="AE8" s="63" t="n">
        <v>10</v>
      </c>
      <c r="AF8" s="64" t="n">
        <v>10</v>
      </c>
      <c r="AG8" s="70" t="n">
        <f>AF8/AE8</f>
        <v>1</v>
      </c>
      <c r="AH8" s="64" t="n">
        <f>AF8*3.5</f>
        <v>35</v>
      </c>
      <c r="AI8" s="64"/>
      <c r="AJ8" s="63" t="n">
        <v>12</v>
      </c>
      <c r="AK8" s="64" t="n">
        <v>2</v>
      </c>
      <c r="AL8" s="70" t="n">
        <f>AK8/AJ8</f>
        <v>0.166666666666667</v>
      </c>
      <c r="AM8" s="64" t="n">
        <f>AK8*0.8</f>
        <v>1.6</v>
      </c>
      <c r="AN8" s="66" t="n">
        <f>(AJ8-AK8)*-0.5</f>
        <v>-5</v>
      </c>
      <c r="AO8" s="59" t="n">
        <v>10</v>
      </c>
      <c r="AP8" s="60" t="n">
        <v>1</v>
      </c>
      <c r="AQ8" s="69" t="n">
        <f>AP8/AO8</f>
        <v>0.1</v>
      </c>
      <c r="AR8" s="60" t="n">
        <f>AP8*0.5</f>
        <v>0.5</v>
      </c>
      <c r="AS8" s="62" t="n">
        <f>(AO8-AP8)*-0.3</f>
        <v>-2.7</v>
      </c>
      <c r="AT8" s="63" t="n">
        <v>15</v>
      </c>
      <c r="AU8" s="64" t="n">
        <v>1</v>
      </c>
      <c r="AV8" s="70" t="n">
        <f>AU8/AT8</f>
        <v>0.0666666666666667</v>
      </c>
      <c r="AW8" s="64" t="n">
        <f>AU8*0.3</f>
        <v>0.3</v>
      </c>
      <c r="AX8" s="66" t="n">
        <f>(AT8-AU8)*-0.2</f>
        <v>-2.8</v>
      </c>
      <c r="AY8" s="68" t="n">
        <f>I8+N8+S8+X8+AC8+AH8+AM8+AR8+AW8</f>
        <v>60.8</v>
      </c>
      <c r="AZ8" s="68" t="n">
        <f>J8+O8+T8+Y8+AD8+AI8+AN8+AS8+AX8</f>
        <v>-58.5</v>
      </c>
    </row>
    <row r="9" ht="13.5" customHeight="1">
      <c r="A9" s="17" t="n">
        <v>6</v>
      </c>
      <c r="B9" s="18" t="n">
        <v>341</v>
      </c>
      <c r="C9" s="19" t="s">
        <v>228</v>
      </c>
      <c r="D9" s="57" t="s">
        <v>19</v>
      </c>
      <c r="E9" s="58" t="s">
        <v>181</v>
      </c>
      <c r="F9" s="59" t="n">
        <v>30</v>
      </c>
      <c r="G9" s="60" t="n">
        <v>26</v>
      </c>
      <c r="H9" s="69" t="n">
        <f>G9/F9</f>
        <v>0.866666666666667</v>
      </c>
      <c r="I9" s="60" t="n">
        <f>G9*0.8</f>
        <v>20.8</v>
      </c>
      <c r="J9" s="62" t="n">
        <f>(F9-G9)*-0.5</f>
        <v>-2</v>
      </c>
      <c r="K9" s="59" t="n">
        <v>15</v>
      </c>
      <c r="L9" s="60" t="n">
        <v>3</v>
      </c>
      <c r="M9" s="69" t="n">
        <f>L9/K9</f>
        <v>0.2</v>
      </c>
      <c r="N9" s="60" t="n">
        <f>L9*0.8</f>
        <v>2.4</v>
      </c>
      <c r="O9" s="62" t="n">
        <f>(K9-L9)*-0.5</f>
        <v>-6</v>
      </c>
      <c r="P9" s="60" t="n">
        <v>50</v>
      </c>
      <c r="Q9" s="60" t="n">
        <v>42</v>
      </c>
      <c r="R9" s="69" t="n">
        <f>Q9/P9</f>
        <v>0.84</v>
      </c>
      <c r="S9" s="60" t="n">
        <f>Q9*1</f>
        <v>42</v>
      </c>
      <c r="T9" s="62" t="n">
        <f>(P9-Q9)*-1</f>
        <v>-8</v>
      </c>
      <c r="U9" s="63" t="n">
        <v>15</v>
      </c>
      <c r="V9" s="64" t="n">
        <v>5</v>
      </c>
      <c r="W9" s="70" t="n">
        <f>V9/U9</f>
        <v>0.333333333333333</v>
      </c>
      <c r="X9" s="64" t="n">
        <f>V9*0.8</f>
        <v>4</v>
      </c>
      <c r="Y9" s="66" t="n">
        <f>(U9-V9)*-0.5</f>
        <v>-5</v>
      </c>
      <c r="Z9" s="63" t="n">
        <v>12</v>
      </c>
      <c r="AA9" s="64" t="n">
        <v>1</v>
      </c>
      <c r="AB9" s="70" t="n">
        <f>AA9/Z9</f>
        <v>0.0833333333333333</v>
      </c>
      <c r="AC9" s="64" t="n">
        <f>AA9*0.8</f>
        <v>0.8</v>
      </c>
      <c r="AD9" s="66" t="n">
        <f>(Z9-AA9)*-0.5</f>
        <v>-5.5</v>
      </c>
      <c r="AE9" s="63" t="n">
        <v>10</v>
      </c>
      <c r="AF9" s="64" t="n">
        <v>9</v>
      </c>
      <c r="AG9" s="70" t="n">
        <f>AF9/AE9</f>
        <v>0.9</v>
      </c>
      <c r="AH9" s="64" t="n">
        <f>AF9*2.5</f>
        <v>22.5</v>
      </c>
      <c r="AI9" s="66" t="n">
        <f>(AE9-AF9)*-1</f>
        <v>-1</v>
      </c>
      <c r="AJ9" s="63" t="n">
        <v>12</v>
      </c>
      <c r="AK9" s="64" t="n">
        <v>17</v>
      </c>
      <c r="AL9" s="70" t="n">
        <f>AK9/AJ9</f>
        <v>1.41666666666667</v>
      </c>
      <c r="AM9" s="64" t="n">
        <f>AK9*1</f>
        <v>17</v>
      </c>
      <c r="AN9" s="64"/>
      <c r="AO9" s="59" t="n">
        <v>10</v>
      </c>
      <c r="AP9" s="60" t="n">
        <v>1</v>
      </c>
      <c r="AQ9" s="69" t="n">
        <f>AP9/AO9</f>
        <v>0.1</v>
      </c>
      <c r="AR9" s="60" t="n">
        <f>AP9*0.5</f>
        <v>0.5</v>
      </c>
      <c r="AS9" s="62" t="n">
        <f>(AO9-AP9)*-0.3</f>
        <v>-2.7</v>
      </c>
      <c r="AT9" s="63" t="n">
        <v>15</v>
      </c>
      <c r="AU9" s="64" t="n">
        <v>10</v>
      </c>
      <c r="AV9" s="70" t="n">
        <f>AU9/AT9</f>
        <v>0.666666666666667</v>
      </c>
      <c r="AW9" s="64" t="n">
        <f>AU9*0.3</f>
        <v>3</v>
      </c>
      <c r="AX9" s="66" t="n">
        <f>(AT9-AU9)*-0.2</f>
        <v>-1</v>
      </c>
      <c r="AY9" s="68" t="n">
        <f>I9+N9+S9+X9+AC9+AH9+AM9+AR9+AW9</f>
        <v>113</v>
      </c>
      <c r="AZ9" s="68" t="n">
        <f>J9+O9+T9+Y9+AD9+AI9+AN9+AS9+AX9</f>
        <v>-31.2</v>
      </c>
    </row>
    <row r="10" ht="13.5" customHeight="1">
      <c r="A10" s="17" t="n">
        <v>7</v>
      </c>
      <c r="B10" s="18" t="n">
        <v>343</v>
      </c>
      <c r="C10" s="19" t="s">
        <v>229</v>
      </c>
      <c r="D10" s="57" t="s">
        <v>14</v>
      </c>
      <c r="E10" s="58" t="s">
        <v>181</v>
      </c>
      <c r="F10" s="59" t="n">
        <v>30</v>
      </c>
      <c r="G10" s="60" t="n">
        <v>16</v>
      </c>
      <c r="H10" s="69" t="n">
        <f>G10/F10</f>
        <v>0.533333333333333</v>
      </c>
      <c r="I10" s="60" t="n">
        <f>G10*0.8</f>
        <v>12.8</v>
      </c>
      <c r="J10" s="62" t="n">
        <f>(F10-G10)*-0.5</f>
        <v>-7</v>
      </c>
      <c r="K10" s="59" t="n">
        <v>15</v>
      </c>
      <c r="L10" s="60" t="n">
        <v>15</v>
      </c>
      <c r="M10" s="69" t="n">
        <f>L10/K10</f>
        <v>1</v>
      </c>
      <c r="N10" s="60" t="n">
        <f>L10*1.5</f>
        <v>22.5</v>
      </c>
      <c r="O10" s="60"/>
      <c r="P10" s="60" t="n">
        <v>50</v>
      </c>
      <c r="Q10" s="60" t="n">
        <v>33</v>
      </c>
      <c r="R10" s="69" t="n">
        <f>Q10/P10</f>
        <v>0.66</v>
      </c>
      <c r="S10" s="60" t="n">
        <f>Q10*1</f>
        <v>33</v>
      </c>
      <c r="T10" s="62" t="n">
        <f>(P10-Q10)*-1</f>
        <v>-17</v>
      </c>
      <c r="U10" s="63" t="n">
        <v>15</v>
      </c>
      <c r="V10" s="64" t="n">
        <v>3</v>
      </c>
      <c r="W10" s="70" t="n">
        <f>V10/U10</f>
        <v>0.2</v>
      </c>
      <c r="X10" s="64" t="n">
        <f>V10*0.8</f>
        <v>2.4</v>
      </c>
      <c r="Y10" s="66" t="n">
        <f>(U10-V10)*-0.5</f>
        <v>-6</v>
      </c>
      <c r="Z10" s="63" t="n">
        <v>12</v>
      </c>
      <c r="AA10" s="64" t="n">
        <v>0</v>
      </c>
      <c r="AB10" s="70" t="n">
        <f>AA10/Z10</f>
        <v>0</v>
      </c>
      <c r="AC10" s="64" t="n">
        <f>AA10*0.8</f>
        <v>0</v>
      </c>
      <c r="AD10" s="66" t="n">
        <f>(Z10-AA10)*-0.5</f>
        <v>-6</v>
      </c>
      <c r="AE10" s="63" t="n">
        <v>10</v>
      </c>
      <c r="AF10" s="64" t="n">
        <v>0</v>
      </c>
      <c r="AG10" s="70" t="n">
        <f>AF10/AE10</f>
        <v>0</v>
      </c>
      <c r="AH10" s="64" t="n">
        <f>AF10*2.5</f>
        <v>0</v>
      </c>
      <c r="AI10" s="66" t="n">
        <f>(AE10-AF10)*-1</f>
        <v>-10</v>
      </c>
      <c r="AJ10" s="63" t="n">
        <v>12</v>
      </c>
      <c r="AK10" s="64" t="n">
        <v>9</v>
      </c>
      <c r="AL10" s="70" t="n">
        <f>AK10/AJ10</f>
        <v>0.75</v>
      </c>
      <c r="AM10" s="64" t="n">
        <f>AK10*0.8</f>
        <v>7.2</v>
      </c>
      <c r="AN10" s="66" t="n">
        <f>(AJ10-AK10)*-0.5</f>
        <v>-1.5</v>
      </c>
      <c r="AO10" s="59" t="n">
        <v>10</v>
      </c>
      <c r="AP10" s="60" t="n">
        <v>6</v>
      </c>
      <c r="AQ10" s="69" t="n">
        <f>AP10/AO10</f>
        <v>0.6</v>
      </c>
      <c r="AR10" s="60" t="n">
        <f>AP10*0.5</f>
        <v>3</v>
      </c>
      <c r="AS10" s="62" t="n">
        <f>(AO10-AP10)*-0.3</f>
        <v>-1.2</v>
      </c>
      <c r="AT10" s="63" t="n">
        <v>15</v>
      </c>
      <c r="AU10" s="64" t="n">
        <v>8</v>
      </c>
      <c r="AV10" s="70" t="n">
        <f>AU10/AT10</f>
        <v>0.533333333333333</v>
      </c>
      <c r="AW10" s="64" t="n">
        <f>AU10*0.3</f>
        <v>2.4</v>
      </c>
      <c r="AX10" s="66" t="n">
        <f>(AT10-AU10)*-0.2</f>
        <v>-1.4</v>
      </c>
      <c r="AY10" s="68" t="n">
        <f>I10+N10+S10+X10+AC10+AH10+AM10+AR10+AW10</f>
        <v>83.3</v>
      </c>
      <c r="AZ10" s="68" t="n">
        <f>J10+O10+T10+Y10+AD10+AI10+AN10+AS10+AX10</f>
        <v>-50.1</v>
      </c>
    </row>
    <row r="11" ht="13.5" customHeight="1">
      <c r="A11" s="17" t="n">
        <v>8</v>
      </c>
      <c r="B11" s="18" t="n">
        <v>385</v>
      </c>
      <c r="C11" s="19" t="s">
        <v>230</v>
      </c>
      <c r="D11" s="57" t="s">
        <v>22</v>
      </c>
      <c r="E11" s="58" t="s">
        <v>181</v>
      </c>
      <c r="F11" s="59" t="n">
        <v>30</v>
      </c>
      <c r="G11" s="60" t="n">
        <v>8</v>
      </c>
      <c r="H11" s="69" t="n">
        <f>G11/F11</f>
        <v>0.266666666666667</v>
      </c>
      <c r="I11" s="60" t="n">
        <f>G11*0.8</f>
        <v>6.4</v>
      </c>
      <c r="J11" s="62" t="n">
        <f>(F11-G11)*-0.5</f>
        <v>-11</v>
      </c>
      <c r="K11" s="59" t="n">
        <v>15</v>
      </c>
      <c r="L11" s="60" t="n">
        <v>3</v>
      </c>
      <c r="M11" s="69" t="n">
        <f>L11/K11</f>
        <v>0.2</v>
      </c>
      <c r="N11" s="60" t="n">
        <f>L11*0.8</f>
        <v>2.4</v>
      </c>
      <c r="O11" s="62" t="n">
        <f>(K11-L11)*-0.5</f>
        <v>-6</v>
      </c>
      <c r="P11" s="60" t="n">
        <v>50</v>
      </c>
      <c r="Q11" s="60" t="n">
        <v>28</v>
      </c>
      <c r="R11" s="69" t="n">
        <f>Q11/P11</f>
        <v>0.56</v>
      </c>
      <c r="S11" s="60" t="n">
        <f>Q11*1</f>
        <v>28</v>
      </c>
      <c r="T11" s="62" t="n">
        <f>(P11-Q11)*-1</f>
        <v>-22</v>
      </c>
      <c r="U11" s="63" t="n">
        <v>15</v>
      </c>
      <c r="V11" s="64" t="n">
        <v>0</v>
      </c>
      <c r="W11" s="70" t="n">
        <f>V11/U11</f>
        <v>0</v>
      </c>
      <c r="X11" s="64" t="n">
        <f>V11*0.8</f>
        <v>0</v>
      </c>
      <c r="Y11" s="66" t="n">
        <f>(U11-V11)*-0.5</f>
        <v>-7.5</v>
      </c>
      <c r="Z11" s="63" t="n">
        <v>12</v>
      </c>
      <c r="AA11" s="64" t="n">
        <v>2</v>
      </c>
      <c r="AB11" s="70" t="n">
        <f>AA11/Z11</f>
        <v>0.166666666666667</v>
      </c>
      <c r="AC11" s="64" t="n">
        <f>AA11*0.8</f>
        <v>1.6</v>
      </c>
      <c r="AD11" s="66" t="n">
        <f>(Z11-AA11)*-0.5</f>
        <v>-5</v>
      </c>
      <c r="AE11" s="63" t="n">
        <v>10</v>
      </c>
      <c r="AF11" s="64" t="n">
        <v>4</v>
      </c>
      <c r="AG11" s="70" t="n">
        <f>AF11/AE11</f>
        <v>0.4</v>
      </c>
      <c r="AH11" s="64" t="n">
        <f>AF11*2.5</f>
        <v>10</v>
      </c>
      <c r="AI11" s="66" t="n">
        <f>(AE11-AF11)*-1</f>
        <v>-6</v>
      </c>
      <c r="AJ11" s="63" t="n">
        <v>12</v>
      </c>
      <c r="AK11" s="64" t="n">
        <v>9</v>
      </c>
      <c r="AL11" s="70" t="n">
        <f>AK11/AJ11</f>
        <v>0.75</v>
      </c>
      <c r="AM11" s="64" t="n">
        <f>AK11*0.8</f>
        <v>7.2</v>
      </c>
      <c r="AN11" s="66" t="n">
        <f>(AJ11-AK11)*-0.5</f>
        <v>-1.5</v>
      </c>
      <c r="AO11" s="59" t="n">
        <v>10</v>
      </c>
      <c r="AP11" s="60" t="n">
        <v>1</v>
      </c>
      <c r="AQ11" s="69" t="n">
        <f>AP11/AO11</f>
        <v>0.1</v>
      </c>
      <c r="AR11" s="60" t="n">
        <f>AP11*0.5</f>
        <v>0.5</v>
      </c>
      <c r="AS11" s="62" t="n">
        <f>(AO11-AP11)*-0.3</f>
        <v>-2.7</v>
      </c>
      <c r="AT11" s="63" t="n">
        <v>15</v>
      </c>
      <c r="AU11" s="64" t="n">
        <v>4</v>
      </c>
      <c r="AV11" s="70" t="n">
        <f>AU11/AT11</f>
        <v>0.266666666666667</v>
      </c>
      <c r="AW11" s="64" t="n">
        <f>AU11*0.3</f>
        <v>1.2</v>
      </c>
      <c r="AX11" s="66" t="n">
        <f>(AT11-AU11)*-0.2</f>
        <v>-2.2</v>
      </c>
      <c r="AY11" s="68" t="n">
        <f>I11+N11+S11+X11+AC11+AH11+AM11+AR11+AW11</f>
        <v>57.3</v>
      </c>
      <c r="AZ11" s="68" t="n">
        <f>J11+O11+T11+Y11+AD11+AI11+AN11+AS11+AX11</f>
        <v>-63.9</v>
      </c>
    </row>
    <row r="12" ht="13.5" customHeight="1">
      <c r="A12" s="17" t="n">
        <v>9</v>
      </c>
      <c r="B12" s="18" t="n">
        <v>571</v>
      </c>
      <c r="C12" s="19" t="s">
        <v>231</v>
      </c>
      <c r="D12" s="57" t="s">
        <v>24</v>
      </c>
      <c r="E12" s="58" t="s">
        <v>181</v>
      </c>
      <c r="F12" s="59" t="n">
        <v>30</v>
      </c>
      <c r="G12" s="60" t="n">
        <v>23</v>
      </c>
      <c r="H12" s="69" t="n">
        <f>G12/F12</f>
        <v>0.766666666666667</v>
      </c>
      <c r="I12" s="60" t="n">
        <f>G12*0.8</f>
        <v>18.4</v>
      </c>
      <c r="J12" s="62" t="n">
        <f>(F12-G12)*-0.5</f>
        <v>-3.5</v>
      </c>
      <c r="K12" s="59" t="n">
        <v>15</v>
      </c>
      <c r="L12" s="60" t="n">
        <v>16</v>
      </c>
      <c r="M12" s="69" t="n">
        <f>L12/K12</f>
        <v>1.06666666666667</v>
      </c>
      <c r="N12" s="60" t="n">
        <f>L12*1.5</f>
        <v>24</v>
      </c>
      <c r="O12" s="60"/>
      <c r="P12" s="60" t="n">
        <v>60</v>
      </c>
      <c r="Q12" s="60" t="n">
        <v>52</v>
      </c>
      <c r="R12" s="69" t="n">
        <f>Q12/P12</f>
        <v>0.866666666666667</v>
      </c>
      <c r="S12" s="60" t="n">
        <f>Q12*1</f>
        <v>52</v>
      </c>
      <c r="T12" s="62" t="n">
        <f>(P12-Q12)*-1</f>
        <v>-8</v>
      </c>
      <c r="U12" s="63" t="n">
        <v>15</v>
      </c>
      <c r="V12" s="64" t="n">
        <v>2</v>
      </c>
      <c r="W12" s="70" t="n">
        <f>V12/U12</f>
        <v>0.133333333333333</v>
      </c>
      <c r="X12" s="64" t="n">
        <f>V12*0.8</f>
        <v>1.6</v>
      </c>
      <c r="Y12" s="66" t="n">
        <f>(U12-V12)*-0.5</f>
        <v>-6.5</v>
      </c>
      <c r="Z12" s="63" t="n">
        <v>12</v>
      </c>
      <c r="AA12" s="64" t="n">
        <v>0</v>
      </c>
      <c r="AB12" s="70" t="n">
        <f>AA12/Z12</f>
        <v>0</v>
      </c>
      <c r="AC12" s="64" t="n">
        <f>AA12*0.8</f>
        <v>0</v>
      </c>
      <c r="AD12" s="66" t="n">
        <f>(Z12-AA12)*-0.5</f>
        <v>-6</v>
      </c>
      <c r="AE12" s="63" t="n">
        <v>10</v>
      </c>
      <c r="AF12" s="64" t="n">
        <v>0</v>
      </c>
      <c r="AG12" s="70" t="n">
        <f>AF12/AE12</f>
        <v>0</v>
      </c>
      <c r="AH12" s="64" t="n">
        <f>AF12*2.5</f>
        <v>0</v>
      </c>
      <c r="AI12" s="66" t="n">
        <f>(AE12-AF12)*-1</f>
        <v>-10</v>
      </c>
      <c r="AJ12" s="63" t="n">
        <v>12</v>
      </c>
      <c r="AK12" s="64" t="n">
        <v>18</v>
      </c>
      <c r="AL12" s="70" t="n">
        <f>AK12/AJ12</f>
        <v>1.5</v>
      </c>
      <c r="AM12" s="64" t="n">
        <f>AK12*1</f>
        <v>18</v>
      </c>
      <c r="AN12" s="64"/>
      <c r="AO12" s="59" t="n">
        <v>10</v>
      </c>
      <c r="AP12" s="60" t="n">
        <v>1</v>
      </c>
      <c r="AQ12" s="69" t="n">
        <f>AP12/AO12</f>
        <v>0.1</v>
      </c>
      <c r="AR12" s="60" t="n">
        <f>AP12*0.5</f>
        <v>0.5</v>
      </c>
      <c r="AS12" s="62" t="n">
        <f>(AO12-AP12)*-0.3</f>
        <v>-2.7</v>
      </c>
      <c r="AT12" s="63" t="n">
        <v>15</v>
      </c>
      <c r="AU12" s="64" t="n">
        <v>11</v>
      </c>
      <c r="AV12" s="70" t="n">
        <f>AU12/AT12</f>
        <v>0.733333333333333</v>
      </c>
      <c r="AW12" s="64" t="n">
        <f>AU12*0.3</f>
        <v>3.3</v>
      </c>
      <c r="AX12" s="66" t="n">
        <f>(AT12-AU12)*-0.2</f>
        <v>-0.8</v>
      </c>
      <c r="AY12" s="68" t="n">
        <f>I12+N12+S12+X12+AC12+AH12+AM12+AR12+AW12</f>
        <v>117.8</v>
      </c>
      <c r="AZ12" s="68" t="n">
        <f>J12+O12+T12+Y12+AD12+AI12+AN12+AS12+AX12</f>
        <v>-37.5</v>
      </c>
    </row>
    <row r="13" ht="13.5" customHeight="1">
      <c r="A13" s="17" t="n">
        <v>10</v>
      </c>
      <c r="B13" s="18" t="n">
        <v>742</v>
      </c>
      <c r="C13" s="19" t="s">
        <v>232</v>
      </c>
      <c r="D13" s="57" t="s">
        <v>16</v>
      </c>
      <c r="E13" s="58" t="s">
        <v>181</v>
      </c>
      <c r="F13" s="59" t="n">
        <v>30</v>
      </c>
      <c r="G13" s="60" t="n">
        <v>3</v>
      </c>
      <c r="H13" s="69" t="n">
        <f>G13/F13</f>
        <v>0.1</v>
      </c>
      <c r="I13" s="60" t="n">
        <f>G13*0.8</f>
        <v>2.4</v>
      </c>
      <c r="J13" s="62" t="n">
        <f>(F13-G13)*-0.5</f>
        <v>-13.5</v>
      </c>
      <c r="K13" s="59" t="n">
        <v>15</v>
      </c>
      <c r="L13" s="60" t="n">
        <v>3</v>
      </c>
      <c r="M13" s="69" t="n">
        <f>L13/K13</f>
        <v>0.2</v>
      </c>
      <c r="N13" s="60" t="n">
        <f>L13*0.8</f>
        <v>2.4</v>
      </c>
      <c r="O13" s="62" t="n">
        <f>(K13-L13)*-0.5</f>
        <v>-6</v>
      </c>
      <c r="P13" s="60" t="n">
        <v>30</v>
      </c>
      <c r="Q13" s="60" t="n">
        <v>33</v>
      </c>
      <c r="R13" s="69" t="n">
        <f>Q13/P13</f>
        <v>1.1</v>
      </c>
      <c r="S13" s="60" t="n">
        <f>Q13*2</f>
        <v>66</v>
      </c>
      <c r="T13" s="60"/>
      <c r="U13" s="63" t="n">
        <v>15</v>
      </c>
      <c r="V13" s="64" t="n">
        <v>2</v>
      </c>
      <c r="W13" s="70" t="n">
        <f>V13/U13</f>
        <v>0.133333333333333</v>
      </c>
      <c r="X13" s="64" t="n">
        <f>V13*0.8</f>
        <v>1.6</v>
      </c>
      <c r="Y13" s="66" t="n">
        <f>(U13-V13)*-0.5</f>
        <v>-6.5</v>
      </c>
      <c r="Z13" s="63" t="n">
        <v>12</v>
      </c>
      <c r="AA13" s="64" t="n">
        <v>2</v>
      </c>
      <c r="AB13" s="70" t="n">
        <f>AA13/Z13</f>
        <v>0.166666666666667</v>
      </c>
      <c r="AC13" s="64" t="n">
        <f>AA13*0.8</f>
        <v>1.6</v>
      </c>
      <c r="AD13" s="66" t="n">
        <f>(Z13-AA13)*-0.5</f>
        <v>-5</v>
      </c>
      <c r="AE13" s="63" t="n">
        <v>10</v>
      </c>
      <c r="AF13" s="64" t="n">
        <v>13</v>
      </c>
      <c r="AG13" s="70" t="n">
        <f>AF13/AE13</f>
        <v>1.3</v>
      </c>
      <c r="AH13" s="64" t="n">
        <f>AF13*3.5</f>
        <v>45.5</v>
      </c>
      <c r="AI13" s="64"/>
      <c r="AJ13" s="63" t="n">
        <v>12</v>
      </c>
      <c r="AK13" s="64" t="n">
        <v>13</v>
      </c>
      <c r="AL13" s="70" t="n">
        <f>AK13/AJ13</f>
        <v>1.08333333333333</v>
      </c>
      <c r="AM13" s="64" t="n">
        <f>AK13*1</f>
        <v>13</v>
      </c>
      <c r="AN13" s="64"/>
      <c r="AO13" s="59" t="n">
        <v>10</v>
      </c>
      <c r="AP13" s="60" t="n">
        <v>0</v>
      </c>
      <c r="AQ13" s="69" t="n">
        <f>AP13/AO13</f>
        <v>0</v>
      </c>
      <c r="AR13" s="60" t="n">
        <f>AP13*0.5</f>
        <v>0</v>
      </c>
      <c r="AS13" s="62" t="n">
        <f>(AO13-AP13)*-0.3</f>
        <v>-3</v>
      </c>
      <c r="AT13" s="63" t="n">
        <v>15</v>
      </c>
      <c r="AU13" s="64" t="n">
        <v>3</v>
      </c>
      <c r="AV13" s="70" t="n">
        <f>AU13/AT13</f>
        <v>0.2</v>
      </c>
      <c r="AW13" s="64" t="n">
        <f>AU13*0.3</f>
        <v>0.9</v>
      </c>
      <c r="AX13" s="66" t="n">
        <f>(AT13-AU13)*-0.2</f>
        <v>-2.4</v>
      </c>
      <c r="AY13" s="68" t="n">
        <f>I13+N13+S13+X13+AC13+AH13+AM13+AR13+AW13</f>
        <v>133.4</v>
      </c>
      <c r="AZ13" s="68" t="n">
        <f>J13+O13+T13+Y13+AD13+AI13+AN13+AS13+AX13</f>
        <v>-36.4</v>
      </c>
    </row>
    <row r="14" ht="13.5" customHeight="1">
      <c r="A14" s="17" t="n">
        <v>11</v>
      </c>
      <c r="B14" s="18" t="n">
        <v>111400</v>
      </c>
      <c r="C14" s="19" t="s">
        <v>233</v>
      </c>
      <c r="D14" s="57" t="s">
        <v>19</v>
      </c>
      <c r="E14" s="58" t="s">
        <v>181</v>
      </c>
      <c r="F14" s="59" t="n">
        <v>30</v>
      </c>
      <c r="G14" s="60" t="n">
        <v>4</v>
      </c>
      <c r="H14" s="69" t="n">
        <f>G14/F14</f>
        <v>0.133333333333333</v>
      </c>
      <c r="I14" s="60" t="n">
        <f>G14*0.8</f>
        <v>3.2</v>
      </c>
      <c r="J14" s="62" t="n">
        <f>(F14-G14)*-0.5</f>
        <v>-13</v>
      </c>
      <c r="K14" s="59" t="n">
        <v>15</v>
      </c>
      <c r="L14" s="60" t="n">
        <v>6</v>
      </c>
      <c r="M14" s="69" t="n">
        <f>L14/K14</f>
        <v>0.4</v>
      </c>
      <c r="N14" s="60" t="n">
        <f>L14*0.8</f>
        <v>4.8</v>
      </c>
      <c r="O14" s="62" t="n">
        <f>(K14-L14)*-0.5</f>
        <v>-4.5</v>
      </c>
      <c r="P14" s="60" t="n">
        <v>40</v>
      </c>
      <c r="Q14" s="60" t="n">
        <v>7</v>
      </c>
      <c r="R14" s="69" t="n">
        <f>Q14/P14</f>
        <v>0.175</v>
      </c>
      <c r="S14" s="60" t="n">
        <f>Q14*1</f>
        <v>7</v>
      </c>
      <c r="T14" s="62" t="n">
        <f>(P14-Q14)*-1</f>
        <v>-33</v>
      </c>
      <c r="U14" s="63" t="n">
        <v>15</v>
      </c>
      <c r="V14" s="64" t="n">
        <v>1</v>
      </c>
      <c r="W14" s="70" t="n">
        <f>V14/U14</f>
        <v>0.0666666666666667</v>
      </c>
      <c r="X14" s="64" t="n">
        <f>V14*0.8</f>
        <v>0.8</v>
      </c>
      <c r="Y14" s="66" t="n">
        <f>(U14-V14)*-0.5</f>
        <v>-7</v>
      </c>
      <c r="Z14" s="63" t="n">
        <v>12</v>
      </c>
      <c r="AA14" s="64" t="n">
        <v>0</v>
      </c>
      <c r="AB14" s="70" t="n">
        <f>AA14/Z14</f>
        <v>0</v>
      </c>
      <c r="AC14" s="64" t="n">
        <f>AA14*0.8</f>
        <v>0</v>
      </c>
      <c r="AD14" s="66" t="n">
        <f>(Z14-AA14)*-0.5</f>
        <v>-6</v>
      </c>
      <c r="AE14" s="63" t="n">
        <v>10</v>
      </c>
      <c r="AF14" s="64" t="n">
        <v>10</v>
      </c>
      <c r="AG14" s="70" t="n">
        <f>AF14/AE14</f>
        <v>1</v>
      </c>
      <c r="AH14" s="64" t="n">
        <f>AF14*3.5</f>
        <v>35</v>
      </c>
      <c r="AI14" s="64"/>
      <c r="AJ14" s="63" t="n">
        <v>12</v>
      </c>
      <c r="AK14" s="64" t="n">
        <v>10</v>
      </c>
      <c r="AL14" s="70" t="n">
        <f>AK14/AJ14</f>
        <v>0.833333333333333</v>
      </c>
      <c r="AM14" s="64" t="n">
        <f>AK14*0.8</f>
        <v>8</v>
      </c>
      <c r="AN14" s="66" t="n">
        <f>(AJ14-AK14)*-0.5</f>
        <v>-1</v>
      </c>
      <c r="AO14" s="59" t="n">
        <v>10</v>
      </c>
      <c r="AP14" s="60" t="n">
        <v>2</v>
      </c>
      <c r="AQ14" s="69" t="n">
        <f>AP14/AO14</f>
        <v>0.2</v>
      </c>
      <c r="AR14" s="60" t="n">
        <f>AP14*0.5</f>
        <v>1</v>
      </c>
      <c r="AS14" s="62" t="n">
        <f>(AO14-AP14)*-0.3</f>
        <v>-2.4</v>
      </c>
      <c r="AT14" s="63" t="n">
        <v>15</v>
      </c>
      <c r="AU14" s="64" t="n">
        <v>1</v>
      </c>
      <c r="AV14" s="70" t="n">
        <f>AU14/AT14</f>
        <v>0.0666666666666667</v>
      </c>
      <c r="AW14" s="64" t="n">
        <f>AU14*0.3</f>
        <v>0.3</v>
      </c>
      <c r="AX14" s="66" t="n">
        <f>(AT14-AU14)*-0.2</f>
        <v>-2.8</v>
      </c>
      <c r="AY14" s="68" t="n">
        <f>I14+N14+S14+X14+AC14+AH14+AM14+AR14+AW14</f>
        <v>60.1</v>
      </c>
      <c r="AZ14" s="68" t="n">
        <f>J14+O14+T14+Y14+AD14+AI14+AN14+AS14+AX14</f>
        <v>-69.7</v>
      </c>
    </row>
    <row r="15" ht="13.5" customHeight="1">
      <c r="A15" s="17" t="n">
        <v>12</v>
      </c>
      <c r="B15" s="18" t="n">
        <v>365</v>
      </c>
      <c r="C15" s="19" t="s">
        <v>234</v>
      </c>
      <c r="D15" s="57" t="s">
        <v>14</v>
      </c>
      <c r="E15" s="58" t="s">
        <v>182</v>
      </c>
      <c r="F15" s="59" t="n">
        <v>30</v>
      </c>
      <c r="G15" s="60" t="n">
        <v>30</v>
      </c>
      <c r="H15" s="69" t="n">
        <f>G15/F15</f>
        <v>1</v>
      </c>
      <c r="I15" s="60" t="n">
        <f>G15*1.5</f>
        <v>45</v>
      </c>
      <c r="J15" s="60"/>
      <c r="K15" s="59" t="n">
        <v>15</v>
      </c>
      <c r="L15" s="60" t="n">
        <v>8</v>
      </c>
      <c r="M15" s="69" t="n">
        <f>L15/K15</f>
        <v>0.533333333333333</v>
      </c>
      <c r="N15" s="60" t="n">
        <f>L15*0.8</f>
        <v>6.4</v>
      </c>
      <c r="O15" s="62" t="n">
        <f>(K15-L15)*-0.5</f>
        <v>-3.5</v>
      </c>
      <c r="P15" s="60" t="n">
        <v>50</v>
      </c>
      <c r="Q15" s="60" t="n">
        <v>35</v>
      </c>
      <c r="R15" s="69" t="n">
        <f>Q15/P15</f>
        <v>0.7</v>
      </c>
      <c r="S15" s="60" t="n">
        <f>Q15*1</f>
        <v>35</v>
      </c>
      <c r="T15" s="62" t="n">
        <f>(P15-Q15)*-1</f>
        <v>-15</v>
      </c>
      <c r="U15" s="63" t="n">
        <v>15</v>
      </c>
      <c r="V15" s="64" t="n">
        <v>7</v>
      </c>
      <c r="W15" s="70" t="n">
        <f>V15/U15</f>
        <v>0.466666666666667</v>
      </c>
      <c r="X15" s="64" t="n">
        <f>V15*0.8</f>
        <v>5.6</v>
      </c>
      <c r="Y15" s="66" t="n">
        <f>(U15-V15)*-0.5</f>
        <v>-4</v>
      </c>
      <c r="Z15" s="63" t="n">
        <v>12</v>
      </c>
      <c r="AA15" s="64" t="n">
        <v>0</v>
      </c>
      <c r="AB15" s="70" t="n">
        <f>AA15/Z15</f>
        <v>0</v>
      </c>
      <c r="AC15" s="64" t="n">
        <f>AA15*0.8</f>
        <v>0</v>
      </c>
      <c r="AD15" s="66" t="n">
        <f>(Z15-AA15)*-0.5</f>
        <v>-6</v>
      </c>
      <c r="AE15" s="63" t="n">
        <v>10</v>
      </c>
      <c r="AF15" s="64" t="n">
        <v>0</v>
      </c>
      <c r="AG15" s="70" t="n">
        <f>AF15/AE15</f>
        <v>0</v>
      </c>
      <c r="AH15" s="64" t="n">
        <f>AF15*2.5</f>
        <v>0</v>
      </c>
      <c r="AI15" s="66" t="n">
        <f>(AE15-AF15)*-1</f>
        <v>-10</v>
      </c>
      <c r="AJ15" s="63" t="n">
        <v>12</v>
      </c>
      <c r="AK15" s="64" t="n">
        <v>15</v>
      </c>
      <c r="AL15" s="70" t="n">
        <f>AK15/AJ15</f>
        <v>1.25</v>
      </c>
      <c r="AM15" s="64" t="n">
        <f>AK15*1</f>
        <v>15</v>
      </c>
      <c r="AN15" s="64"/>
      <c r="AO15" s="59" t="n">
        <v>10</v>
      </c>
      <c r="AP15" s="60" t="n">
        <v>8</v>
      </c>
      <c r="AQ15" s="69" t="n">
        <f>AP15/AO15</f>
        <v>0.8</v>
      </c>
      <c r="AR15" s="60" t="n">
        <f>AP15*0.5</f>
        <v>4</v>
      </c>
      <c r="AS15" s="62" t="n">
        <f>(AO15-AP15)*-0.3</f>
        <v>-0.6</v>
      </c>
      <c r="AT15" s="63" t="n">
        <v>15</v>
      </c>
      <c r="AU15" s="64" t="n">
        <v>1</v>
      </c>
      <c r="AV15" s="70" t="n">
        <f>AU15/AT15</f>
        <v>0.0666666666666667</v>
      </c>
      <c r="AW15" s="64" t="n">
        <f>AU15*0.3</f>
        <v>0.3</v>
      </c>
      <c r="AX15" s="66" t="n">
        <f>(AT15-AU15)*-0.2</f>
        <v>-2.8</v>
      </c>
      <c r="AY15" s="68" t="n">
        <f>I15+N15+S15+X15+AC15+AH15+AM15+AR15+AW15</f>
        <v>111.3</v>
      </c>
      <c r="AZ15" s="68" t="n">
        <f>J15+O15+T15+Y15+AD15+AI15+AN15+AS15+AX15</f>
        <v>-41.9</v>
      </c>
    </row>
    <row r="16" ht="13.5" customHeight="1">
      <c r="A16" s="17" t="n">
        <v>13</v>
      </c>
      <c r="B16" s="18" t="n">
        <v>707</v>
      </c>
      <c r="C16" s="19" t="s">
        <v>235</v>
      </c>
      <c r="D16" s="57" t="s">
        <v>24</v>
      </c>
      <c r="E16" s="58" t="s">
        <v>182</v>
      </c>
      <c r="F16" s="59" t="n">
        <v>30</v>
      </c>
      <c r="G16" s="60" t="n">
        <v>11</v>
      </c>
      <c r="H16" s="69" t="n">
        <f>G16/F16</f>
        <v>0.366666666666667</v>
      </c>
      <c r="I16" s="60" t="n">
        <f>G16*0.8</f>
        <v>8.8</v>
      </c>
      <c r="J16" s="62" t="n">
        <f>(F16-G16)*-0.5</f>
        <v>-9.5</v>
      </c>
      <c r="K16" s="59" t="n">
        <v>15</v>
      </c>
      <c r="L16" s="60" t="n">
        <v>16</v>
      </c>
      <c r="M16" s="69" t="n">
        <f>L16/K16</f>
        <v>1.06666666666667</v>
      </c>
      <c r="N16" s="60" t="n">
        <f>L16*1.5</f>
        <v>24</v>
      </c>
      <c r="O16" s="60"/>
      <c r="P16" s="60" t="n">
        <v>50</v>
      </c>
      <c r="Q16" s="60" t="n">
        <v>40</v>
      </c>
      <c r="R16" s="69" t="n">
        <f>Q16/P16</f>
        <v>0.8</v>
      </c>
      <c r="S16" s="60" t="n">
        <f>Q16*1</f>
        <v>40</v>
      </c>
      <c r="T16" s="62" t="n">
        <f>(P16-Q16)*-1</f>
        <v>-10</v>
      </c>
      <c r="U16" s="63" t="n">
        <v>15</v>
      </c>
      <c r="V16" s="64" t="n">
        <v>1</v>
      </c>
      <c r="W16" s="70" t="n">
        <f>V16/U16</f>
        <v>0.0666666666666667</v>
      </c>
      <c r="X16" s="64" t="n">
        <f>V16*0.8</f>
        <v>0.8</v>
      </c>
      <c r="Y16" s="66" t="n">
        <f>(U16-V16)*-0.5</f>
        <v>-7</v>
      </c>
      <c r="Z16" s="63" t="n">
        <v>12</v>
      </c>
      <c r="AA16" s="64" t="n">
        <v>1</v>
      </c>
      <c r="AB16" s="70" t="n">
        <f>AA16/Z16</f>
        <v>0.0833333333333333</v>
      </c>
      <c r="AC16" s="64" t="n">
        <f>AA16*0.8</f>
        <v>0.8</v>
      </c>
      <c r="AD16" s="66" t="n">
        <f>(Z16-AA16)*-0.5</f>
        <v>-5.5</v>
      </c>
      <c r="AE16" s="63" t="n">
        <v>10</v>
      </c>
      <c r="AF16" s="64" t="n">
        <v>4</v>
      </c>
      <c r="AG16" s="70" t="n">
        <f>AF16/AE16</f>
        <v>0.4</v>
      </c>
      <c r="AH16" s="64" t="n">
        <f>AF16*2.5</f>
        <v>10</v>
      </c>
      <c r="AI16" s="66" t="n">
        <f>(AE16-AF16)*-1</f>
        <v>-6</v>
      </c>
      <c r="AJ16" s="63" t="n">
        <v>12</v>
      </c>
      <c r="AK16" s="64" t="n">
        <v>20</v>
      </c>
      <c r="AL16" s="70" t="n">
        <f>AK16/AJ16</f>
        <v>1.66666666666667</v>
      </c>
      <c r="AM16" s="64" t="n">
        <f>AK16*1</f>
        <v>20</v>
      </c>
      <c r="AN16" s="64"/>
      <c r="AO16" s="59" t="n">
        <v>10</v>
      </c>
      <c r="AP16" s="60" t="n">
        <v>2</v>
      </c>
      <c r="AQ16" s="69" t="n">
        <f>AP16/AO16</f>
        <v>0.2</v>
      </c>
      <c r="AR16" s="60" t="n">
        <f>AP16*0.5</f>
        <v>1</v>
      </c>
      <c r="AS16" s="62" t="n">
        <f>(AO16-AP16)*-0.3</f>
        <v>-2.4</v>
      </c>
      <c r="AT16" s="63" t="n">
        <v>15</v>
      </c>
      <c r="AU16" s="64" t="n">
        <v>2</v>
      </c>
      <c r="AV16" s="70" t="n">
        <f>AU16/AT16</f>
        <v>0.133333333333333</v>
      </c>
      <c r="AW16" s="64" t="n">
        <f>AU16*0.3</f>
        <v>0.6</v>
      </c>
      <c r="AX16" s="66" t="n">
        <f>(AT16-AU16)*-0.2</f>
        <v>-2.6</v>
      </c>
      <c r="AY16" s="68" t="n">
        <f>I16+N16+S16+X16+AC16+AH16+AM16+AR16+AW16</f>
        <v>106</v>
      </c>
      <c r="AZ16" s="68" t="n">
        <f>J16+O16+T16+Y16+AD16+AI16+AN16+AS16+AX16</f>
        <v>-43</v>
      </c>
    </row>
    <row r="17" ht="13.5" customHeight="1">
      <c r="A17" s="17" t="n">
        <v>14</v>
      </c>
      <c r="B17" s="18" t="n">
        <v>712</v>
      </c>
      <c r="C17" s="19" t="s">
        <v>236</v>
      </c>
      <c r="D17" s="57" t="s">
        <v>24</v>
      </c>
      <c r="E17" s="58" t="s">
        <v>182</v>
      </c>
      <c r="F17" s="59" t="n">
        <v>30</v>
      </c>
      <c r="G17" s="60" t="n">
        <v>2</v>
      </c>
      <c r="H17" s="69" t="n">
        <f>G17/F17</f>
        <v>0.0666666666666667</v>
      </c>
      <c r="I17" s="60" t="n">
        <f>G17*0.8</f>
        <v>1.6</v>
      </c>
      <c r="J17" s="62" t="n">
        <f>(F17-G17)*-0.5</f>
        <v>-14</v>
      </c>
      <c r="K17" s="59" t="n">
        <v>15</v>
      </c>
      <c r="L17" s="60" t="n">
        <v>8</v>
      </c>
      <c r="M17" s="69" t="n">
        <f>L17/K17</f>
        <v>0.533333333333333</v>
      </c>
      <c r="N17" s="60" t="n">
        <f>L17*0.8</f>
        <v>6.4</v>
      </c>
      <c r="O17" s="62" t="n">
        <f>(K17-L17)*-0.5</f>
        <v>-3.5</v>
      </c>
      <c r="P17" s="60" t="n">
        <v>60</v>
      </c>
      <c r="Q17" s="60" t="n">
        <v>46</v>
      </c>
      <c r="R17" s="69" t="n">
        <f>Q17/P17</f>
        <v>0.766666666666667</v>
      </c>
      <c r="S17" s="60" t="n">
        <f>Q17*1</f>
        <v>46</v>
      </c>
      <c r="T17" s="62" t="n">
        <f>(P17-Q17)*-1</f>
        <v>-14</v>
      </c>
      <c r="U17" s="63" t="n">
        <v>15</v>
      </c>
      <c r="V17" s="64" t="n">
        <v>0</v>
      </c>
      <c r="W17" s="70" t="n">
        <f>V17/U17</f>
        <v>0</v>
      </c>
      <c r="X17" s="64" t="n">
        <f>V17*0.8</f>
        <v>0</v>
      </c>
      <c r="Y17" s="66" t="n">
        <f>(U17-V17)*-0.5</f>
        <v>-7.5</v>
      </c>
      <c r="Z17" s="63" t="n">
        <v>12</v>
      </c>
      <c r="AA17" s="64" t="n">
        <v>0</v>
      </c>
      <c r="AB17" s="70" t="n">
        <f>AA17/Z17</f>
        <v>0</v>
      </c>
      <c r="AC17" s="64" t="n">
        <f>AA17*0.8</f>
        <v>0</v>
      </c>
      <c r="AD17" s="66" t="n">
        <f>(Z17-AA17)*-0.5</f>
        <v>-6</v>
      </c>
      <c r="AE17" s="63" t="n">
        <v>10</v>
      </c>
      <c r="AF17" s="64" t="n">
        <v>0</v>
      </c>
      <c r="AG17" s="70" t="n">
        <f>AF17/AE17</f>
        <v>0</v>
      </c>
      <c r="AH17" s="64" t="n">
        <f>AF17*2.5</f>
        <v>0</v>
      </c>
      <c r="AI17" s="66" t="n">
        <f>(AE17-AF17)*-1</f>
        <v>-10</v>
      </c>
      <c r="AJ17" s="63" t="n">
        <v>12</v>
      </c>
      <c r="AK17" s="64" t="n">
        <v>10</v>
      </c>
      <c r="AL17" s="70" t="n">
        <f>AK17/AJ17</f>
        <v>0.833333333333333</v>
      </c>
      <c r="AM17" s="64" t="n">
        <f>AK17*0.8</f>
        <v>8</v>
      </c>
      <c r="AN17" s="66" t="n">
        <f>(AJ17-AK17)*-0.5</f>
        <v>-1</v>
      </c>
      <c r="AO17" s="59" t="n">
        <v>10</v>
      </c>
      <c r="AP17" s="60" t="n">
        <v>0</v>
      </c>
      <c r="AQ17" s="69" t="n">
        <f>AP17/AO17</f>
        <v>0</v>
      </c>
      <c r="AR17" s="60" t="n">
        <f>AP17*0.5</f>
        <v>0</v>
      </c>
      <c r="AS17" s="62" t="n">
        <f>(AO17-AP17)*-0.3</f>
        <v>-3</v>
      </c>
      <c r="AT17" s="63" t="n">
        <v>15</v>
      </c>
      <c r="AU17" s="64" t="n">
        <v>0</v>
      </c>
      <c r="AV17" s="70" t="n">
        <f>AU17/AT17</f>
        <v>0</v>
      </c>
      <c r="AW17" s="64" t="n">
        <f>AU17*0.3</f>
        <v>0</v>
      </c>
      <c r="AX17" s="66" t="n">
        <f>(AT17-AU17)*-0.2</f>
        <v>-3</v>
      </c>
      <c r="AY17" s="68" t="n">
        <f>I17+N17+S17+X17+AC17+AH17+AM17+AR17+AW17</f>
        <v>62</v>
      </c>
      <c r="AZ17" s="68" t="n">
        <f>J17+O17+T17+Y17+AD17+AI17+AN17+AS17+AX17</f>
        <v>-62</v>
      </c>
    </row>
    <row r="18" ht="13.5" customHeight="1">
      <c r="A18" s="17" t="n">
        <v>15</v>
      </c>
      <c r="B18" s="18" t="n">
        <v>730</v>
      </c>
      <c r="C18" s="19" t="s">
        <v>237</v>
      </c>
      <c r="D18" s="57" t="s">
        <v>31</v>
      </c>
      <c r="E18" s="58" t="s">
        <v>182</v>
      </c>
      <c r="F18" s="59" t="n">
        <v>30</v>
      </c>
      <c r="G18" s="60" t="n">
        <v>15</v>
      </c>
      <c r="H18" s="69" t="n">
        <f>G18/F18</f>
        <v>0.5</v>
      </c>
      <c r="I18" s="60" t="n">
        <f>G18*0.8</f>
        <v>12</v>
      </c>
      <c r="J18" s="62" t="n">
        <f>(F18-G18)*-0.5</f>
        <v>-7.5</v>
      </c>
      <c r="K18" s="59" t="n">
        <v>15</v>
      </c>
      <c r="L18" s="60" t="n">
        <v>11</v>
      </c>
      <c r="M18" s="69" t="n">
        <f>L18/K18</f>
        <v>0.733333333333333</v>
      </c>
      <c r="N18" s="60" t="n">
        <f>L18*0.8</f>
        <v>8.8</v>
      </c>
      <c r="O18" s="62" t="n">
        <f>(K18-L18)*-0.5</f>
        <v>-2</v>
      </c>
      <c r="P18" s="60" t="n">
        <v>50</v>
      </c>
      <c r="Q18" s="60" t="n">
        <v>39</v>
      </c>
      <c r="R18" s="69" t="n">
        <f>Q18/P18</f>
        <v>0.78</v>
      </c>
      <c r="S18" s="60" t="n">
        <f>Q18*1</f>
        <v>39</v>
      </c>
      <c r="T18" s="62" t="n">
        <f>(P18-Q18)*-1</f>
        <v>-11</v>
      </c>
      <c r="U18" s="63" t="n">
        <v>15</v>
      </c>
      <c r="V18" s="64" t="n">
        <v>4</v>
      </c>
      <c r="W18" s="70" t="n">
        <f>V18/U18</f>
        <v>0.266666666666667</v>
      </c>
      <c r="X18" s="64" t="n">
        <f>V18*0.8</f>
        <v>3.2</v>
      </c>
      <c r="Y18" s="66" t="n">
        <f>(U18-V18)*-0.5</f>
        <v>-5.5</v>
      </c>
      <c r="Z18" s="63" t="n">
        <v>12</v>
      </c>
      <c r="AA18" s="64" t="n">
        <v>2</v>
      </c>
      <c r="AB18" s="70" t="n">
        <f>AA18/Z18</f>
        <v>0.166666666666667</v>
      </c>
      <c r="AC18" s="64" t="n">
        <f>AA18*0.8</f>
        <v>1.6</v>
      </c>
      <c r="AD18" s="66" t="n">
        <f>(Z18-AA18)*-0.5</f>
        <v>-5</v>
      </c>
      <c r="AE18" s="63" t="n">
        <v>10</v>
      </c>
      <c r="AF18" s="64" t="n">
        <v>30</v>
      </c>
      <c r="AG18" s="70" t="n">
        <f>AF18/AE18</f>
        <v>3</v>
      </c>
      <c r="AH18" s="64" t="n">
        <f>AF18*3.5</f>
        <v>105</v>
      </c>
      <c r="AI18" s="64"/>
      <c r="AJ18" s="63" t="n">
        <v>12</v>
      </c>
      <c r="AK18" s="64" t="n">
        <v>3</v>
      </c>
      <c r="AL18" s="70" t="n">
        <f>AK18/AJ18</f>
        <v>0.25</v>
      </c>
      <c r="AM18" s="64" t="n">
        <f>AK18*0.8</f>
        <v>2.4</v>
      </c>
      <c r="AN18" s="66" t="n">
        <f>(AJ18-AK18)*-0.5</f>
        <v>-4.5</v>
      </c>
      <c r="AO18" s="59" t="n">
        <v>10</v>
      </c>
      <c r="AP18" s="60" t="n">
        <v>1</v>
      </c>
      <c r="AQ18" s="69" t="n">
        <f>AP18/AO18</f>
        <v>0.1</v>
      </c>
      <c r="AR18" s="60" t="n">
        <f>AP18*0.5</f>
        <v>0.5</v>
      </c>
      <c r="AS18" s="62" t="n">
        <f>(AO18-AP18)*-0.3</f>
        <v>-2.7</v>
      </c>
      <c r="AT18" s="63" t="n">
        <v>15</v>
      </c>
      <c r="AU18" s="64" t="n">
        <v>5</v>
      </c>
      <c r="AV18" s="70" t="n">
        <f>AU18/AT18</f>
        <v>0.333333333333333</v>
      </c>
      <c r="AW18" s="64" t="n">
        <f>AU18*0.3</f>
        <v>1.5</v>
      </c>
      <c r="AX18" s="66" t="n">
        <f>(AT18-AU18)*-0.2</f>
        <v>-2</v>
      </c>
      <c r="AY18" s="68" t="n">
        <f>I18+N18+S18+X18+AC18+AH18+AM18+AR18+AW18</f>
        <v>174</v>
      </c>
      <c r="AZ18" s="68" t="n">
        <f>J18+O18+T18+Y18+AD18+AI18+AN18+AS18+AX18</f>
        <v>-40.2</v>
      </c>
    </row>
    <row r="19" ht="13.5" customHeight="1">
      <c r="A19" s="17" t="n">
        <v>16</v>
      </c>
      <c r="B19" s="18" t="n">
        <v>106066</v>
      </c>
      <c r="C19" s="19" t="s">
        <v>238</v>
      </c>
      <c r="D19" s="57" t="s">
        <v>16</v>
      </c>
      <c r="E19" s="58" t="s">
        <v>182</v>
      </c>
      <c r="F19" s="59" t="n">
        <v>30</v>
      </c>
      <c r="G19" s="60" t="n">
        <v>7</v>
      </c>
      <c r="H19" s="69" t="n">
        <f>G19/F19</f>
        <v>0.233333333333333</v>
      </c>
      <c r="I19" s="60" t="n">
        <f>G19*0.8</f>
        <v>5.6</v>
      </c>
      <c r="J19" s="62" t="n">
        <f>(F19-G19)*-0.5</f>
        <v>-11.5</v>
      </c>
      <c r="K19" s="59" t="n">
        <v>15</v>
      </c>
      <c r="L19" s="60" t="n">
        <v>5</v>
      </c>
      <c r="M19" s="69" t="n">
        <f>L19/K19</f>
        <v>0.333333333333333</v>
      </c>
      <c r="N19" s="60" t="n">
        <f>L19*0.8</f>
        <v>4</v>
      </c>
      <c r="O19" s="62" t="n">
        <f>(K19-L19)*-0.5</f>
        <v>-5</v>
      </c>
      <c r="P19" s="60" t="n">
        <v>40</v>
      </c>
      <c r="Q19" s="60" t="n">
        <v>45</v>
      </c>
      <c r="R19" s="69" t="n">
        <f>Q19/P19</f>
        <v>1.125</v>
      </c>
      <c r="S19" s="60" t="n">
        <f>Q19*2</f>
        <v>90</v>
      </c>
      <c r="T19" s="60"/>
      <c r="U19" s="63" t="n">
        <v>15</v>
      </c>
      <c r="V19" s="64" t="n">
        <v>5</v>
      </c>
      <c r="W19" s="70" t="n">
        <f>V19/U19</f>
        <v>0.333333333333333</v>
      </c>
      <c r="X19" s="64" t="n">
        <f>V19*0.8</f>
        <v>4</v>
      </c>
      <c r="Y19" s="66" t="n">
        <f>(U19-V19)*-0.5</f>
        <v>-5</v>
      </c>
      <c r="Z19" s="63" t="n">
        <v>12</v>
      </c>
      <c r="AA19" s="64" t="n">
        <v>0</v>
      </c>
      <c r="AB19" s="70" t="n">
        <f>AA19/Z19</f>
        <v>0</v>
      </c>
      <c r="AC19" s="64" t="n">
        <f>AA19*0.8</f>
        <v>0</v>
      </c>
      <c r="AD19" s="66" t="n">
        <f>(Z19-AA19)*-0.5</f>
        <v>-6</v>
      </c>
      <c r="AE19" s="63" t="n">
        <v>10</v>
      </c>
      <c r="AF19" s="64" t="n">
        <v>17</v>
      </c>
      <c r="AG19" s="70" t="n">
        <f>AF19/AE19</f>
        <v>1.7</v>
      </c>
      <c r="AH19" s="64" t="n">
        <f>AF19*3.5</f>
        <v>59.5</v>
      </c>
      <c r="AI19" s="64"/>
      <c r="AJ19" s="63" t="n">
        <v>12</v>
      </c>
      <c r="AK19" s="64" t="n">
        <v>16</v>
      </c>
      <c r="AL19" s="70" t="n">
        <f>AK19/AJ19</f>
        <v>1.33333333333333</v>
      </c>
      <c r="AM19" s="64" t="n">
        <f>AK19*1</f>
        <v>16</v>
      </c>
      <c r="AN19" s="64"/>
      <c r="AO19" s="59" t="n">
        <v>10</v>
      </c>
      <c r="AP19" s="60" t="n">
        <v>3</v>
      </c>
      <c r="AQ19" s="69" t="n">
        <f>AP19/AO19</f>
        <v>0.3</v>
      </c>
      <c r="AR19" s="60" t="n">
        <f>AP19*0.5</f>
        <v>1.5</v>
      </c>
      <c r="AS19" s="62" t="n">
        <f>(AO19-AP19)*-0.3</f>
        <v>-2.1</v>
      </c>
      <c r="AT19" s="63" t="n">
        <v>15</v>
      </c>
      <c r="AU19" s="64" t="n">
        <v>5</v>
      </c>
      <c r="AV19" s="70" t="n">
        <f>AU19/AT19</f>
        <v>0.333333333333333</v>
      </c>
      <c r="AW19" s="64" t="n">
        <f>AU19*0.3</f>
        <v>1.5</v>
      </c>
      <c r="AX19" s="66" t="n">
        <f>(AT19-AU19)*-0.2</f>
        <v>-2</v>
      </c>
      <c r="AY19" s="68" t="n">
        <f>I19+N19+S19+X19+AC19+AH19+AM19+AR19+AW19</f>
        <v>182.1</v>
      </c>
      <c r="AZ19" s="68" t="n">
        <f>J19+O19+T19+Y19+AD19+AI19+AN19+AS19+AX19</f>
        <v>-31.6</v>
      </c>
    </row>
    <row r="20" ht="13.5" customHeight="1">
      <c r="A20" s="17" t="n">
        <v>17</v>
      </c>
      <c r="B20" s="18" t="n">
        <v>108656</v>
      </c>
      <c r="C20" s="19" t="s">
        <v>239</v>
      </c>
      <c r="D20" s="57" t="s">
        <v>22</v>
      </c>
      <c r="E20" s="58" t="s">
        <v>182</v>
      </c>
      <c r="F20" s="59" t="n">
        <v>30</v>
      </c>
      <c r="G20" s="60" t="n">
        <v>3</v>
      </c>
      <c r="H20" s="69" t="n">
        <f>G20/F20</f>
        <v>0.1</v>
      </c>
      <c r="I20" s="60" t="n">
        <f>G20*0.8</f>
        <v>2.4</v>
      </c>
      <c r="J20" s="62" t="n">
        <f>(F20-G20)*-0.5</f>
        <v>-13.5</v>
      </c>
      <c r="K20" s="59" t="n">
        <v>15</v>
      </c>
      <c r="L20" s="60" t="n">
        <v>5</v>
      </c>
      <c r="M20" s="69" t="n">
        <f>L20/K20</f>
        <v>0.333333333333333</v>
      </c>
      <c r="N20" s="60" t="n">
        <f>L20*0.8</f>
        <v>4</v>
      </c>
      <c r="O20" s="62" t="n">
        <f>(K20-L20)*-0.5</f>
        <v>-5</v>
      </c>
      <c r="P20" s="60" t="n">
        <v>30</v>
      </c>
      <c r="Q20" s="60" t="n">
        <v>6</v>
      </c>
      <c r="R20" s="69" t="n">
        <f>Q20/P20</f>
        <v>0.2</v>
      </c>
      <c r="S20" s="60" t="n">
        <f>Q20*1</f>
        <v>6</v>
      </c>
      <c r="T20" s="62" t="n">
        <f>(P20-Q20)*-1</f>
        <v>-24</v>
      </c>
      <c r="U20" s="63" t="n">
        <v>15</v>
      </c>
      <c r="V20" s="64" t="n">
        <v>5</v>
      </c>
      <c r="W20" s="70" t="n">
        <f>V20/U20</f>
        <v>0.333333333333333</v>
      </c>
      <c r="X20" s="64" t="n">
        <f>V20*0.8</f>
        <v>4</v>
      </c>
      <c r="Y20" s="66" t="n">
        <f>(U20-V20)*-0.5</f>
        <v>-5</v>
      </c>
      <c r="Z20" s="63" t="n">
        <v>12</v>
      </c>
      <c r="AA20" s="64" t="n">
        <v>1</v>
      </c>
      <c r="AB20" s="70" t="n">
        <f>AA20/Z20</f>
        <v>0.0833333333333333</v>
      </c>
      <c r="AC20" s="64" t="n">
        <f>AA20*0.8</f>
        <v>0.8</v>
      </c>
      <c r="AD20" s="66" t="n">
        <f>(Z20-AA20)*-0.5</f>
        <v>-5.5</v>
      </c>
      <c r="AE20" s="63" t="n">
        <v>10</v>
      </c>
      <c r="AF20" s="64" t="n">
        <v>1</v>
      </c>
      <c r="AG20" s="70" t="n">
        <f>AF20/AE20</f>
        <v>0.1</v>
      </c>
      <c r="AH20" s="64" t="n">
        <f>AF20*2.5</f>
        <v>2.5</v>
      </c>
      <c r="AI20" s="66" t="n">
        <f>(AE20-AF20)*-1</f>
        <v>-9</v>
      </c>
      <c r="AJ20" s="63" t="n">
        <v>12</v>
      </c>
      <c r="AK20" s="64" t="n">
        <v>0</v>
      </c>
      <c r="AL20" s="70" t="n">
        <f>AK20/AJ20</f>
        <v>0</v>
      </c>
      <c r="AM20" s="64" t="n">
        <f>AK20*0.8</f>
        <v>0</v>
      </c>
      <c r="AN20" s="66" t="n">
        <f>(AJ20-AK20)*-0.5</f>
        <v>-6</v>
      </c>
      <c r="AO20" s="59" t="n">
        <v>10</v>
      </c>
      <c r="AP20" s="60" t="n">
        <v>1</v>
      </c>
      <c r="AQ20" s="69" t="n">
        <f>AP20/AO20</f>
        <v>0.1</v>
      </c>
      <c r="AR20" s="60" t="n">
        <f>AP20*0.5</f>
        <v>0.5</v>
      </c>
      <c r="AS20" s="62" t="n">
        <f>(AO20-AP20)*-0.3</f>
        <v>-2.7</v>
      </c>
      <c r="AT20" s="63" t="n">
        <v>15</v>
      </c>
      <c r="AU20" s="64" t="n">
        <v>0</v>
      </c>
      <c r="AV20" s="70" t="n">
        <f>AU20/AT20</f>
        <v>0</v>
      </c>
      <c r="AW20" s="64" t="n">
        <f>AU20*0.3</f>
        <v>0</v>
      </c>
      <c r="AX20" s="66" t="n">
        <f>(AT20-AU20)*-0.2</f>
        <v>-3</v>
      </c>
      <c r="AY20" s="68" t="n">
        <f>I20+N20+S20+X20+AC20+AH20+AM20+AR20+AW20</f>
        <v>20.2</v>
      </c>
      <c r="AZ20" s="68" t="n">
        <f>J20+O20+T20+Y20+AD20+AI20+AN20+AS20+AX20</f>
        <v>-73.7</v>
      </c>
    </row>
    <row r="21" ht="13.5" customHeight="1">
      <c r="A21" s="17" t="n">
        <v>18</v>
      </c>
      <c r="B21" s="18" t="n">
        <v>114844</v>
      </c>
      <c r="C21" s="19" t="s">
        <v>240</v>
      </c>
      <c r="D21" s="57" t="s">
        <v>11</v>
      </c>
      <c r="E21" s="58" t="s">
        <v>182</v>
      </c>
      <c r="F21" s="59" t="n">
        <v>30</v>
      </c>
      <c r="G21" s="60" t="n">
        <v>4</v>
      </c>
      <c r="H21" s="69" t="n">
        <f>G21/F21</f>
        <v>0.133333333333333</v>
      </c>
      <c r="I21" s="60" t="n">
        <f>G21*0.8</f>
        <v>3.2</v>
      </c>
      <c r="J21" s="62" t="n">
        <f>(F21-G21)*-0.5</f>
        <v>-13</v>
      </c>
      <c r="K21" s="59" t="n">
        <v>15</v>
      </c>
      <c r="L21" s="60" t="n">
        <v>3</v>
      </c>
      <c r="M21" s="69" t="n">
        <f>L21/K21</f>
        <v>0.2</v>
      </c>
      <c r="N21" s="60" t="n">
        <f>L21*0.8</f>
        <v>2.4</v>
      </c>
      <c r="O21" s="62" t="n">
        <f>(K21-L21)*-0.5</f>
        <v>-6</v>
      </c>
      <c r="P21" s="60" t="n">
        <v>30</v>
      </c>
      <c r="Q21" s="60" t="n">
        <v>28</v>
      </c>
      <c r="R21" s="69" t="n">
        <f>Q21/P21</f>
        <v>0.933333333333333</v>
      </c>
      <c r="S21" s="60" t="n">
        <f>Q21*1</f>
        <v>28</v>
      </c>
      <c r="T21" s="62" t="n">
        <f>(P21-Q21)*-1</f>
        <v>-2</v>
      </c>
      <c r="U21" s="63" t="n">
        <v>15</v>
      </c>
      <c r="V21" s="64" t="n">
        <v>1</v>
      </c>
      <c r="W21" s="70" t="n">
        <f>V21/U21</f>
        <v>0.0666666666666667</v>
      </c>
      <c r="X21" s="64" t="n">
        <f>V21*0.8</f>
        <v>0.8</v>
      </c>
      <c r="Y21" s="66" t="n">
        <f>(U21-V21)*-0.5</f>
        <v>-7</v>
      </c>
      <c r="Z21" s="63" t="n">
        <v>12</v>
      </c>
      <c r="AA21" s="64" t="n">
        <v>0</v>
      </c>
      <c r="AB21" s="70" t="n">
        <f>AA21/Z21</f>
        <v>0</v>
      </c>
      <c r="AC21" s="64" t="n">
        <f>AA21*0.8</f>
        <v>0</v>
      </c>
      <c r="AD21" s="66" t="n">
        <f>(Z21-AA21)*-0.5</f>
        <v>-6</v>
      </c>
      <c r="AE21" s="63" t="n">
        <v>10</v>
      </c>
      <c r="AF21" s="64" t="n">
        <v>15</v>
      </c>
      <c r="AG21" s="70" t="n">
        <f>AF21/AE21</f>
        <v>1.5</v>
      </c>
      <c r="AH21" s="64" t="n">
        <f>AF21*3.5</f>
        <v>52.5</v>
      </c>
      <c r="AI21" s="64"/>
      <c r="AJ21" s="63" t="n">
        <v>12</v>
      </c>
      <c r="AK21" s="64" t="n">
        <v>7</v>
      </c>
      <c r="AL21" s="70" t="n">
        <f>AK21/AJ21</f>
        <v>0.583333333333333</v>
      </c>
      <c r="AM21" s="64" t="n">
        <f>AK21*0.8</f>
        <v>5.6</v>
      </c>
      <c r="AN21" s="66" t="n">
        <f>(AJ21-AK21)*-0.5</f>
        <v>-2.5</v>
      </c>
      <c r="AO21" s="59" t="n">
        <v>10</v>
      </c>
      <c r="AP21" s="60" t="n">
        <v>0</v>
      </c>
      <c r="AQ21" s="69" t="n">
        <f>AP21/AO21</f>
        <v>0</v>
      </c>
      <c r="AR21" s="60" t="n">
        <f>AP21*0.5</f>
        <v>0</v>
      </c>
      <c r="AS21" s="62" t="n">
        <f>(AO21-AP21)*-0.3</f>
        <v>-3</v>
      </c>
      <c r="AT21" s="63" t="n">
        <v>15</v>
      </c>
      <c r="AU21" s="64" t="n">
        <v>2</v>
      </c>
      <c r="AV21" s="70" t="n">
        <f>AU21/AT21</f>
        <v>0.133333333333333</v>
      </c>
      <c r="AW21" s="64" t="n">
        <f>AU21*0.3</f>
        <v>0.6</v>
      </c>
      <c r="AX21" s="66" t="n">
        <f>(AT21-AU21)*-0.2</f>
        <v>-2.6</v>
      </c>
      <c r="AY21" s="68" t="n">
        <f>I21+N21+S21+X21+AC21+AH21+AM21+AR21+AW21</f>
        <v>93.1</v>
      </c>
      <c r="AZ21" s="68" t="n">
        <f>J21+O21+T21+Y21+AD21+AI21+AN21+AS21+AX21</f>
        <v>-42.1</v>
      </c>
    </row>
    <row r="22" ht="13.5" customHeight="1">
      <c r="A22" s="17" t="n">
        <v>19</v>
      </c>
      <c r="B22" s="18" t="n">
        <v>117491</v>
      </c>
      <c r="C22" s="19" t="s">
        <v>241</v>
      </c>
      <c r="D22" s="57" t="s">
        <v>14</v>
      </c>
      <c r="E22" s="58" t="s">
        <v>182</v>
      </c>
      <c r="F22" s="59" t="n">
        <v>30</v>
      </c>
      <c r="G22" s="60" t="n">
        <v>15</v>
      </c>
      <c r="H22" s="69" t="n">
        <f>G22/F22</f>
        <v>0.5</v>
      </c>
      <c r="I22" s="60" t="n">
        <f>G22*0.8</f>
        <v>12</v>
      </c>
      <c r="J22" s="62" t="n">
        <f>(F22-G22)*-0.5</f>
        <v>-7.5</v>
      </c>
      <c r="K22" s="59" t="n">
        <v>15</v>
      </c>
      <c r="L22" s="60" t="n">
        <v>9</v>
      </c>
      <c r="M22" s="69" t="n">
        <f>L22/K22</f>
        <v>0.6</v>
      </c>
      <c r="N22" s="60" t="n">
        <f>L22*0.8</f>
        <v>7.2</v>
      </c>
      <c r="O22" s="62" t="n">
        <f>(K22-L22)*-0.5</f>
        <v>-3</v>
      </c>
      <c r="P22" s="60" t="n">
        <v>30</v>
      </c>
      <c r="Q22" s="60" t="n">
        <v>13</v>
      </c>
      <c r="R22" s="69" t="n">
        <f>Q22/P22</f>
        <v>0.433333333333333</v>
      </c>
      <c r="S22" s="60" t="n">
        <f>Q22*1</f>
        <v>13</v>
      </c>
      <c r="T22" s="62" t="n">
        <f>(P22-Q22)*-1</f>
        <v>-17</v>
      </c>
      <c r="U22" s="63" t="n">
        <v>15</v>
      </c>
      <c r="V22" s="64" t="n">
        <v>2</v>
      </c>
      <c r="W22" s="70" t="n">
        <f>V22/U22</f>
        <v>0.133333333333333</v>
      </c>
      <c r="X22" s="64" t="n">
        <f>V22*0.8</f>
        <v>1.6</v>
      </c>
      <c r="Y22" s="66" t="n">
        <f>(U22-V22)*-0.5</f>
        <v>-6.5</v>
      </c>
      <c r="Z22" s="63" t="n">
        <v>12</v>
      </c>
      <c r="AA22" s="64" t="n">
        <v>1</v>
      </c>
      <c r="AB22" s="70" t="n">
        <f>AA22/Z22</f>
        <v>0.0833333333333333</v>
      </c>
      <c r="AC22" s="64" t="n">
        <f>AA22*0.8</f>
        <v>0.8</v>
      </c>
      <c r="AD22" s="66" t="n">
        <f>(Z22-AA22)*-0.5</f>
        <v>-5.5</v>
      </c>
      <c r="AE22" s="63" t="n">
        <v>10</v>
      </c>
      <c r="AF22" s="64" t="n">
        <v>12</v>
      </c>
      <c r="AG22" s="70" t="n">
        <f>AF22/AE22</f>
        <v>1.2</v>
      </c>
      <c r="AH22" s="64" t="n">
        <f>AF22*3.5</f>
        <v>42</v>
      </c>
      <c r="AI22" s="64"/>
      <c r="AJ22" s="63" t="n">
        <v>12</v>
      </c>
      <c r="AK22" s="64" t="n">
        <v>7</v>
      </c>
      <c r="AL22" s="70" t="n">
        <f>AK22/AJ22</f>
        <v>0.583333333333333</v>
      </c>
      <c r="AM22" s="64" t="n">
        <f>AK22*0.8</f>
        <v>5.6</v>
      </c>
      <c r="AN22" s="66" t="n">
        <f>(AJ22-AK22)*-0.5</f>
        <v>-2.5</v>
      </c>
      <c r="AO22" s="59" t="n">
        <v>10</v>
      </c>
      <c r="AP22" s="60" t="n">
        <v>0</v>
      </c>
      <c r="AQ22" s="69" t="n">
        <f>AP22/AO22</f>
        <v>0</v>
      </c>
      <c r="AR22" s="60" t="n">
        <f>AP22*0.5</f>
        <v>0</v>
      </c>
      <c r="AS22" s="62" t="n">
        <f>(AO22-AP22)*-0.3</f>
        <v>-3</v>
      </c>
      <c r="AT22" s="63" t="n">
        <v>15</v>
      </c>
      <c r="AU22" s="64" t="n">
        <v>0</v>
      </c>
      <c r="AV22" s="70" t="n">
        <f>AU22/AT22</f>
        <v>0</v>
      </c>
      <c r="AW22" s="64" t="n">
        <f>AU22*0.3</f>
        <v>0</v>
      </c>
      <c r="AX22" s="66" t="n">
        <f>(AT22-AU22)*-0.2</f>
        <v>-3</v>
      </c>
      <c r="AY22" s="68" t="n">
        <f>I22+N22+S22+X22+AC22+AH22+AM22+AR22+AW22</f>
        <v>82.2</v>
      </c>
      <c r="AZ22" s="68" t="n">
        <f>J22+O22+T22+Y22+AD22+AI22+AN22+AS22+AX22</f>
        <v>-48</v>
      </c>
    </row>
    <row r="23" ht="13.5" customHeight="1">
      <c r="A23" s="17" t="n">
        <v>20</v>
      </c>
      <c r="B23" s="18" t="n">
        <v>54</v>
      </c>
      <c r="C23" s="19" t="s">
        <v>242</v>
      </c>
      <c r="D23" s="57" t="s">
        <v>31</v>
      </c>
      <c r="E23" s="58" t="s">
        <v>183</v>
      </c>
      <c r="F23" s="59" t="n">
        <v>30</v>
      </c>
      <c r="G23" s="60" t="n">
        <v>18</v>
      </c>
      <c r="H23" s="69" t="n">
        <f>G23/F23</f>
        <v>0.6</v>
      </c>
      <c r="I23" s="60" t="n">
        <f>G23*0.8</f>
        <v>14.4</v>
      </c>
      <c r="J23" s="62" t="n">
        <f>(F23-G23)*-0.5</f>
        <v>-6</v>
      </c>
      <c r="K23" s="59" t="n">
        <v>15</v>
      </c>
      <c r="L23" s="60" t="n">
        <v>12</v>
      </c>
      <c r="M23" s="69" t="n">
        <f>L23/K23</f>
        <v>0.8</v>
      </c>
      <c r="N23" s="60" t="n">
        <f>L23*0.8</f>
        <v>9.6</v>
      </c>
      <c r="O23" s="62" t="n">
        <f>(K23-L23)*-0.5</f>
        <v>-1.5</v>
      </c>
      <c r="P23" s="60" t="n">
        <v>50</v>
      </c>
      <c r="Q23" s="60" t="n">
        <v>54</v>
      </c>
      <c r="R23" s="69" t="n">
        <f>Q23/P23</f>
        <v>1.08</v>
      </c>
      <c r="S23" s="60" t="n">
        <f>Q23*2</f>
        <v>108</v>
      </c>
      <c r="T23" s="60"/>
      <c r="U23" s="63" t="n">
        <v>15</v>
      </c>
      <c r="V23" s="64" t="n">
        <v>3</v>
      </c>
      <c r="W23" s="70" t="n">
        <f>V23/U23</f>
        <v>0.2</v>
      </c>
      <c r="X23" s="64" t="n">
        <f>V23*0.8</f>
        <v>2.4</v>
      </c>
      <c r="Y23" s="66" t="n">
        <f>(U23-V23)*-0.5</f>
        <v>-6</v>
      </c>
      <c r="Z23" s="63" t="n">
        <v>12</v>
      </c>
      <c r="AA23" s="64" t="n">
        <v>2</v>
      </c>
      <c r="AB23" s="70" t="n">
        <f>AA23/Z23</f>
        <v>0.166666666666667</v>
      </c>
      <c r="AC23" s="64" t="n">
        <f>AA23*0.8</f>
        <v>1.6</v>
      </c>
      <c r="AD23" s="66" t="n">
        <f>(Z23-AA23)*-0.5</f>
        <v>-5</v>
      </c>
      <c r="AE23" s="63" t="n">
        <v>10</v>
      </c>
      <c r="AF23" s="64" t="n">
        <v>9</v>
      </c>
      <c r="AG23" s="70" t="n">
        <f>AF23/AE23</f>
        <v>0.9</v>
      </c>
      <c r="AH23" s="64" t="n">
        <f>AF23*2.5</f>
        <v>22.5</v>
      </c>
      <c r="AI23" s="66" t="n">
        <f>(AE23-AF23)*-1</f>
        <v>-1</v>
      </c>
      <c r="AJ23" s="63" t="n">
        <v>12</v>
      </c>
      <c r="AK23" s="64" t="n">
        <v>6</v>
      </c>
      <c r="AL23" s="70" t="n">
        <f>AK23/AJ23</f>
        <v>0.5</v>
      </c>
      <c r="AM23" s="64" t="n">
        <f>AK23*0.8</f>
        <v>4.8</v>
      </c>
      <c r="AN23" s="66" t="n">
        <f>(AJ23-AK23)*-0.5</f>
        <v>-3</v>
      </c>
      <c r="AO23" s="59" t="n">
        <v>10</v>
      </c>
      <c r="AP23" s="60" t="n">
        <v>0</v>
      </c>
      <c r="AQ23" s="69" t="n">
        <f>AP23/AO23</f>
        <v>0</v>
      </c>
      <c r="AR23" s="60" t="n">
        <f>AP23*0.5</f>
        <v>0</v>
      </c>
      <c r="AS23" s="62" t="n">
        <f>(AO23-AP23)*-0.3</f>
        <v>-3</v>
      </c>
      <c r="AT23" s="63" t="n">
        <v>15</v>
      </c>
      <c r="AU23" s="64" t="n">
        <v>0</v>
      </c>
      <c r="AV23" s="70" t="n">
        <f>AU23/AT23</f>
        <v>0</v>
      </c>
      <c r="AW23" s="64" t="n">
        <f>AU23*0.3</f>
        <v>0</v>
      </c>
      <c r="AX23" s="66" t="n">
        <f>(AT23-AU23)*-0.2</f>
        <v>-3</v>
      </c>
      <c r="AY23" s="68" t="n">
        <f>I23+N23+S23+X23+AC23+AH23+AM23+AR23+AW23</f>
        <v>163.3</v>
      </c>
      <c r="AZ23" s="68" t="n">
        <f>J23+O23+T23+Y23+AD23+AI23+AN23+AS23+AX23</f>
        <v>-28.5</v>
      </c>
    </row>
    <row r="24" ht="13.5" customHeight="1">
      <c r="A24" s="17" t="n">
        <v>21</v>
      </c>
      <c r="B24" s="18" t="n">
        <v>329</v>
      </c>
      <c r="C24" s="19" t="s">
        <v>243</v>
      </c>
      <c r="D24" s="57" t="s">
        <v>31</v>
      </c>
      <c r="E24" s="58" t="s">
        <v>183</v>
      </c>
      <c r="F24" s="59" t="n">
        <v>30</v>
      </c>
      <c r="G24" s="60" t="n">
        <v>69</v>
      </c>
      <c r="H24" s="69" t="n">
        <f>G24/F24</f>
        <v>2.3</v>
      </c>
      <c r="I24" s="60" t="n">
        <f>G24*1.5</f>
        <v>103.5</v>
      </c>
      <c r="J24" s="60"/>
      <c r="K24" s="59" t="n">
        <v>15</v>
      </c>
      <c r="L24" s="60" t="n">
        <v>3</v>
      </c>
      <c r="M24" s="69" t="n">
        <f>L24/K24</f>
        <v>0.2</v>
      </c>
      <c r="N24" s="60" t="n">
        <f>L24*0.8</f>
        <v>2.4</v>
      </c>
      <c r="O24" s="62" t="n">
        <f>(K24-L24)*-0.5</f>
        <v>-6</v>
      </c>
      <c r="P24" s="60" t="n">
        <v>40</v>
      </c>
      <c r="Q24" s="60" t="n">
        <v>19</v>
      </c>
      <c r="R24" s="69" t="n">
        <f>Q24/P24</f>
        <v>0.475</v>
      </c>
      <c r="S24" s="60" t="n">
        <f>Q24*1</f>
        <v>19</v>
      </c>
      <c r="T24" s="62" t="n">
        <f>(P24-Q24)*-1</f>
        <v>-21</v>
      </c>
      <c r="U24" s="63" t="n">
        <v>15</v>
      </c>
      <c r="V24" s="64" t="n">
        <v>28</v>
      </c>
      <c r="W24" s="70" t="n">
        <f>V24/U24</f>
        <v>1.86666666666667</v>
      </c>
      <c r="X24" s="64" t="n">
        <f>V24*1</f>
        <v>28</v>
      </c>
      <c r="Y24" s="66"/>
      <c r="Z24" s="63" t="n">
        <v>12</v>
      </c>
      <c r="AA24" s="64" t="n">
        <v>1</v>
      </c>
      <c r="AB24" s="70" t="n">
        <f>AA24/Z24</f>
        <v>0.0833333333333333</v>
      </c>
      <c r="AC24" s="64" t="n">
        <f>AA24*0.8</f>
        <v>0.8</v>
      </c>
      <c r="AD24" s="66" t="n">
        <f>(Z24-AA24)*-0.5</f>
        <v>-5.5</v>
      </c>
      <c r="AE24" s="63" t="n">
        <v>10</v>
      </c>
      <c r="AF24" s="64" t="n">
        <v>9</v>
      </c>
      <c r="AG24" s="70" t="n">
        <f>AF24/AE24</f>
        <v>0.9</v>
      </c>
      <c r="AH24" s="64" t="n">
        <f>AF24*2.5</f>
        <v>22.5</v>
      </c>
      <c r="AI24" s="66" t="n">
        <f>(AE24-AF24)*-1</f>
        <v>-1</v>
      </c>
      <c r="AJ24" s="63" t="n">
        <v>12</v>
      </c>
      <c r="AK24" s="64" t="n">
        <v>8</v>
      </c>
      <c r="AL24" s="70" t="n">
        <f>AK24/AJ24</f>
        <v>0.666666666666667</v>
      </c>
      <c r="AM24" s="64" t="n">
        <f>AK24*0.8</f>
        <v>6.4</v>
      </c>
      <c r="AN24" s="66" t="n">
        <f>(AJ24-AK24)*-0.5</f>
        <v>-2</v>
      </c>
      <c r="AO24" s="59" t="n">
        <v>10</v>
      </c>
      <c r="AP24" s="60" t="n">
        <v>2</v>
      </c>
      <c r="AQ24" s="69" t="n">
        <f>AP24/AO24</f>
        <v>0.2</v>
      </c>
      <c r="AR24" s="60" t="n">
        <f>AP24*0.5</f>
        <v>1</v>
      </c>
      <c r="AS24" s="62" t="n">
        <f>(AO24-AP24)*-0.3</f>
        <v>-2.4</v>
      </c>
      <c r="AT24" s="63" t="n">
        <v>15</v>
      </c>
      <c r="AU24" s="64" t="n">
        <v>1</v>
      </c>
      <c r="AV24" s="70" t="n">
        <f>AU24/AT24</f>
        <v>0.0666666666666667</v>
      </c>
      <c r="AW24" s="64" t="n">
        <f>AU24*0.3</f>
        <v>0.3</v>
      </c>
      <c r="AX24" s="66" t="n">
        <f>(AT24-AU24)*-0.2</f>
        <v>-2.8</v>
      </c>
      <c r="AY24" s="68" t="n">
        <f>I24+N24+S24+X24+AC24+AH24+AM24+AR24+AW24</f>
        <v>183.9</v>
      </c>
      <c r="AZ24" s="68" t="n">
        <f>J24+O24+T24+Y24+AD24+AI24+AN24+AS24+AX24</f>
        <v>-40.7</v>
      </c>
    </row>
    <row r="25" ht="13.5" customHeight="1">
      <c r="A25" s="17" t="n">
        <v>22</v>
      </c>
      <c r="B25" s="18" t="n">
        <v>357</v>
      </c>
      <c r="C25" s="19" t="s">
        <v>244</v>
      </c>
      <c r="D25" s="57" t="s">
        <v>14</v>
      </c>
      <c r="E25" s="58" t="s">
        <v>183</v>
      </c>
      <c r="F25" s="59" t="n">
        <v>30</v>
      </c>
      <c r="G25" s="60" t="n">
        <v>9</v>
      </c>
      <c r="H25" s="69" t="n">
        <f>G25/F25</f>
        <v>0.3</v>
      </c>
      <c r="I25" s="60" t="n">
        <f>G25*0.8</f>
        <v>7.2</v>
      </c>
      <c r="J25" s="62" t="n">
        <f>(F25-G25)*-0.5</f>
        <v>-10.5</v>
      </c>
      <c r="K25" s="59" t="n">
        <v>15</v>
      </c>
      <c r="L25" s="60" t="n">
        <v>11</v>
      </c>
      <c r="M25" s="69" t="n">
        <f>L25/K25</f>
        <v>0.733333333333333</v>
      </c>
      <c r="N25" s="60" t="n">
        <f>L25*0.8</f>
        <v>8.8</v>
      </c>
      <c r="O25" s="62" t="n">
        <f>(K25-L25)*-0.5</f>
        <v>-2</v>
      </c>
      <c r="P25" s="60" t="n">
        <v>40</v>
      </c>
      <c r="Q25" s="60" t="n">
        <v>5</v>
      </c>
      <c r="R25" s="69" t="n">
        <f>Q25/P25</f>
        <v>0.125</v>
      </c>
      <c r="S25" s="60" t="n">
        <f>Q25*1</f>
        <v>5</v>
      </c>
      <c r="T25" s="62" t="n">
        <f>(P25-Q25)*-1</f>
        <v>-35</v>
      </c>
      <c r="U25" s="63" t="n">
        <v>15</v>
      </c>
      <c r="V25" s="64" t="n">
        <v>3</v>
      </c>
      <c r="W25" s="70" t="n">
        <f>V25/U25</f>
        <v>0.2</v>
      </c>
      <c r="X25" s="64" t="n">
        <f>V25*0.8</f>
        <v>2.4</v>
      </c>
      <c r="Y25" s="66" t="n">
        <f>(U25-V25)*-0.5</f>
        <v>-6</v>
      </c>
      <c r="Z25" s="63" t="n">
        <v>12</v>
      </c>
      <c r="AA25" s="64" t="n">
        <v>1</v>
      </c>
      <c r="AB25" s="70" t="n">
        <f>AA25/Z25</f>
        <v>0.0833333333333333</v>
      </c>
      <c r="AC25" s="64" t="n">
        <f>AA25*0.8</f>
        <v>0.8</v>
      </c>
      <c r="AD25" s="66" t="n">
        <f>(Z25-AA25)*-0.5</f>
        <v>-5.5</v>
      </c>
      <c r="AE25" s="63" t="n">
        <v>10</v>
      </c>
      <c r="AF25" s="64" t="n">
        <v>3</v>
      </c>
      <c r="AG25" s="70" t="n">
        <f>AF25/AE25</f>
        <v>0.3</v>
      </c>
      <c r="AH25" s="64" t="n">
        <f>AF25*2.5</f>
        <v>7.5</v>
      </c>
      <c r="AI25" s="66" t="n">
        <f>(AE25-AF25)*-1</f>
        <v>-7</v>
      </c>
      <c r="AJ25" s="63" t="n">
        <v>12</v>
      </c>
      <c r="AK25" s="64" t="n">
        <v>9</v>
      </c>
      <c r="AL25" s="70" t="n">
        <f>AK25/AJ25</f>
        <v>0.75</v>
      </c>
      <c r="AM25" s="64" t="n">
        <f>AK25*0.8</f>
        <v>7.2</v>
      </c>
      <c r="AN25" s="66" t="n">
        <f>(AJ25-AK25)*-0.5</f>
        <v>-1.5</v>
      </c>
      <c r="AO25" s="59" t="n">
        <v>10</v>
      </c>
      <c r="AP25" s="60" t="n">
        <v>0</v>
      </c>
      <c r="AQ25" s="69" t="n">
        <f>AP25/AO25</f>
        <v>0</v>
      </c>
      <c r="AR25" s="60" t="n">
        <f>AP25*0.5</f>
        <v>0</v>
      </c>
      <c r="AS25" s="62" t="n">
        <f>(AO25-AP25)*-0.3</f>
        <v>-3</v>
      </c>
      <c r="AT25" s="63" t="n">
        <v>15</v>
      </c>
      <c r="AU25" s="64" t="n">
        <v>3</v>
      </c>
      <c r="AV25" s="70" t="n">
        <f>AU25/AT25</f>
        <v>0.2</v>
      </c>
      <c r="AW25" s="64" t="n">
        <f>AU25*0.3</f>
        <v>0.9</v>
      </c>
      <c r="AX25" s="66" t="n">
        <f>(AT25-AU25)*-0.2</f>
        <v>-2.4</v>
      </c>
      <c r="AY25" s="68" t="n">
        <f>I25+N25+S25+X25+AC25+AH25+AM25+AR25+AW25</f>
        <v>39.8</v>
      </c>
      <c r="AZ25" s="68" t="n">
        <f>J25+O25+T25+Y25+AD25+AI25+AN25+AS25+AX25</f>
        <v>-72.9</v>
      </c>
    </row>
    <row r="26" ht="13.5" customHeight="1">
      <c r="A26" s="17" t="n">
        <v>23</v>
      </c>
      <c r="B26" s="18" t="n">
        <v>359</v>
      </c>
      <c r="C26" s="19" t="s">
        <v>245</v>
      </c>
      <c r="D26" s="57" t="s">
        <v>14</v>
      </c>
      <c r="E26" s="58" t="s">
        <v>183</v>
      </c>
      <c r="F26" s="59" t="n">
        <v>30</v>
      </c>
      <c r="G26" s="60" t="n">
        <v>27</v>
      </c>
      <c r="H26" s="69" t="n">
        <f>G26/F26</f>
        <v>0.9</v>
      </c>
      <c r="I26" s="60" t="n">
        <f>G26*0.8</f>
        <v>21.6</v>
      </c>
      <c r="J26" s="62" t="n">
        <f>(F26-G26)*-0.5</f>
        <v>-1.5</v>
      </c>
      <c r="K26" s="59" t="n">
        <v>15</v>
      </c>
      <c r="L26" s="60" t="n">
        <v>6</v>
      </c>
      <c r="M26" s="69" t="n">
        <f>L26/K26</f>
        <v>0.4</v>
      </c>
      <c r="N26" s="60" t="n">
        <f>L26*0.8</f>
        <v>4.8</v>
      </c>
      <c r="O26" s="62" t="n">
        <f>(K26-L26)*-0.5</f>
        <v>-4.5</v>
      </c>
      <c r="P26" s="60" t="n">
        <v>50</v>
      </c>
      <c r="Q26" s="60" t="n">
        <v>23</v>
      </c>
      <c r="R26" s="69" t="n">
        <f>Q26/P26</f>
        <v>0.46</v>
      </c>
      <c r="S26" s="60" t="n">
        <f>Q26*1</f>
        <v>23</v>
      </c>
      <c r="T26" s="62" t="n">
        <f>(P26-Q26)*-1</f>
        <v>-27</v>
      </c>
      <c r="U26" s="63" t="n">
        <v>15</v>
      </c>
      <c r="V26" s="64" t="n">
        <v>2</v>
      </c>
      <c r="W26" s="70" t="n">
        <f>V26/U26</f>
        <v>0.133333333333333</v>
      </c>
      <c r="X26" s="64" t="n">
        <f>V26*0.8</f>
        <v>1.6</v>
      </c>
      <c r="Y26" s="66" t="n">
        <f>(U26-V26)*-0.5</f>
        <v>-6.5</v>
      </c>
      <c r="Z26" s="63" t="n">
        <v>12</v>
      </c>
      <c r="AA26" s="64" t="n">
        <v>0</v>
      </c>
      <c r="AB26" s="70" t="n">
        <f>AA26/Z26</f>
        <v>0</v>
      </c>
      <c r="AC26" s="64" t="n">
        <f>AA26*0.8</f>
        <v>0</v>
      </c>
      <c r="AD26" s="66" t="n">
        <f>(Z26-AA26)*-0.5</f>
        <v>-6</v>
      </c>
      <c r="AE26" s="63" t="n">
        <v>10</v>
      </c>
      <c r="AF26" s="64" t="n">
        <v>11</v>
      </c>
      <c r="AG26" s="70" t="n">
        <f>AF26/AE26</f>
        <v>1.1</v>
      </c>
      <c r="AH26" s="64" t="n">
        <f>AF26*3.5</f>
        <v>38.5</v>
      </c>
      <c r="AI26" s="64"/>
      <c r="AJ26" s="63" t="n">
        <v>12</v>
      </c>
      <c r="AK26" s="64" t="n">
        <v>14</v>
      </c>
      <c r="AL26" s="70" t="n">
        <f>AK26/AJ26</f>
        <v>1.16666666666667</v>
      </c>
      <c r="AM26" s="64" t="n">
        <f>AK26*1</f>
        <v>14</v>
      </c>
      <c r="AN26" s="64"/>
      <c r="AO26" s="59" t="n">
        <v>10</v>
      </c>
      <c r="AP26" s="60" t="n">
        <v>0</v>
      </c>
      <c r="AQ26" s="69" t="n">
        <f>AP26/AO26</f>
        <v>0</v>
      </c>
      <c r="AR26" s="60" t="n">
        <f>AP26*0.5</f>
        <v>0</v>
      </c>
      <c r="AS26" s="62" t="n">
        <f>(AO26-AP26)*-0.3</f>
        <v>-3</v>
      </c>
      <c r="AT26" s="63" t="n">
        <v>15</v>
      </c>
      <c r="AU26" s="64" t="n">
        <v>0</v>
      </c>
      <c r="AV26" s="70" t="n">
        <f>AU26/AT26</f>
        <v>0</v>
      </c>
      <c r="AW26" s="64" t="n">
        <f>AU26*0.3</f>
        <v>0</v>
      </c>
      <c r="AX26" s="66" t="n">
        <f>(AT26-AU26)*-0.2</f>
        <v>-3</v>
      </c>
      <c r="AY26" s="68" t="n">
        <f>I26+N26+S26+X26+AC26+AH26+AM26+AR26+AW26</f>
        <v>103.5</v>
      </c>
      <c r="AZ26" s="68" t="n">
        <f>J26+O26+T26+Y26+AD26+AI26+AN26+AS26+AX26</f>
        <v>-51.5</v>
      </c>
    </row>
    <row r="27" ht="13.5" customHeight="1">
      <c r="A27" s="17" t="n">
        <v>24</v>
      </c>
      <c r="B27" s="18" t="n">
        <v>373</v>
      </c>
      <c r="C27" s="19" t="s">
        <v>246</v>
      </c>
      <c r="D27" s="57" t="s">
        <v>11</v>
      </c>
      <c r="E27" s="58" t="s">
        <v>183</v>
      </c>
      <c r="F27" s="59" t="n">
        <v>30</v>
      </c>
      <c r="G27" s="60" t="n">
        <v>14</v>
      </c>
      <c r="H27" s="69" t="n">
        <f>G27/F27</f>
        <v>0.466666666666667</v>
      </c>
      <c r="I27" s="60" t="n">
        <f>G27*0.8</f>
        <v>11.2</v>
      </c>
      <c r="J27" s="62" t="n">
        <f>(F27-G27)*-0.5</f>
        <v>-8</v>
      </c>
      <c r="K27" s="59" t="n">
        <v>15</v>
      </c>
      <c r="L27" s="60" t="n">
        <v>24</v>
      </c>
      <c r="M27" s="69" t="n">
        <f>L27/K27</f>
        <v>1.6</v>
      </c>
      <c r="N27" s="60" t="n">
        <f>L27*1.5</f>
        <v>36</v>
      </c>
      <c r="O27" s="60"/>
      <c r="P27" s="60" t="n">
        <v>50</v>
      </c>
      <c r="Q27" s="60" t="n">
        <v>57</v>
      </c>
      <c r="R27" s="69" t="n">
        <f>Q27/P27</f>
        <v>1.14</v>
      </c>
      <c r="S27" s="60" t="n">
        <f>Q27*2</f>
        <v>114</v>
      </c>
      <c r="T27" s="60"/>
      <c r="U27" s="63" t="n">
        <v>15</v>
      </c>
      <c r="V27" s="64" t="n">
        <v>3</v>
      </c>
      <c r="W27" s="70" t="n">
        <f>V27/U27</f>
        <v>0.2</v>
      </c>
      <c r="X27" s="64" t="n">
        <f>V27*0.8</f>
        <v>2.4</v>
      </c>
      <c r="Y27" s="66" t="n">
        <f>(U27-V27)*-0.5</f>
        <v>-6</v>
      </c>
      <c r="Z27" s="63" t="n">
        <v>12</v>
      </c>
      <c r="AA27" s="64" t="n">
        <v>1</v>
      </c>
      <c r="AB27" s="70" t="n">
        <f>AA27/Z27</f>
        <v>0.0833333333333333</v>
      </c>
      <c r="AC27" s="64" t="n">
        <f>AA27*0.8</f>
        <v>0.8</v>
      </c>
      <c r="AD27" s="66" t="n">
        <f>(Z27-AA27)*-0.5</f>
        <v>-5.5</v>
      </c>
      <c r="AE27" s="63" t="n">
        <v>10</v>
      </c>
      <c r="AF27" s="64" t="n">
        <v>8</v>
      </c>
      <c r="AG27" s="70" t="n">
        <f>AF27/AE27</f>
        <v>0.8</v>
      </c>
      <c r="AH27" s="64" t="n">
        <f>AF27*2.5</f>
        <v>20</v>
      </c>
      <c r="AI27" s="66" t="n">
        <f>(AE27-AF27)*-1</f>
        <v>-2</v>
      </c>
      <c r="AJ27" s="63" t="n">
        <v>12</v>
      </c>
      <c r="AK27" s="64" t="n">
        <v>13</v>
      </c>
      <c r="AL27" s="70" t="n">
        <f>AK27/AJ27</f>
        <v>1.08333333333333</v>
      </c>
      <c r="AM27" s="64" t="n">
        <f>AK27*1</f>
        <v>13</v>
      </c>
      <c r="AN27" s="64"/>
      <c r="AO27" s="59" t="n">
        <v>10</v>
      </c>
      <c r="AP27" s="60" t="n">
        <v>1</v>
      </c>
      <c r="AQ27" s="69" t="n">
        <f>AP27/AO27</f>
        <v>0.1</v>
      </c>
      <c r="AR27" s="60" t="n">
        <f>AP27*0.5</f>
        <v>0.5</v>
      </c>
      <c r="AS27" s="62" t="n">
        <f>(AO27-AP27)*-0.3</f>
        <v>-2.7</v>
      </c>
      <c r="AT27" s="63" t="n">
        <v>15</v>
      </c>
      <c r="AU27" s="64" t="n">
        <v>3</v>
      </c>
      <c r="AV27" s="70" t="n">
        <f>AU27/AT27</f>
        <v>0.2</v>
      </c>
      <c r="AW27" s="64" t="n">
        <f>AU27*0.3</f>
        <v>0.9</v>
      </c>
      <c r="AX27" s="66" t="n">
        <f>(AT27-AU27)*-0.2</f>
        <v>-2.4</v>
      </c>
      <c r="AY27" s="68" t="n">
        <f>I27+N27+S27+X27+AC27+AH27+AM27+AR27+AW27</f>
        <v>198.8</v>
      </c>
      <c r="AZ27" s="68" t="n">
        <f>J27+O27+T27+Y27+AD27+AI27+AN27+AS27+AX27</f>
        <v>-26.6</v>
      </c>
    </row>
    <row r="28" ht="13.5" customHeight="1">
      <c r="A28" s="17" t="n">
        <v>25</v>
      </c>
      <c r="B28" s="18" t="n">
        <v>379</v>
      </c>
      <c r="C28" s="19" t="s">
        <v>247</v>
      </c>
      <c r="D28" s="57" t="s">
        <v>14</v>
      </c>
      <c r="E28" s="58" t="s">
        <v>183</v>
      </c>
      <c r="F28" s="59" t="n">
        <v>30</v>
      </c>
      <c r="G28" s="60" t="n">
        <v>16</v>
      </c>
      <c r="H28" s="69" t="n">
        <f>G28/F28</f>
        <v>0.533333333333333</v>
      </c>
      <c r="I28" s="60" t="n">
        <f>G28*0.8</f>
        <v>12.8</v>
      </c>
      <c r="J28" s="62" t="n">
        <f>(F28-G28)*-0.5</f>
        <v>-7</v>
      </c>
      <c r="K28" s="59" t="n">
        <v>15</v>
      </c>
      <c r="L28" s="60" t="n">
        <v>19</v>
      </c>
      <c r="M28" s="69" t="n">
        <f>L28/K28</f>
        <v>1.26666666666667</v>
      </c>
      <c r="N28" s="60" t="n">
        <f>L28*1.5</f>
        <v>28.5</v>
      </c>
      <c r="O28" s="60"/>
      <c r="P28" s="60" t="n">
        <v>50</v>
      </c>
      <c r="Q28" s="60" t="n">
        <v>50</v>
      </c>
      <c r="R28" s="69" t="n">
        <f>Q28/P28</f>
        <v>1</v>
      </c>
      <c r="S28" s="60" t="n">
        <f>Q28*2</f>
        <v>100</v>
      </c>
      <c r="T28" s="60"/>
      <c r="U28" s="63" t="n">
        <v>15</v>
      </c>
      <c r="V28" s="64" t="n">
        <v>3</v>
      </c>
      <c r="W28" s="70" t="n">
        <f>V28/U28</f>
        <v>0.2</v>
      </c>
      <c r="X28" s="64" t="n">
        <f>V28*0.8</f>
        <v>2.4</v>
      </c>
      <c r="Y28" s="66" t="n">
        <f>(U28-V28)*-0.5</f>
        <v>-6</v>
      </c>
      <c r="Z28" s="63" t="n">
        <v>12</v>
      </c>
      <c r="AA28" s="64" t="n">
        <v>2</v>
      </c>
      <c r="AB28" s="70" t="n">
        <f>AA28/Z28</f>
        <v>0.166666666666667</v>
      </c>
      <c r="AC28" s="64" t="n">
        <f>AA28*0.8</f>
        <v>1.6</v>
      </c>
      <c r="AD28" s="66" t="n">
        <f>(Z28-AA28)*-0.5</f>
        <v>-5</v>
      </c>
      <c r="AE28" s="63" t="n">
        <v>10</v>
      </c>
      <c r="AF28" s="64" t="n">
        <v>17</v>
      </c>
      <c r="AG28" s="70" t="n">
        <f>AF28/AE28</f>
        <v>1.7</v>
      </c>
      <c r="AH28" s="64" t="n">
        <f>AF28*3.5</f>
        <v>59.5</v>
      </c>
      <c r="AI28" s="64"/>
      <c r="AJ28" s="63" t="n">
        <v>12</v>
      </c>
      <c r="AK28" s="64" t="n">
        <v>12</v>
      </c>
      <c r="AL28" s="70" t="n">
        <f>AK28/AJ28</f>
        <v>1</v>
      </c>
      <c r="AM28" s="64" t="n">
        <f>AK28*1</f>
        <v>12</v>
      </c>
      <c r="AN28" s="64"/>
      <c r="AO28" s="59" t="n">
        <v>10</v>
      </c>
      <c r="AP28" s="60" t="n">
        <v>4</v>
      </c>
      <c r="AQ28" s="69" t="n">
        <f>AP28/AO28</f>
        <v>0.4</v>
      </c>
      <c r="AR28" s="60" t="n">
        <f>AP28*0.5</f>
        <v>2</v>
      </c>
      <c r="AS28" s="62" t="n">
        <f>(AO28-AP28)*-0.3</f>
        <v>-1.8</v>
      </c>
      <c r="AT28" s="63" t="n">
        <v>15</v>
      </c>
      <c r="AU28" s="64" t="n">
        <v>15</v>
      </c>
      <c r="AV28" s="70" t="n">
        <f>AU28/AT28</f>
        <v>1</v>
      </c>
      <c r="AW28" s="111" t="n">
        <f>AU28*0.5</f>
        <v>7.5</v>
      </c>
      <c r="AX28" s="112"/>
      <c r="AY28" s="68" t="n">
        <f>I28+N28+S28+X28+AC28+AH28+AM28+AR28+AW28</f>
        <v>226.3</v>
      </c>
      <c r="AZ28" s="68" t="n">
        <f>J28+O28+T28+Y28+AD28+AI28+AN28+AS28+AX28</f>
        <v>-19.8</v>
      </c>
    </row>
    <row r="29" ht="13.5" customHeight="1">
      <c r="A29" s="17" t="n">
        <v>26</v>
      </c>
      <c r="B29" s="18" t="n">
        <v>387</v>
      </c>
      <c r="C29" s="19" t="s">
        <v>248</v>
      </c>
      <c r="D29" s="57" t="s">
        <v>24</v>
      </c>
      <c r="E29" s="58" t="s">
        <v>183</v>
      </c>
      <c r="F29" s="59" t="n">
        <v>30</v>
      </c>
      <c r="G29" s="60" t="n">
        <v>21</v>
      </c>
      <c r="H29" s="69" t="n">
        <f>G29/F29</f>
        <v>0.7</v>
      </c>
      <c r="I29" s="60" t="n">
        <f>G29*0.8</f>
        <v>16.8</v>
      </c>
      <c r="J29" s="62" t="n">
        <f>(F29-G29)*-0.5</f>
        <v>-4.5</v>
      </c>
      <c r="K29" s="59" t="n">
        <v>15</v>
      </c>
      <c r="L29" s="60" t="n">
        <v>18</v>
      </c>
      <c r="M29" s="69" t="n">
        <f>L29/K29</f>
        <v>1.2</v>
      </c>
      <c r="N29" s="60" t="n">
        <f>L29*1.5</f>
        <v>27</v>
      </c>
      <c r="O29" s="60"/>
      <c r="P29" s="60" t="n">
        <v>50</v>
      </c>
      <c r="Q29" s="60" t="n">
        <v>30</v>
      </c>
      <c r="R29" s="69" t="n">
        <f>Q29/P29</f>
        <v>0.6</v>
      </c>
      <c r="S29" s="60" t="n">
        <f>Q29*1</f>
        <v>30</v>
      </c>
      <c r="T29" s="62" t="n">
        <f>(P29-Q29)*-1</f>
        <v>-20</v>
      </c>
      <c r="U29" s="63" t="n">
        <v>15</v>
      </c>
      <c r="V29" s="64" t="n">
        <v>0</v>
      </c>
      <c r="W29" s="70" t="n">
        <f>V29/U29</f>
        <v>0</v>
      </c>
      <c r="X29" s="64" t="n">
        <f>V29*0.8</f>
        <v>0</v>
      </c>
      <c r="Y29" s="66" t="n">
        <f>(U29-V29)*-0.5</f>
        <v>-7.5</v>
      </c>
      <c r="Z29" s="63" t="n">
        <v>12</v>
      </c>
      <c r="AA29" s="64" t="n">
        <v>0</v>
      </c>
      <c r="AB29" s="70" t="n">
        <f>AA29/Z29</f>
        <v>0</v>
      </c>
      <c r="AC29" s="64" t="n">
        <f>AA29*0.8</f>
        <v>0</v>
      </c>
      <c r="AD29" s="66" t="n">
        <f>(Z29-AA29)*-0.5</f>
        <v>-6</v>
      </c>
      <c r="AE29" s="63" t="n">
        <v>10</v>
      </c>
      <c r="AF29" s="64" t="n">
        <v>3</v>
      </c>
      <c r="AG29" s="70" t="n">
        <f>AF29/AE29</f>
        <v>0.3</v>
      </c>
      <c r="AH29" s="64" t="n">
        <f>AF29*2.5</f>
        <v>7.5</v>
      </c>
      <c r="AI29" s="66" t="n">
        <f>(AE29-AF29)*-1</f>
        <v>-7</v>
      </c>
      <c r="AJ29" s="63" t="n">
        <v>12</v>
      </c>
      <c r="AK29" s="64" t="n">
        <v>4</v>
      </c>
      <c r="AL29" s="70" t="n">
        <f>AK29/AJ29</f>
        <v>0.333333333333333</v>
      </c>
      <c r="AM29" s="64" t="n">
        <f>AK29*0.8</f>
        <v>3.2</v>
      </c>
      <c r="AN29" s="66" t="n">
        <f>(AJ29-AK29)*-0.5</f>
        <v>-4</v>
      </c>
      <c r="AO29" s="59" t="n">
        <v>10</v>
      </c>
      <c r="AP29" s="60" t="n">
        <v>1</v>
      </c>
      <c r="AQ29" s="69" t="n">
        <f>AP29/AO29</f>
        <v>0.1</v>
      </c>
      <c r="AR29" s="60" t="n">
        <f>AP29*0.5</f>
        <v>0.5</v>
      </c>
      <c r="AS29" s="62" t="n">
        <f>(AO29-AP29)*-0.3</f>
        <v>-2.7</v>
      </c>
      <c r="AT29" s="63" t="n">
        <v>15</v>
      </c>
      <c r="AU29" s="64" t="n">
        <v>0</v>
      </c>
      <c r="AV29" s="70" t="n">
        <f>AU29/AT29</f>
        <v>0</v>
      </c>
      <c r="AW29" s="64" t="n">
        <f>AU29*0.3</f>
        <v>0</v>
      </c>
      <c r="AX29" s="66" t="n">
        <f>(AT29-AU29)*-0.2</f>
        <v>-3</v>
      </c>
      <c r="AY29" s="68" t="n">
        <f>I29+N29+S29+X29+AC29+AH29+AM29+AR29+AW29</f>
        <v>85</v>
      </c>
      <c r="AZ29" s="68" t="n">
        <f>J29+O29+T29+Y29+AD29+AI29+AN29+AS29+AX29</f>
        <v>-54.7</v>
      </c>
    </row>
    <row r="30" ht="13.5" customHeight="1">
      <c r="A30" s="17" t="n">
        <v>27</v>
      </c>
      <c r="B30" s="18" t="n">
        <v>511</v>
      </c>
      <c r="C30" s="19" t="s">
        <v>249</v>
      </c>
      <c r="D30" s="57" t="s">
        <v>24</v>
      </c>
      <c r="E30" s="58" t="s">
        <v>183</v>
      </c>
      <c r="F30" s="59" t="n">
        <v>30</v>
      </c>
      <c r="G30" s="60" t="n">
        <v>13</v>
      </c>
      <c r="H30" s="69" t="n">
        <f>G30/F30</f>
        <v>0.433333333333333</v>
      </c>
      <c r="I30" s="60" t="n">
        <f>G30*0.8</f>
        <v>10.4</v>
      </c>
      <c r="J30" s="62" t="n">
        <f>(F30-G30)*-0.5</f>
        <v>-8.5</v>
      </c>
      <c r="K30" s="59" t="n">
        <v>15</v>
      </c>
      <c r="L30" s="60" t="n">
        <v>22</v>
      </c>
      <c r="M30" s="69" t="n">
        <f>L30/K30</f>
        <v>1.46666666666667</v>
      </c>
      <c r="N30" s="60" t="n">
        <f>L30*1.5</f>
        <v>33</v>
      </c>
      <c r="O30" s="60"/>
      <c r="P30" s="60" t="n">
        <v>50</v>
      </c>
      <c r="Q30" s="60" t="n">
        <v>40</v>
      </c>
      <c r="R30" s="69" t="n">
        <f>Q30/P30</f>
        <v>0.8</v>
      </c>
      <c r="S30" s="60" t="n">
        <f>Q30*1</f>
        <v>40</v>
      </c>
      <c r="T30" s="62" t="n">
        <f>(P30-Q30)*-1</f>
        <v>-10</v>
      </c>
      <c r="U30" s="63" t="n">
        <v>15</v>
      </c>
      <c r="V30" s="64" t="n">
        <v>0</v>
      </c>
      <c r="W30" s="70" t="n">
        <f>V30/U30</f>
        <v>0</v>
      </c>
      <c r="X30" s="64" t="n">
        <f>V30*0.8</f>
        <v>0</v>
      </c>
      <c r="Y30" s="66" t="n">
        <f>(U30-V30)*-0.5</f>
        <v>-7.5</v>
      </c>
      <c r="Z30" s="63" t="n">
        <v>12</v>
      </c>
      <c r="AA30" s="64" t="n">
        <v>0</v>
      </c>
      <c r="AB30" s="70" t="n">
        <f>AA30/Z30</f>
        <v>0</v>
      </c>
      <c r="AC30" s="64" t="n">
        <f>AA30*0.8</f>
        <v>0</v>
      </c>
      <c r="AD30" s="66" t="n">
        <f>(Z30-AA30)*-0.5</f>
        <v>-6</v>
      </c>
      <c r="AE30" s="63" t="n">
        <v>10</v>
      </c>
      <c r="AF30" s="64" t="n">
        <v>15</v>
      </c>
      <c r="AG30" s="70" t="n">
        <f>AF30/AE30</f>
        <v>1.5</v>
      </c>
      <c r="AH30" s="64" t="n">
        <f>AF30*3.5</f>
        <v>52.5</v>
      </c>
      <c r="AI30" s="64"/>
      <c r="AJ30" s="63" t="n">
        <v>12</v>
      </c>
      <c r="AK30" s="64" t="n">
        <v>9</v>
      </c>
      <c r="AL30" s="70" t="n">
        <f>AK30/AJ30</f>
        <v>0.75</v>
      </c>
      <c r="AM30" s="64" t="n">
        <f>AK30*0.8</f>
        <v>7.2</v>
      </c>
      <c r="AN30" s="66" t="n">
        <f>(AJ30-AK30)*-0.5</f>
        <v>-1.5</v>
      </c>
      <c r="AO30" s="59" t="n">
        <v>10</v>
      </c>
      <c r="AP30" s="60" t="n">
        <v>4</v>
      </c>
      <c r="AQ30" s="69" t="n">
        <f>AP30/AO30</f>
        <v>0.4</v>
      </c>
      <c r="AR30" s="60" t="n">
        <f>AP30*0.5</f>
        <v>2</v>
      </c>
      <c r="AS30" s="62" t="n">
        <f>(AO30-AP30)*-0.3</f>
        <v>-1.8</v>
      </c>
      <c r="AT30" s="63" t="n">
        <v>15</v>
      </c>
      <c r="AU30" s="64" t="n">
        <v>2</v>
      </c>
      <c r="AV30" s="70" t="n">
        <f>AU30/AT30</f>
        <v>0.133333333333333</v>
      </c>
      <c r="AW30" s="64" t="n">
        <f>AU30*0.3</f>
        <v>0.6</v>
      </c>
      <c r="AX30" s="66" t="n">
        <f>(AT30-AU30)*-0.2</f>
        <v>-2.6</v>
      </c>
      <c r="AY30" s="68" t="n">
        <f>I30+N30+S30+X30+AC30+AH30+AM30+AR30+AW30</f>
        <v>145.7</v>
      </c>
      <c r="AZ30" s="68" t="n">
        <f>J30+O30+T30+Y30+AD30+AI30+AN30+AS30+AX30</f>
        <v>-37.9</v>
      </c>
    </row>
    <row r="31" ht="13.5" customHeight="1">
      <c r="A31" s="17" t="n">
        <v>28</v>
      </c>
      <c r="B31" s="18" t="n">
        <v>513</v>
      </c>
      <c r="C31" s="19" t="s">
        <v>250</v>
      </c>
      <c r="D31" s="57" t="s">
        <v>14</v>
      </c>
      <c r="E31" s="58" t="s">
        <v>183</v>
      </c>
      <c r="F31" s="59" t="n">
        <v>30</v>
      </c>
      <c r="G31" s="60" t="n">
        <v>6</v>
      </c>
      <c r="H31" s="69" t="n">
        <f>G31/F31</f>
        <v>0.2</v>
      </c>
      <c r="I31" s="60" t="n">
        <f>G31*0.8</f>
        <v>4.8</v>
      </c>
      <c r="J31" s="62" t="n">
        <f>(F31-G31)*-0.5</f>
        <v>-12</v>
      </c>
      <c r="K31" s="59" t="n">
        <v>15</v>
      </c>
      <c r="L31" s="60" t="n">
        <v>6</v>
      </c>
      <c r="M31" s="69" t="n">
        <f>L31/K31</f>
        <v>0.4</v>
      </c>
      <c r="N31" s="60" t="n">
        <f>L31*0.8</f>
        <v>4.8</v>
      </c>
      <c r="O31" s="62" t="n">
        <f>(K31-L31)*-0.5</f>
        <v>-4.5</v>
      </c>
      <c r="P31" s="60" t="n">
        <v>50</v>
      </c>
      <c r="Q31" s="60" t="n">
        <v>41</v>
      </c>
      <c r="R31" s="69" t="n">
        <f>Q31/P31</f>
        <v>0.82</v>
      </c>
      <c r="S31" s="60" t="n">
        <f>Q31*1</f>
        <v>41</v>
      </c>
      <c r="T31" s="62" t="n">
        <f>(P31-Q31)*-1</f>
        <v>-9</v>
      </c>
      <c r="U31" s="63" t="n">
        <v>15</v>
      </c>
      <c r="V31" s="64" t="n">
        <v>0</v>
      </c>
      <c r="W31" s="70" t="n">
        <f>V31/U31</f>
        <v>0</v>
      </c>
      <c r="X31" s="64" t="n">
        <f>V31*0.8</f>
        <v>0</v>
      </c>
      <c r="Y31" s="66" t="n">
        <f>(U31-V31)*-0.5</f>
        <v>-7.5</v>
      </c>
      <c r="Z31" s="63" t="n">
        <v>12</v>
      </c>
      <c r="AA31" s="64" t="n">
        <v>0</v>
      </c>
      <c r="AB31" s="70" t="n">
        <f>AA31/Z31</f>
        <v>0</v>
      </c>
      <c r="AC31" s="64" t="n">
        <f>AA31*0.8</f>
        <v>0</v>
      </c>
      <c r="AD31" s="66" t="n">
        <f>(Z31-AA31)*-0.5</f>
        <v>-6</v>
      </c>
      <c r="AE31" s="63" t="n">
        <v>10</v>
      </c>
      <c r="AF31" s="64" t="n">
        <v>10</v>
      </c>
      <c r="AG31" s="70" t="n">
        <f>AF31/AE31</f>
        <v>1</v>
      </c>
      <c r="AH31" s="64" t="n">
        <f>AF31*3.5</f>
        <v>35</v>
      </c>
      <c r="AI31" s="64"/>
      <c r="AJ31" s="63" t="n">
        <v>12</v>
      </c>
      <c r="AK31" s="64" t="n">
        <v>11</v>
      </c>
      <c r="AL31" s="70" t="n">
        <f>AK31/AJ31</f>
        <v>0.916666666666667</v>
      </c>
      <c r="AM31" s="64" t="n">
        <f>AK31*0.8</f>
        <v>8.8</v>
      </c>
      <c r="AN31" s="66" t="n">
        <f>(AJ31-AK31)*-0.5</f>
        <v>-0.5</v>
      </c>
      <c r="AO31" s="59" t="n">
        <v>10</v>
      </c>
      <c r="AP31" s="60" t="n">
        <v>1</v>
      </c>
      <c r="AQ31" s="69" t="n">
        <f>AP31/AO31</f>
        <v>0.1</v>
      </c>
      <c r="AR31" s="60" t="n">
        <f>AP31*0.5</f>
        <v>0.5</v>
      </c>
      <c r="AS31" s="62" t="n">
        <f>(AO31-AP31)*-0.3</f>
        <v>-2.7</v>
      </c>
      <c r="AT31" s="63" t="n">
        <v>15</v>
      </c>
      <c r="AU31" s="64" t="n">
        <v>5</v>
      </c>
      <c r="AV31" s="70" t="n">
        <f>AU31/AT31</f>
        <v>0.333333333333333</v>
      </c>
      <c r="AW31" s="64" t="n">
        <f>AU31*0.3</f>
        <v>1.5</v>
      </c>
      <c r="AX31" s="66" t="n">
        <f>(AT31-AU31)*-0.2</f>
        <v>-2</v>
      </c>
      <c r="AY31" s="68" t="n">
        <f>I31+N31+S31+X31+AC31+AH31+AM31+AR31+AW31</f>
        <v>96.4</v>
      </c>
      <c r="AZ31" s="68" t="n">
        <f>J31+O31+T31+Y31+AD31+AI31+AN31+AS31+AX31</f>
        <v>-44.2</v>
      </c>
    </row>
    <row r="32" ht="13.5" customHeight="1">
      <c r="A32" s="17" t="n">
        <v>29</v>
      </c>
      <c r="B32" s="18" t="n">
        <v>514</v>
      </c>
      <c r="C32" s="19" t="s">
        <v>251</v>
      </c>
      <c r="D32" s="57" t="s">
        <v>22</v>
      </c>
      <c r="E32" s="58" t="s">
        <v>183</v>
      </c>
      <c r="F32" s="59" t="n">
        <v>30</v>
      </c>
      <c r="G32" s="60" t="n">
        <v>32</v>
      </c>
      <c r="H32" s="69" t="n">
        <f>G32/F32</f>
        <v>1.06666666666667</v>
      </c>
      <c r="I32" s="60" t="n">
        <f>G32*1.5</f>
        <v>48</v>
      </c>
      <c r="J32" s="60"/>
      <c r="K32" s="59" t="n">
        <v>15</v>
      </c>
      <c r="L32" s="60" t="n">
        <v>52</v>
      </c>
      <c r="M32" s="69" t="n">
        <f>L32/K32</f>
        <v>3.46666666666667</v>
      </c>
      <c r="N32" s="60" t="n">
        <f>L32*1.5</f>
        <v>78</v>
      </c>
      <c r="O32" s="60"/>
      <c r="P32" s="60" t="n">
        <v>50</v>
      </c>
      <c r="Q32" s="60" t="n">
        <v>71</v>
      </c>
      <c r="R32" s="69" t="n">
        <f>Q32/P32</f>
        <v>1.42</v>
      </c>
      <c r="S32" s="60" t="n">
        <f>Q32*2</f>
        <v>142</v>
      </c>
      <c r="T32" s="60"/>
      <c r="U32" s="63" t="n">
        <v>15</v>
      </c>
      <c r="V32" s="64" t="n">
        <v>16</v>
      </c>
      <c r="W32" s="70" t="n">
        <f>V32/U32</f>
        <v>1.06666666666667</v>
      </c>
      <c r="X32" s="64" t="n">
        <f>V32*1</f>
        <v>16</v>
      </c>
      <c r="Y32" s="66"/>
      <c r="Z32" s="63" t="n">
        <v>12</v>
      </c>
      <c r="AA32" s="64" t="n">
        <v>9</v>
      </c>
      <c r="AB32" s="70" t="n">
        <f>AA32/Z32</f>
        <v>0.75</v>
      </c>
      <c r="AC32" s="64" t="n">
        <f>AA32*0.8</f>
        <v>7.2</v>
      </c>
      <c r="AD32" s="66" t="n">
        <f>(Z32-AA32)*-0.5</f>
        <v>-1.5</v>
      </c>
      <c r="AE32" s="63" t="n">
        <v>10</v>
      </c>
      <c r="AF32" s="64" t="n">
        <v>15</v>
      </c>
      <c r="AG32" s="70" t="n">
        <f>AF32/AE32</f>
        <v>1.5</v>
      </c>
      <c r="AH32" s="64" t="n">
        <f>AF32*3.5</f>
        <v>52.5</v>
      </c>
      <c r="AI32" s="64"/>
      <c r="AJ32" s="63" t="n">
        <v>12</v>
      </c>
      <c r="AK32" s="64" t="n">
        <v>17</v>
      </c>
      <c r="AL32" s="70" t="n">
        <f>AK32/AJ32</f>
        <v>1.41666666666667</v>
      </c>
      <c r="AM32" s="64" t="n">
        <f>AK32*1</f>
        <v>17</v>
      </c>
      <c r="AN32" s="64"/>
      <c r="AO32" s="59" t="n">
        <v>10</v>
      </c>
      <c r="AP32" s="60" t="n">
        <v>8</v>
      </c>
      <c r="AQ32" s="69" t="n">
        <f>AP32/AO32</f>
        <v>0.8</v>
      </c>
      <c r="AR32" s="60" t="n">
        <f>AP32*0.5</f>
        <v>4</v>
      </c>
      <c r="AS32" s="62" t="n">
        <f>(AO32-AP32)*-0.3</f>
        <v>-0.6</v>
      </c>
      <c r="AT32" s="63" t="n">
        <v>15</v>
      </c>
      <c r="AU32" s="64" t="n">
        <v>4</v>
      </c>
      <c r="AV32" s="70" t="n">
        <f>AU32/AT32</f>
        <v>0.266666666666667</v>
      </c>
      <c r="AW32" s="64" t="n">
        <f>AU32*0.3</f>
        <v>1.2</v>
      </c>
      <c r="AX32" s="66" t="n">
        <f>(AT32-AU32)*-0.2</f>
        <v>-2.2</v>
      </c>
      <c r="AY32" s="68" t="n">
        <f>I32+N32+S32+X32+AC32+AH32+AM32+AR32+AW32</f>
        <v>365.9</v>
      </c>
      <c r="AZ32" s="68" t="n">
        <f>J32+O32+T32+Y32+AD32+AI32+AN32+AS32+AX32</f>
        <v>-4.3</v>
      </c>
    </row>
    <row r="33" ht="13.5" customHeight="1">
      <c r="A33" s="17" t="n">
        <v>30</v>
      </c>
      <c r="B33" s="18" t="n">
        <v>546</v>
      </c>
      <c r="C33" s="19" t="s">
        <v>252</v>
      </c>
      <c r="D33" s="57" t="s">
        <v>24</v>
      </c>
      <c r="E33" s="58" t="s">
        <v>183</v>
      </c>
      <c r="F33" s="59" t="n">
        <v>30</v>
      </c>
      <c r="G33" s="60" t="n">
        <v>25</v>
      </c>
      <c r="H33" s="69" t="n">
        <f>G33/F33</f>
        <v>0.833333333333333</v>
      </c>
      <c r="I33" s="60" t="n">
        <f>G33*0.8</f>
        <v>20</v>
      </c>
      <c r="J33" s="62" t="n">
        <f>(F33-G33)*-0.5</f>
        <v>-2.5</v>
      </c>
      <c r="K33" s="59" t="n">
        <v>15</v>
      </c>
      <c r="L33" s="60" t="n">
        <v>9</v>
      </c>
      <c r="M33" s="69" t="n">
        <f>L33/K33</f>
        <v>0.6</v>
      </c>
      <c r="N33" s="60" t="n">
        <f>L33*0.8</f>
        <v>7.2</v>
      </c>
      <c r="O33" s="62" t="n">
        <f>(K33-L33)*-0.5</f>
        <v>-3</v>
      </c>
      <c r="P33" s="60" t="n">
        <v>50</v>
      </c>
      <c r="Q33" s="60" t="n">
        <v>34</v>
      </c>
      <c r="R33" s="69" t="n">
        <f>Q33/P33</f>
        <v>0.68</v>
      </c>
      <c r="S33" s="60" t="n">
        <f>Q33*1</f>
        <v>34</v>
      </c>
      <c r="T33" s="62" t="n">
        <f>(P33-Q33)*-1</f>
        <v>-16</v>
      </c>
      <c r="U33" s="63" t="n">
        <v>15</v>
      </c>
      <c r="V33" s="64" t="n">
        <v>3</v>
      </c>
      <c r="W33" s="70" t="n">
        <f>V33/U33</f>
        <v>0.2</v>
      </c>
      <c r="X33" s="64" t="n">
        <f>V33*0.8</f>
        <v>2.4</v>
      </c>
      <c r="Y33" s="66" t="n">
        <f>(U33-V33)*-0.5</f>
        <v>-6</v>
      </c>
      <c r="Z33" s="63" t="n">
        <v>12</v>
      </c>
      <c r="AA33" s="64" t="n">
        <v>4</v>
      </c>
      <c r="AB33" s="70" t="n">
        <f>AA33/Z33</f>
        <v>0.333333333333333</v>
      </c>
      <c r="AC33" s="64" t="n">
        <f>AA33*0.8</f>
        <v>3.2</v>
      </c>
      <c r="AD33" s="66" t="n">
        <f>(Z33-AA33)*-0.5</f>
        <v>-4</v>
      </c>
      <c r="AE33" s="63" t="n">
        <v>10</v>
      </c>
      <c r="AF33" s="64" t="n">
        <v>5</v>
      </c>
      <c r="AG33" s="70" t="n">
        <f>AF33/AE33</f>
        <v>0.5</v>
      </c>
      <c r="AH33" s="64" t="n">
        <f>AF33*2.5</f>
        <v>12.5</v>
      </c>
      <c r="AI33" s="66" t="n">
        <f>(AE33-AF33)*-1</f>
        <v>-5</v>
      </c>
      <c r="AJ33" s="63" t="n">
        <v>12</v>
      </c>
      <c r="AK33" s="64" t="n">
        <v>8</v>
      </c>
      <c r="AL33" s="70" t="n">
        <f>AK33/AJ33</f>
        <v>0.666666666666667</v>
      </c>
      <c r="AM33" s="64" t="n">
        <f>AK33*0.8</f>
        <v>6.4</v>
      </c>
      <c r="AN33" s="66" t="n">
        <f>(AJ33-AK33)*-0.5</f>
        <v>-2</v>
      </c>
      <c r="AO33" s="59" t="n">
        <v>10</v>
      </c>
      <c r="AP33" s="60" t="n">
        <v>1</v>
      </c>
      <c r="AQ33" s="69" t="n">
        <f>AP33/AO33</f>
        <v>0.1</v>
      </c>
      <c r="AR33" s="60" t="n">
        <f>AP33*0.5</f>
        <v>0.5</v>
      </c>
      <c r="AS33" s="62" t="n">
        <f>(AO33-AP33)*-0.3</f>
        <v>-2.7</v>
      </c>
      <c r="AT33" s="63" t="n">
        <v>15</v>
      </c>
      <c r="AU33" s="64" t="n">
        <v>0</v>
      </c>
      <c r="AV33" s="70" t="n">
        <f>AU33/AT33</f>
        <v>0</v>
      </c>
      <c r="AW33" s="64" t="n">
        <f>AU33*0.3</f>
        <v>0</v>
      </c>
      <c r="AX33" s="66" t="n">
        <f>(AT33-AU33)*-0.2</f>
        <v>-3</v>
      </c>
      <c r="AY33" s="68" t="n">
        <f>I33+N33+S33+X33+AC33+AH33+AM33+AR33+AW33</f>
        <v>86.2</v>
      </c>
      <c r="AZ33" s="68" t="n">
        <f>J33+O33+T33+Y33+AD33+AI33+AN33+AS33+AX33</f>
        <v>-44.2</v>
      </c>
    </row>
    <row r="34" ht="13.5" customHeight="1">
      <c r="A34" s="17" t="n">
        <v>31</v>
      </c>
      <c r="B34" s="18" t="n">
        <v>581</v>
      </c>
      <c r="C34" s="19" t="s">
        <v>253</v>
      </c>
      <c r="D34" s="57" t="s">
        <v>11</v>
      </c>
      <c r="E34" s="58" t="s">
        <v>183</v>
      </c>
      <c r="F34" s="59" t="n">
        <v>30</v>
      </c>
      <c r="G34" s="60" t="n">
        <v>16</v>
      </c>
      <c r="H34" s="69" t="n">
        <f>G34/F34</f>
        <v>0.533333333333333</v>
      </c>
      <c r="I34" s="60" t="n">
        <f>G34*0.8</f>
        <v>12.8</v>
      </c>
      <c r="J34" s="62" t="n">
        <f>(F34-G34)*-0.5</f>
        <v>-7</v>
      </c>
      <c r="K34" s="59" t="n">
        <v>15</v>
      </c>
      <c r="L34" s="60" t="n">
        <v>10</v>
      </c>
      <c r="M34" s="69" t="n">
        <f>L34/K34</f>
        <v>0.666666666666667</v>
      </c>
      <c r="N34" s="60" t="n">
        <f>L34*0.8</f>
        <v>8</v>
      </c>
      <c r="O34" s="62" t="n">
        <f>(K34-L34)*-0.5</f>
        <v>-2.5</v>
      </c>
      <c r="P34" s="60" t="n">
        <v>50</v>
      </c>
      <c r="Q34" s="60" t="n">
        <v>33</v>
      </c>
      <c r="R34" s="69" t="n">
        <f>Q34/P34</f>
        <v>0.66</v>
      </c>
      <c r="S34" s="60" t="n">
        <f>Q34*1</f>
        <v>33</v>
      </c>
      <c r="T34" s="62" t="n">
        <f>(P34-Q34)*-1</f>
        <v>-17</v>
      </c>
      <c r="U34" s="63" t="n">
        <v>15</v>
      </c>
      <c r="V34" s="64" t="n">
        <v>2</v>
      </c>
      <c r="W34" s="70" t="n">
        <f>V34/U34</f>
        <v>0.133333333333333</v>
      </c>
      <c r="X34" s="64" t="n">
        <f>V34*0.8</f>
        <v>1.6</v>
      </c>
      <c r="Y34" s="66" t="n">
        <f>(U34-V34)*-0.5</f>
        <v>-6.5</v>
      </c>
      <c r="Z34" s="63" t="n">
        <v>12</v>
      </c>
      <c r="AA34" s="64" t="n">
        <v>0</v>
      </c>
      <c r="AB34" s="70" t="n">
        <f>AA34/Z34</f>
        <v>0</v>
      </c>
      <c r="AC34" s="64" t="n">
        <f>AA34*0.8</f>
        <v>0</v>
      </c>
      <c r="AD34" s="66" t="n">
        <f>(Z34-AA34)*-0.5</f>
        <v>-6</v>
      </c>
      <c r="AE34" s="63" t="n">
        <v>10</v>
      </c>
      <c r="AF34" s="64" t="n">
        <v>13</v>
      </c>
      <c r="AG34" s="70" t="n">
        <f>AF34/AE34</f>
        <v>1.3</v>
      </c>
      <c r="AH34" s="64" t="n">
        <f>AF34*3.5</f>
        <v>45.5</v>
      </c>
      <c r="AI34" s="64"/>
      <c r="AJ34" s="63" t="n">
        <v>12</v>
      </c>
      <c r="AK34" s="64" t="n">
        <v>11</v>
      </c>
      <c r="AL34" s="70" t="n">
        <f>AK34/AJ34</f>
        <v>0.916666666666667</v>
      </c>
      <c r="AM34" s="64" t="n">
        <f>AK34*0.8</f>
        <v>8.8</v>
      </c>
      <c r="AN34" s="66" t="n">
        <f>(AJ34-AK34)*-0.5</f>
        <v>-0.5</v>
      </c>
      <c r="AO34" s="59" t="n">
        <v>10</v>
      </c>
      <c r="AP34" s="60" t="n">
        <v>4</v>
      </c>
      <c r="AQ34" s="69" t="n">
        <f>AP34/AO34</f>
        <v>0.4</v>
      </c>
      <c r="AR34" s="60" t="n">
        <f>AP34*0.5</f>
        <v>2</v>
      </c>
      <c r="AS34" s="62" t="n">
        <f>(AO34-AP34)*-0.3</f>
        <v>-1.8</v>
      </c>
      <c r="AT34" s="63" t="n">
        <v>15</v>
      </c>
      <c r="AU34" s="64" t="n">
        <v>1</v>
      </c>
      <c r="AV34" s="70" t="n">
        <f>AU34/AT34</f>
        <v>0.0666666666666667</v>
      </c>
      <c r="AW34" s="64" t="n">
        <f>AU34*0.3</f>
        <v>0.3</v>
      </c>
      <c r="AX34" s="66" t="n">
        <f>(AT34-AU34)*-0.2</f>
        <v>-2.8</v>
      </c>
      <c r="AY34" s="68" t="n">
        <f>I34+N34+S34+X34+AC34+AH34+AM34+AR34+AW34</f>
        <v>112</v>
      </c>
      <c r="AZ34" s="68" t="n">
        <f>J34+O34+T34+Y34+AD34+AI34+AN34+AS34+AX34</f>
        <v>-44.1</v>
      </c>
    </row>
    <row r="35" ht="13.5" customHeight="1">
      <c r="A35" s="17" t="n">
        <v>32</v>
      </c>
      <c r="B35" s="18" t="n">
        <v>585</v>
      </c>
      <c r="C35" s="19" t="s">
        <v>254</v>
      </c>
      <c r="D35" s="57" t="s">
        <v>11</v>
      </c>
      <c r="E35" s="58" t="s">
        <v>183</v>
      </c>
      <c r="F35" s="59" t="n">
        <v>30</v>
      </c>
      <c r="G35" s="60" t="n">
        <v>10</v>
      </c>
      <c r="H35" s="69" t="n">
        <f>G35/F35</f>
        <v>0.333333333333333</v>
      </c>
      <c r="I35" s="60" t="n">
        <f>G35*0.8</f>
        <v>8</v>
      </c>
      <c r="J35" s="62" t="n">
        <f>(F35-G35)*-0.5</f>
        <v>-10</v>
      </c>
      <c r="K35" s="59" t="n">
        <v>15</v>
      </c>
      <c r="L35" s="60" t="n">
        <v>9</v>
      </c>
      <c r="M35" s="69" t="n">
        <f>L35/K35</f>
        <v>0.6</v>
      </c>
      <c r="N35" s="60" t="n">
        <f>L35*0.8</f>
        <v>7.2</v>
      </c>
      <c r="O35" s="62" t="n">
        <f>(K35-L35)*-0.5</f>
        <v>-3</v>
      </c>
      <c r="P35" s="60" t="n">
        <v>50</v>
      </c>
      <c r="Q35" s="60" t="n">
        <v>23</v>
      </c>
      <c r="R35" s="69" t="n">
        <f>Q35/P35</f>
        <v>0.46</v>
      </c>
      <c r="S35" s="60" t="n">
        <f>Q35*1</f>
        <v>23</v>
      </c>
      <c r="T35" s="62" t="n">
        <f>(P35-Q35)*-1</f>
        <v>-27</v>
      </c>
      <c r="U35" s="63" t="n">
        <v>15</v>
      </c>
      <c r="V35" s="64" t="n">
        <v>0</v>
      </c>
      <c r="W35" s="70" t="n">
        <f>V35/U35</f>
        <v>0</v>
      </c>
      <c r="X35" s="64" t="n">
        <f>V35*0.8</f>
        <v>0</v>
      </c>
      <c r="Y35" s="66" t="n">
        <f>(U35-V35)*-0.5</f>
        <v>-7.5</v>
      </c>
      <c r="Z35" s="63" t="n">
        <v>12</v>
      </c>
      <c r="AA35" s="64" t="n">
        <v>0</v>
      </c>
      <c r="AB35" s="70" t="n">
        <f>AA35/Z35</f>
        <v>0</v>
      </c>
      <c r="AC35" s="64" t="n">
        <f>AA35*0.8</f>
        <v>0</v>
      </c>
      <c r="AD35" s="66" t="n">
        <f>(Z35-AA35)*-0.5</f>
        <v>-6</v>
      </c>
      <c r="AE35" s="63" t="n">
        <v>10</v>
      </c>
      <c r="AF35" s="64" t="n">
        <v>11</v>
      </c>
      <c r="AG35" s="70" t="n">
        <f>AF35/AE35</f>
        <v>1.1</v>
      </c>
      <c r="AH35" s="64" t="n">
        <f>AF35*3.5</f>
        <v>38.5</v>
      </c>
      <c r="AI35" s="64"/>
      <c r="AJ35" s="63" t="n">
        <v>12</v>
      </c>
      <c r="AK35" s="64" t="n">
        <v>25</v>
      </c>
      <c r="AL35" s="70" t="n">
        <f>AK35/AJ35</f>
        <v>2.08333333333333</v>
      </c>
      <c r="AM35" s="64" t="n">
        <f>AK35*1</f>
        <v>25</v>
      </c>
      <c r="AN35" s="64"/>
      <c r="AO35" s="59" t="n">
        <v>10</v>
      </c>
      <c r="AP35" s="60" t="n">
        <v>4</v>
      </c>
      <c r="AQ35" s="69" t="n">
        <f>AP35/AO35</f>
        <v>0.4</v>
      </c>
      <c r="AR35" s="60" t="n">
        <f>AP35*0.5</f>
        <v>2</v>
      </c>
      <c r="AS35" s="62" t="n">
        <f>(AO35-AP35)*-0.3</f>
        <v>-1.8</v>
      </c>
      <c r="AT35" s="63" t="n">
        <v>15</v>
      </c>
      <c r="AU35" s="64" t="n">
        <v>1</v>
      </c>
      <c r="AV35" s="70" t="n">
        <f>AU35/AT35</f>
        <v>0.0666666666666667</v>
      </c>
      <c r="AW35" s="64" t="n">
        <f>AU35*0.3</f>
        <v>0.3</v>
      </c>
      <c r="AX35" s="66" t="n">
        <f>(AT35-AU35)*-0.2</f>
        <v>-2.8</v>
      </c>
      <c r="AY35" s="68" t="n">
        <f>I35+N35+S35+X35+AC35+AH35+AM35+AR35+AW35</f>
        <v>104</v>
      </c>
      <c r="AZ35" s="68" t="n">
        <f>J35+O35+T35+Y35+AD35+AI35+AN35+AS35+AX35</f>
        <v>-58.1</v>
      </c>
    </row>
    <row r="36" ht="13.5" customHeight="1">
      <c r="A36" s="17" t="n">
        <v>33</v>
      </c>
      <c r="B36" s="18" t="n">
        <v>724</v>
      </c>
      <c r="C36" s="19" t="s">
        <v>255</v>
      </c>
      <c r="D36" s="57" t="s">
        <v>11</v>
      </c>
      <c r="E36" s="58" t="s">
        <v>183</v>
      </c>
      <c r="F36" s="59" t="n">
        <v>30</v>
      </c>
      <c r="G36" s="60" t="n">
        <v>23</v>
      </c>
      <c r="H36" s="69" t="n">
        <f>G36/F36</f>
        <v>0.766666666666667</v>
      </c>
      <c r="I36" s="60" t="n">
        <f>G36*0.8</f>
        <v>18.4</v>
      </c>
      <c r="J36" s="62" t="n">
        <f>(F36-G36)*-0.5</f>
        <v>-3.5</v>
      </c>
      <c r="K36" s="59" t="n">
        <v>15</v>
      </c>
      <c r="L36" s="60" t="n">
        <v>8</v>
      </c>
      <c r="M36" s="69" t="n">
        <f>L36/K36</f>
        <v>0.533333333333333</v>
      </c>
      <c r="N36" s="60" t="n">
        <f>L36*0.8</f>
        <v>6.4</v>
      </c>
      <c r="O36" s="62" t="n">
        <f>(K36-L36)*-0.5</f>
        <v>-3.5</v>
      </c>
      <c r="P36" s="60" t="n">
        <v>40</v>
      </c>
      <c r="Q36" s="60" t="n">
        <v>21</v>
      </c>
      <c r="R36" s="69" t="n">
        <f>Q36/P36</f>
        <v>0.525</v>
      </c>
      <c r="S36" s="60" t="n">
        <f>Q36*1</f>
        <v>21</v>
      </c>
      <c r="T36" s="62" t="n">
        <f>(P36-Q36)*-1</f>
        <v>-19</v>
      </c>
      <c r="U36" s="63" t="n">
        <v>15</v>
      </c>
      <c r="V36" s="64" t="n">
        <v>1</v>
      </c>
      <c r="W36" s="70" t="n">
        <f>V36/U36</f>
        <v>0.0666666666666667</v>
      </c>
      <c r="X36" s="64" t="n">
        <f>V36*0.8</f>
        <v>0.8</v>
      </c>
      <c r="Y36" s="66" t="n">
        <f>(U36-V36)*-0.5</f>
        <v>-7</v>
      </c>
      <c r="Z36" s="63" t="n">
        <v>12</v>
      </c>
      <c r="AA36" s="64" t="n">
        <v>2</v>
      </c>
      <c r="AB36" s="70" t="n">
        <f>AA36/Z36</f>
        <v>0.166666666666667</v>
      </c>
      <c r="AC36" s="64" t="n">
        <f>AA36*0.8</f>
        <v>1.6</v>
      </c>
      <c r="AD36" s="66" t="n">
        <f>(Z36-AA36)*-0.5</f>
        <v>-5</v>
      </c>
      <c r="AE36" s="63" t="n">
        <v>10</v>
      </c>
      <c r="AF36" s="64" t="n">
        <v>15</v>
      </c>
      <c r="AG36" s="70" t="n">
        <f>AF36/AE36</f>
        <v>1.5</v>
      </c>
      <c r="AH36" s="64" t="n">
        <f>AF36*3.5</f>
        <v>52.5</v>
      </c>
      <c r="AI36" s="64"/>
      <c r="AJ36" s="63" t="n">
        <v>12</v>
      </c>
      <c r="AK36" s="64" t="n">
        <v>8</v>
      </c>
      <c r="AL36" s="70" t="n">
        <f>AK36/AJ36</f>
        <v>0.666666666666667</v>
      </c>
      <c r="AM36" s="64" t="n">
        <f>AK36*0.8</f>
        <v>6.4</v>
      </c>
      <c r="AN36" s="66" t="n">
        <f>(AJ36-AK36)*-0.5</f>
        <v>-2</v>
      </c>
      <c r="AO36" s="59" t="n">
        <v>10</v>
      </c>
      <c r="AP36" s="60" t="n">
        <v>0</v>
      </c>
      <c r="AQ36" s="69" t="n">
        <f>AP36/AO36</f>
        <v>0</v>
      </c>
      <c r="AR36" s="60" t="n">
        <f>AP36*0.5</f>
        <v>0</v>
      </c>
      <c r="AS36" s="62" t="n">
        <f>(AO36-AP36)*-0.3</f>
        <v>-3</v>
      </c>
      <c r="AT36" s="63" t="n">
        <v>15</v>
      </c>
      <c r="AU36" s="64" t="n">
        <v>9</v>
      </c>
      <c r="AV36" s="70" t="n">
        <f>AU36/AT36</f>
        <v>0.6</v>
      </c>
      <c r="AW36" s="64" t="n">
        <f>AU36*0.3</f>
        <v>2.7</v>
      </c>
      <c r="AX36" s="66" t="n">
        <f>(AT36-AU36)*-0.2</f>
        <v>-1.2</v>
      </c>
      <c r="AY36" s="68" t="n">
        <f>I36+N36+S36+X36+AC36+AH36+AM36+AR36+AW36</f>
        <v>109.8</v>
      </c>
      <c r="AZ36" s="68" t="n">
        <f>J36+O36+T36+Y36+AD36+AI36+AN36+AS36+AX36</f>
        <v>-44.2</v>
      </c>
    </row>
    <row r="37" ht="13.5" customHeight="1">
      <c r="A37" s="17" t="n">
        <v>34</v>
      </c>
      <c r="B37" s="18" t="n">
        <v>737</v>
      </c>
      <c r="C37" s="19" t="s">
        <v>256</v>
      </c>
      <c r="D37" s="57" t="s">
        <v>24</v>
      </c>
      <c r="E37" s="58" t="s">
        <v>183</v>
      </c>
      <c r="F37" s="59" t="n">
        <v>30</v>
      </c>
      <c r="G37" s="60" t="n">
        <v>22</v>
      </c>
      <c r="H37" s="69" t="n">
        <f>G37/F37</f>
        <v>0.733333333333333</v>
      </c>
      <c r="I37" s="60" t="n">
        <f>G37*0.8</f>
        <v>17.6</v>
      </c>
      <c r="J37" s="62" t="n">
        <f>(F37-G37)*-0.5</f>
        <v>-4</v>
      </c>
      <c r="K37" s="59" t="n">
        <v>15</v>
      </c>
      <c r="L37" s="60" t="n">
        <v>19</v>
      </c>
      <c r="M37" s="69" t="n">
        <f>L37/K37</f>
        <v>1.26666666666667</v>
      </c>
      <c r="N37" s="60" t="n">
        <f>L37*1.5</f>
        <v>28.5</v>
      </c>
      <c r="O37" s="60"/>
      <c r="P37" s="60" t="n">
        <v>40</v>
      </c>
      <c r="Q37" s="60" t="n">
        <v>42</v>
      </c>
      <c r="R37" s="69" t="n">
        <f>Q37/P37</f>
        <v>1.05</v>
      </c>
      <c r="S37" s="60" t="n">
        <f>Q37*2</f>
        <v>84</v>
      </c>
      <c r="T37" s="60"/>
      <c r="U37" s="63" t="n">
        <v>15</v>
      </c>
      <c r="V37" s="64" t="n">
        <v>2</v>
      </c>
      <c r="W37" s="70" t="n">
        <f>V37/U37</f>
        <v>0.133333333333333</v>
      </c>
      <c r="X37" s="64" t="n">
        <f>V37*0.8</f>
        <v>1.6</v>
      </c>
      <c r="Y37" s="66" t="n">
        <f>(U37-V37)*-0.5</f>
        <v>-6.5</v>
      </c>
      <c r="Z37" s="63" t="n">
        <v>12</v>
      </c>
      <c r="AA37" s="64" t="n">
        <v>4</v>
      </c>
      <c r="AB37" s="70" t="n">
        <f>AA37/Z37</f>
        <v>0.333333333333333</v>
      </c>
      <c r="AC37" s="64" t="n">
        <f>AA37*0.8</f>
        <v>3.2</v>
      </c>
      <c r="AD37" s="66" t="n">
        <f>(Z37-AA37)*-0.5</f>
        <v>-4</v>
      </c>
      <c r="AE37" s="63" t="n">
        <v>10</v>
      </c>
      <c r="AF37" s="64" t="n">
        <v>8</v>
      </c>
      <c r="AG37" s="70" t="n">
        <f>AF37/AE37</f>
        <v>0.8</v>
      </c>
      <c r="AH37" s="64" t="n">
        <f>AF37*2.5</f>
        <v>20</v>
      </c>
      <c r="AI37" s="66" t="n">
        <f>(AE37-AF37)*-1</f>
        <v>-2</v>
      </c>
      <c r="AJ37" s="63" t="n">
        <v>12</v>
      </c>
      <c r="AK37" s="64" t="n">
        <v>13</v>
      </c>
      <c r="AL37" s="70" t="n">
        <f>AK37/AJ37</f>
        <v>1.08333333333333</v>
      </c>
      <c r="AM37" s="64" t="n">
        <f>AK37*1</f>
        <v>13</v>
      </c>
      <c r="AN37" s="64"/>
      <c r="AO37" s="59" t="n">
        <v>10</v>
      </c>
      <c r="AP37" s="60" t="n">
        <v>1</v>
      </c>
      <c r="AQ37" s="69" t="n">
        <f>AP37/AO37</f>
        <v>0.1</v>
      </c>
      <c r="AR37" s="60" t="n">
        <f>AP37*0.5</f>
        <v>0.5</v>
      </c>
      <c r="AS37" s="62" t="n">
        <f>(AO37-AP37)*-0.3</f>
        <v>-2.7</v>
      </c>
      <c r="AT37" s="63" t="n">
        <v>15</v>
      </c>
      <c r="AU37" s="64" t="n">
        <v>0</v>
      </c>
      <c r="AV37" s="70" t="n">
        <f>AU37/AT37</f>
        <v>0</v>
      </c>
      <c r="AW37" s="64" t="n">
        <f>AU37*0.3</f>
        <v>0</v>
      </c>
      <c r="AX37" s="66" t="n">
        <f>(AT37-AU37)*-0.2</f>
        <v>-3</v>
      </c>
      <c r="AY37" s="68" t="n">
        <f>I37+N37+S37+X37+AC37+AH37+AM37+AR37+AW37</f>
        <v>168.4</v>
      </c>
      <c r="AZ37" s="68" t="n">
        <f>J37+O37+T37+Y37+AD37+AI37+AN37+AS37+AX37</f>
        <v>-22.2</v>
      </c>
    </row>
    <row r="38" ht="13.5" customHeight="1">
      <c r="A38" s="17" t="n">
        <v>35</v>
      </c>
      <c r="B38" s="18" t="n">
        <v>744</v>
      </c>
      <c r="C38" s="19" t="s">
        <v>257</v>
      </c>
      <c r="D38" s="57" t="s">
        <v>11</v>
      </c>
      <c r="E38" s="58" t="s">
        <v>183</v>
      </c>
      <c r="F38" s="59" t="n">
        <v>30</v>
      </c>
      <c r="G38" s="60" t="n">
        <v>18</v>
      </c>
      <c r="H38" s="69" t="n">
        <f>G38/F38</f>
        <v>0.6</v>
      </c>
      <c r="I38" s="60" t="n">
        <f>G38*0.8</f>
        <v>14.4</v>
      </c>
      <c r="J38" s="62" t="n">
        <f>(F38-G38)*-0.5</f>
        <v>-6</v>
      </c>
      <c r="K38" s="59" t="n">
        <v>15</v>
      </c>
      <c r="L38" s="60" t="n">
        <v>5</v>
      </c>
      <c r="M38" s="69" t="n">
        <f>L38/K38</f>
        <v>0.333333333333333</v>
      </c>
      <c r="N38" s="60" t="n">
        <f>L38*0.8</f>
        <v>4</v>
      </c>
      <c r="O38" s="62" t="n">
        <f>(K38-L38)*-0.5</f>
        <v>-5</v>
      </c>
      <c r="P38" s="60" t="n">
        <v>40</v>
      </c>
      <c r="Q38" s="60" t="n">
        <v>21</v>
      </c>
      <c r="R38" s="69" t="n">
        <f>Q38/P38</f>
        <v>0.525</v>
      </c>
      <c r="S38" s="60" t="n">
        <f>Q38*1</f>
        <v>21</v>
      </c>
      <c r="T38" s="62" t="n">
        <f>(P38-Q38)*-1</f>
        <v>-19</v>
      </c>
      <c r="U38" s="63" t="n">
        <v>15</v>
      </c>
      <c r="V38" s="64" t="n">
        <v>1</v>
      </c>
      <c r="W38" s="70" t="n">
        <f>V38/U38</f>
        <v>0.0666666666666667</v>
      </c>
      <c r="X38" s="64" t="n">
        <f>V38*0.8</f>
        <v>0.8</v>
      </c>
      <c r="Y38" s="66" t="n">
        <f>(U38-V38)*-0.5</f>
        <v>-7</v>
      </c>
      <c r="Z38" s="63" t="n">
        <v>12</v>
      </c>
      <c r="AA38" s="64" t="n">
        <v>0</v>
      </c>
      <c r="AB38" s="70" t="n">
        <f>AA38/Z38</f>
        <v>0</v>
      </c>
      <c r="AC38" s="64" t="n">
        <f>AA38*0.8</f>
        <v>0</v>
      </c>
      <c r="AD38" s="66" t="n">
        <f>(Z38-AA38)*-0.5</f>
        <v>-6</v>
      </c>
      <c r="AE38" s="63" t="n">
        <v>10</v>
      </c>
      <c r="AF38" s="64" t="n">
        <v>9</v>
      </c>
      <c r="AG38" s="70" t="n">
        <f>AF38/AE38</f>
        <v>0.9</v>
      </c>
      <c r="AH38" s="64" t="n">
        <f>AF38*2.5</f>
        <v>22.5</v>
      </c>
      <c r="AI38" s="66" t="n">
        <f>(AE38-AF38)*-1</f>
        <v>-1</v>
      </c>
      <c r="AJ38" s="63" t="n">
        <v>12</v>
      </c>
      <c r="AK38" s="64" t="n">
        <v>6</v>
      </c>
      <c r="AL38" s="70" t="n">
        <f>AK38/AJ38</f>
        <v>0.5</v>
      </c>
      <c r="AM38" s="64" t="n">
        <f>AK38*0.8</f>
        <v>4.8</v>
      </c>
      <c r="AN38" s="66" t="n">
        <f>(AJ38-AK38)*-0.5</f>
        <v>-3</v>
      </c>
      <c r="AO38" s="59" t="n">
        <v>10</v>
      </c>
      <c r="AP38" s="60" t="n">
        <v>3</v>
      </c>
      <c r="AQ38" s="69" t="n">
        <f>AP38/AO38</f>
        <v>0.3</v>
      </c>
      <c r="AR38" s="60" t="n">
        <f>AP38*0.5</f>
        <v>1.5</v>
      </c>
      <c r="AS38" s="62" t="n">
        <f>(AO38-AP38)*-0.3</f>
        <v>-2.1</v>
      </c>
      <c r="AT38" s="63" t="n">
        <v>15</v>
      </c>
      <c r="AU38" s="64" t="n">
        <v>2</v>
      </c>
      <c r="AV38" s="70" t="n">
        <f>AU38/AT38</f>
        <v>0.133333333333333</v>
      </c>
      <c r="AW38" s="64" t="n">
        <f>AU38*0.3</f>
        <v>0.6</v>
      </c>
      <c r="AX38" s="66" t="n">
        <f>(AT38-AU38)*-0.2</f>
        <v>-2.6</v>
      </c>
      <c r="AY38" s="68" t="n">
        <f>I38+N38+S38+X38+AC38+AH38+AM38+AR38+AW38</f>
        <v>69.6</v>
      </c>
      <c r="AZ38" s="68" t="n">
        <f>J38+O38+T38+Y38+AD38+AI38+AN38+AS38+AX38</f>
        <v>-51.7</v>
      </c>
    </row>
    <row r="39" ht="13.5" customHeight="1">
      <c r="A39" s="17" t="n">
        <v>36</v>
      </c>
      <c r="B39" s="18" t="n">
        <v>746</v>
      </c>
      <c r="C39" s="19" t="s">
        <v>258</v>
      </c>
      <c r="D39" s="57" t="s">
        <v>19</v>
      </c>
      <c r="E39" s="58" t="s">
        <v>183</v>
      </c>
      <c r="F39" s="59" t="n">
        <v>30</v>
      </c>
      <c r="G39" s="60" t="n">
        <v>26</v>
      </c>
      <c r="H39" s="69" t="n">
        <f>G39/F39</f>
        <v>0.866666666666667</v>
      </c>
      <c r="I39" s="60" t="n">
        <f>G39*0.8</f>
        <v>20.8</v>
      </c>
      <c r="J39" s="62" t="n">
        <f>(F39-G39)*-0.5</f>
        <v>-2</v>
      </c>
      <c r="K39" s="59" t="n">
        <v>15</v>
      </c>
      <c r="L39" s="60" t="n">
        <v>5</v>
      </c>
      <c r="M39" s="69" t="n">
        <f>L39/K39</f>
        <v>0.333333333333333</v>
      </c>
      <c r="N39" s="60" t="n">
        <f>L39*0.8</f>
        <v>4</v>
      </c>
      <c r="O39" s="62" t="n">
        <f>(K39-L39)*-0.5</f>
        <v>-5</v>
      </c>
      <c r="P39" s="60" t="n">
        <v>40</v>
      </c>
      <c r="Q39" s="60" t="n">
        <v>36</v>
      </c>
      <c r="R39" s="69" t="n">
        <f>Q39/P39</f>
        <v>0.9</v>
      </c>
      <c r="S39" s="60" t="n">
        <f>Q39*1</f>
        <v>36</v>
      </c>
      <c r="T39" s="62" t="n">
        <f>(P39-Q39)*-1</f>
        <v>-4</v>
      </c>
      <c r="U39" s="63" t="n">
        <v>15</v>
      </c>
      <c r="V39" s="64" t="n">
        <v>8</v>
      </c>
      <c r="W39" s="70" t="n">
        <f>V39/U39</f>
        <v>0.533333333333333</v>
      </c>
      <c r="X39" s="64" t="n">
        <f>V39*0.8</f>
        <v>6.4</v>
      </c>
      <c r="Y39" s="66" t="n">
        <f>(U39-V39)*-0.5</f>
        <v>-3.5</v>
      </c>
      <c r="Z39" s="63" t="n">
        <v>12</v>
      </c>
      <c r="AA39" s="64" t="n">
        <v>4</v>
      </c>
      <c r="AB39" s="70" t="n">
        <f>AA39/Z39</f>
        <v>0.333333333333333</v>
      </c>
      <c r="AC39" s="64" t="n">
        <f>AA39*0.8</f>
        <v>3.2</v>
      </c>
      <c r="AD39" s="66" t="n">
        <f>(Z39-AA39)*-0.5</f>
        <v>-4</v>
      </c>
      <c r="AE39" s="63" t="n">
        <v>10</v>
      </c>
      <c r="AF39" s="64" t="n">
        <v>6</v>
      </c>
      <c r="AG39" s="70" t="n">
        <f>AF39/AE39</f>
        <v>0.6</v>
      </c>
      <c r="AH39" s="64" t="n">
        <f>AF39*2.5</f>
        <v>15</v>
      </c>
      <c r="AI39" s="66" t="n">
        <f>(AE39-AF39)*-1</f>
        <v>-4</v>
      </c>
      <c r="AJ39" s="63" t="n">
        <v>12</v>
      </c>
      <c r="AK39" s="64" t="n">
        <v>2</v>
      </c>
      <c r="AL39" s="70" t="n">
        <f>AK39/AJ39</f>
        <v>0.166666666666667</v>
      </c>
      <c r="AM39" s="64" t="n">
        <f>AK39*0.8</f>
        <v>1.6</v>
      </c>
      <c r="AN39" s="66" t="n">
        <f>(AJ39-AK39)*-0.5</f>
        <v>-5</v>
      </c>
      <c r="AO39" s="59" t="n">
        <v>10</v>
      </c>
      <c r="AP39" s="60" t="n">
        <v>1</v>
      </c>
      <c r="AQ39" s="69" t="n">
        <f>AP39/AO39</f>
        <v>0.1</v>
      </c>
      <c r="AR39" s="60" t="n">
        <f>AP39*0.5</f>
        <v>0.5</v>
      </c>
      <c r="AS39" s="62" t="n">
        <f>(AO39-AP39)*-0.3</f>
        <v>-2.7</v>
      </c>
      <c r="AT39" s="63" t="n">
        <v>15</v>
      </c>
      <c r="AU39" s="64" t="n">
        <v>3</v>
      </c>
      <c r="AV39" s="70" t="n">
        <f>AU39/AT39</f>
        <v>0.2</v>
      </c>
      <c r="AW39" s="64" t="n">
        <f>AU39*0.3</f>
        <v>0.9</v>
      </c>
      <c r="AX39" s="66" t="n">
        <f>(AT39-AU39)*-0.2</f>
        <v>-2.4</v>
      </c>
      <c r="AY39" s="68" t="n">
        <f>I39+N39+S39+X39+AC39+AH39+AM39+AR39+AW39</f>
        <v>88.4</v>
      </c>
      <c r="AZ39" s="68" t="n">
        <f>J39+O39+T39+Y39+AD39+AI39+AN39+AS39+AX39</f>
        <v>-32.6</v>
      </c>
    </row>
    <row r="40" ht="13.5" customHeight="1">
      <c r="A40" s="17" t="n">
        <v>37</v>
      </c>
      <c r="B40" s="18" t="n">
        <v>747</v>
      </c>
      <c r="C40" s="19" t="s">
        <v>259</v>
      </c>
      <c r="D40" s="57" t="s">
        <v>11</v>
      </c>
      <c r="E40" s="58" t="s">
        <v>183</v>
      </c>
      <c r="F40" s="59" t="n">
        <v>30</v>
      </c>
      <c r="G40" s="60" t="n">
        <v>12</v>
      </c>
      <c r="H40" s="69" t="n">
        <f>G40/F40</f>
        <v>0.4</v>
      </c>
      <c r="I40" s="60" t="n">
        <f>G40*0.8</f>
        <v>9.6</v>
      </c>
      <c r="J40" s="62" t="n">
        <f>(F40-G40)*-0.5</f>
        <v>-9</v>
      </c>
      <c r="K40" s="59" t="n">
        <v>15</v>
      </c>
      <c r="L40" s="60" t="n">
        <v>4</v>
      </c>
      <c r="M40" s="69" t="n">
        <f>L40/K40</f>
        <v>0.266666666666667</v>
      </c>
      <c r="N40" s="60" t="n">
        <f>L40*0.8</f>
        <v>3.2</v>
      </c>
      <c r="O40" s="62" t="n">
        <f>(K40-L40)*-0.5</f>
        <v>-5.5</v>
      </c>
      <c r="P40" s="60" t="n">
        <v>40</v>
      </c>
      <c r="Q40" s="60" t="n">
        <v>24</v>
      </c>
      <c r="R40" s="69" t="n">
        <f>Q40/P40</f>
        <v>0.6</v>
      </c>
      <c r="S40" s="60" t="n">
        <f>Q40*1</f>
        <v>24</v>
      </c>
      <c r="T40" s="62" t="n">
        <f>(P40-Q40)*-1</f>
        <v>-16</v>
      </c>
      <c r="U40" s="63" t="n">
        <v>15</v>
      </c>
      <c r="V40" s="64" t="n">
        <v>3</v>
      </c>
      <c r="W40" s="70" t="n">
        <f>V40/U40</f>
        <v>0.2</v>
      </c>
      <c r="X40" s="64" t="n">
        <f>V40*0.8</f>
        <v>2.4</v>
      </c>
      <c r="Y40" s="66" t="n">
        <f>(U40-V40)*-0.5</f>
        <v>-6</v>
      </c>
      <c r="Z40" s="63" t="n">
        <v>12</v>
      </c>
      <c r="AA40" s="64" t="n">
        <v>0</v>
      </c>
      <c r="AB40" s="70" t="n">
        <f>AA40/Z40</f>
        <v>0</v>
      </c>
      <c r="AC40" s="64" t="n">
        <f>AA40*0.8</f>
        <v>0</v>
      </c>
      <c r="AD40" s="66" t="n">
        <f>(Z40-AA40)*-0.5</f>
        <v>-6</v>
      </c>
      <c r="AE40" s="63" t="n">
        <v>10</v>
      </c>
      <c r="AF40" s="64" t="n">
        <v>10</v>
      </c>
      <c r="AG40" s="70" t="n">
        <f>AF40/AE40</f>
        <v>1</v>
      </c>
      <c r="AH40" s="64" t="n">
        <f>AF40*3.5</f>
        <v>35</v>
      </c>
      <c r="AI40" s="64"/>
      <c r="AJ40" s="63" t="n">
        <v>12</v>
      </c>
      <c r="AK40" s="64" t="n">
        <v>6</v>
      </c>
      <c r="AL40" s="70" t="n">
        <f>AK40/AJ40</f>
        <v>0.5</v>
      </c>
      <c r="AM40" s="64" t="n">
        <f>AK40*0.8</f>
        <v>4.8</v>
      </c>
      <c r="AN40" s="66" t="n">
        <f>(AJ40-AK40)*-0.5</f>
        <v>-3</v>
      </c>
      <c r="AO40" s="59" t="n">
        <v>10</v>
      </c>
      <c r="AP40" s="60" t="n">
        <v>3</v>
      </c>
      <c r="AQ40" s="69" t="n">
        <f>AP40/AO40</f>
        <v>0.3</v>
      </c>
      <c r="AR40" s="60" t="n">
        <f>AP40*0.5</f>
        <v>1.5</v>
      </c>
      <c r="AS40" s="62" t="n">
        <f>(AO40-AP40)*-0.3</f>
        <v>-2.1</v>
      </c>
      <c r="AT40" s="63" t="n">
        <v>15</v>
      </c>
      <c r="AU40" s="64" t="n">
        <v>0</v>
      </c>
      <c r="AV40" s="70" t="n">
        <f>AU40/AT40</f>
        <v>0</v>
      </c>
      <c r="AW40" s="64" t="n">
        <f>AU40*0.3</f>
        <v>0</v>
      </c>
      <c r="AX40" s="66" t="n">
        <f>(AT40-AU40)*-0.2</f>
        <v>-3</v>
      </c>
      <c r="AY40" s="68" t="n">
        <f>I40+N40+S40+X40+AC40+AH40+AM40+AR40+AW40</f>
        <v>80.5</v>
      </c>
      <c r="AZ40" s="68" t="n">
        <f>J40+O40+T40+Y40+AD40+AI40+AN40+AS40+AX40</f>
        <v>-50.6</v>
      </c>
    </row>
    <row r="41" ht="13.5" customHeight="1">
      <c r="A41" s="17" t="n">
        <v>38</v>
      </c>
      <c r="B41" s="18" t="n">
        <v>102934</v>
      </c>
      <c r="C41" s="19" t="s">
        <v>260</v>
      </c>
      <c r="D41" s="57" t="s">
        <v>14</v>
      </c>
      <c r="E41" s="58" t="s">
        <v>183</v>
      </c>
      <c r="F41" s="59" t="n">
        <v>30</v>
      </c>
      <c r="G41" s="60" t="n">
        <v>22</v>
      </c>
      <c r="H41" s="69" t="n">
        <f>G41/F41</f>
        <v>0.733333333333333</v>
      </c>
      <c r="I41" s="60" t="n">
        <f>G41*0.8</f>
        <v>17.6</v>
      </c>
      <c r="J41" s="62" t="n">
        <f>(F41-G41)*-0.5</f>
        <v>-4</v>
      </c>
      <c r="K41" s="59" t="n">
        <v>15</v>
      </c>
      <c r="L41" s="60" t="n">
        <v>11</v>
      </c>
      <c r="M41" s="69" t="n">
        <f>L41/K41</f>
        <v>0.733333333333333</v>
      </c>
      <c r="N41" s="60" t="n">
        <f>L41*0.8</f>
        <v>8.8</v>
      </c>
      <c r="O41" s="62" t="n">
        <f>(K41-L41)*-0.5</f>
        <v>-2</v>
      </c>
      <c r="P41" s="60" t="n">
        <v>30</v>
      </c>
      <c r="Q41" s="60" t="n">
        <v>32</v>
      </c>
      <c r="R41" s="69" t="n">
        <f>Q41/P41</f>
        <v>1.06666666666667</v>
      </c>
      <c r="S41" s="60" t="n">
        <f>Q41*2</f>
        <v>64</v>
      </c>
      <c r="T41" s="60"/>
      <c r="U41" s="63" t="n">
        <v>15</v>
      </c>
      <c r="V41" s="64" t="n">
        <v>1</v>
      </c>
      <c r="W41" s="70" t="n">
        <f>V41/U41</f>
        <v>0.0666666666666667</v>
      </c>
      <c r="X41" s="64" t="n">
        <f>V41*0.8</f>
        <v>0.8</v>
      </c>
      <c r="Y41" s="66" t="n">
        <f>(U41-V41)*-0.5</f>
        <v>-7</v>
      </c>
      <c r="Z41" s="63" t="n">
        <v>12</v>
      </c>
      <c r="AA41" s="64" t="n">
        <v>3</v>
      </c>
      <c r="AB41" s="70" t="n">
        <f>AA41/Z41</f>
        <v>0.25</v>
      </c>
      <c r="AC41" s="64" t="n">
        <f>AA41*0.8</f>
        <v>2.4</v>
      </c>
      <c r="AD41" s="66" t="n">
        <f>(Z41-AA41)*-0.5</f>
        <v>-4.5</v>
      </c>
      <c r="AE41" s="63" t="n">
        <v>10</v>
      </c>
      <c r="AF41" s="64" t="n">
        <v>6</v>
      </c>
      <c r="AG41" s="70" t="n">
        <f>AF41/AE41</f>
        <v>0.6</v>
      </c>
      <c r="AH41" s="64" t="n">
        <f>AF41*2.5</f>
        <v>15</v>
      </c>
      <c r="AI41" s="66" t="n">
        <f>(AE41-AF41)*-1</f>
        <v>-4</v>
      </c>
      <c r="AJ41" s="63" t="n">
        <v>12</v>
      </c>
      <c r="AK41" s="64" t="n">
        <v>8</v>
      </c>
      <c r="AL41" s="70" t="n">
        <f>AK41/AJ41</f>
        <v>0.666666666666667</v>
      </c>
      <c r="AM41" s="64" t="n">
        <f>AK41*0.8</f>
        <v>6.4</v>
      </c>
      <c r="AN41" s="66" t="n">
        <f>(AJ41-AK41)*-0.5</f>
        <v>-2</v>
      </c>
      <c r="AO41" s="59" t="n">
        <v>10</v>
      </c>
      <c r="AP41" s="60" t="n">
        <v>2</v>
      </c>
      <c r="AQ41" s="69" t="n">
        <f>AP41/AO41</f>
        <v>0.2</v>
      </c>
      <c r="AR41" s="60" t="n">
        <f>AP41*0.5</f>
        <v>1</v>
      </c>
      <c r="AS41" s="62" t="n">
        <f>(AO41-AP41)*-0.3</f>
        <v>-2.4</v>
      </c>
      <c r="AT41" s="63" t="n">
        <v>15</v>
      </c>
      <c r="AU41" s="64" t="n">
        <v>7</v>
      </c>
      <c r="AV41" s="70" t="n">
        <f>AU41/AT41</f>
        <v>0.466666666666667</v>
      </c>
      <c r="AW41" s="64" t="n">
        <f>AU41*0.3</f>
        <v>2.1</v>
      </c>
      <c r="AX41" s="66" t="n">
        <f>(AT41-AU41)*-0.2</f>
        <v>-1.6</v>
      </c>
      <c r="AY41" s="68" t="n">
        <f>I41+N41+S41+X41+AC41+AH41+AM41+AR41+AW41</f>
        <v>118.1</v>
      </c>
      <c r="AZ41" s="68" t="n">
        <f>J41+O41+T41+Y41+AD41+AI41+AN41+AS41+AX41</f>
        <v>-27.5</v>
      </c>
    </row>
    <row r="42" ht="13.5" customHeight="1">
      <c r="A42" s="17" t="n">
        <v>39</v>
      </c>
      <c r="B42" s="18" t="n">
        <v>105267</v>
      </c>
      <c r="C42" s="19" t="s">
        <v>261</v>
      </c>
      <c r="D42" s="57" t="s">
        <v>14</v>
      </c>
      <c r="E42" s="58" t="s">
        <v>183</v>
      </c>
      <c r="F42" s="59" t="n">
        <v>30</v>
      </c>
      <c r="G42" s="60" t="n">
        <v>10</v>
      </c>
      <c r="H42" s="69" t="n">
        <f>G42/F42</f>
        <v>0.333333333333333</v>
      </c>
      <c r="I42" s="60" t="n">
        <f>G42*0.8</f>
        <v>8</v>
      </c>
      <c r="J42" s="62" t="n">
        <f>(F42-G42)*-0.5</f>
        <v>-10</v>
      </c>
      <c r="K42" s="59" t="n">
        <v>15</v>
      </c>
      <c r="L42" s="60" t="n">
        <v>6</v>
      </c>
      <c r="M42" s="69" t="n">
        <f>L42/K42</f>
        <v>0.4</v>
      </c>
      <c r="N42" s="60" t="n">
        <f>L42*0.8</f>
        <v>4.8</v>
      </c>
      <c r="O42" s="62" t="n">
        <f>(K42-L42)*-0.5</f>
        <v>-4.5</v>
      </c>
      <c r="P42" s="60" t="n">
        <v>40</v>
      </c>
      <c r="Q42" s="60" t="n">
        <v>37</v>
      </c>
      <c r="R42" s="69" t="n">
        <f>Q42/P42</f>
        <v>0.925</v>
      </c>
      <c r="S42" s="60" t="n">
        <f>Q42*1</f>
        <v>37</v>
      </c>
      <c r="T42" s="62" t="n">
        <f>(P42-Q42)*-1</f>
        <v>-3</v>
      </c>
      <c r="U42" s="63" t="n">
        <v>15</v>
      </c>
      <c r="V42" s="64" t="n">
        <v>2</v>
      </c>
      <c r="W42" s="70" t="n">
        <f>V42/U42</f>
        <v>0.133333333333333</v>
      </c>
      <c r="X42" s="64" t="n">
        <f>V42*0.8</f>
        <v>1.6</v>
      </c>
      <c r="Y42" s="66" t="n">
        <f>(U42-V42)*-0.5</f>
        <v>-6.5</v>
      </c>
      <c r="Z42" s="63" t="n">
        <v>12</v>
      </c>
      <c r="AA42" s="64" t="n">
        <v>0</v>
      </c>
      <c r="AB42" s="70" t="n">
        <f>AA42/Z42</f>
        <v>0</v>
      </c>
      <c r="AC42" s="64" t="n">
        <f>AA42*0.8</f>
        <v>0</v>
      </c>
      <c r="AD42" s="66" t="n">
        <f>(Z42-AA42)*-0.5</f>
        <v>-6</v>
      </c>
      <c r="AE42" s="63" t="n">
        <v>10</v>
      </c>
      <c r="AF42" s="64" t="n">
        <v>5</v>
      </c>
      <c r="AG42" s="70" t="n">
        <f>AF42/AE42</f>
        <v>0.5</v>
      </c>
      <c r="AH42" s="64" t="n">
        <f>AF42*2.5</f>
        <v>12.5</v>
      </c>
      <c r="AI42" s="66" t="n">
        <f>(AE42-AF42)*-1</f>
        <v>-5</v>
      </c>
      <c r="AJ42" s="63" t="n">
        <v>12</v>
      </c>
      <c r="AK42" s="64" t="n">
        <v>7</v>
      </c>
      <c r="AL42" s="70" t="n">
        <f>AK42/AJ42</f>
        <v>0.583333333333333</v>
      </c>
      <c r="AM42" s="64" t="n">
        <f>AK42*0.8</f>
        <v>5.6</v>
      </c>
      <c r="AN42" s="66" t="n">
        <f>(AJ42-AK42)*-0.5</f>
        <v>-2.5</v>
      </c>
      <c r="AO42" s="59" t="n">
        <v>10</v>
      </c>
      <c r="AP42" s="60" t="n">
        <v>2</v>
      </c>
      <c r="AQ42" s="69" t="n">
        <f>AP42/AO42</f>
        <v>0.2</v>
      </c>
      <c r="AR42" s="60" t="n">
        <f>AP42*0.5</f>
        <v>1</v>
      </c>
      <c r="AS42" s="62" t="n">
        <f>(AO42-AP42)*-0.3</f>
        <v>-2.4</v>
      </c>
      <c r="AT42" s="63" t="n">
        <v>15</v>
      </c>
      <c r="AU42" s="64" t="n">
        <v>2</v>
      </c>
      <c r="AV42" s="70" t="n">
        <f>AU42/AT42</f>
        <v>0.133333333333333</v>
      </c>
      <c r="AW42" s="64" t="n">
        <f>AU42*0.3</f>
        <v>0.6</v>
      </c>
      <c r="AX42" s="66" t="n">
        <f>(AT42-AU42)*-0.2</f>
        <v>-2.6</v>
      </c>
      <c r="AY42" s="68" t="n">
        <f>I42+N42+S42+X42+AC42+AH42+AM42+AR42+AW42</f>
        <v>71.1</v>
      </c>
      <c r="AZ42" s="68" t="n">
        <f>J42+O42+T42+Y42+AD42+AI42+AN42+AS42+AX42</f>
        <v>-42.5</v>
      </c>
    </row>
    <row r="43" ht="13.5" customHeight="1">
      <c r="A43" s="17" t="n">
        <v>40</v>
      </c>
      <c r="B43" s="18" t="n">
        <v>106399</v>
      </c>
      <c r="C43" s="19" t="s">
        <v>262</v>
      </c>
      <c r="D43" s="57" t="s">
        <v>14</v>
      </c>
      <c r="E43" s="58" t="s">
        <v>183</v>
      </c>
      <c r="F43" s="59" t="n">
        <v>30</v>
      </c>
      <c r="G43" s="60" t="n">
        <v>6</v>
      </c>
      <c r="H43" s="69" t="n">
        <f>G43/F43</f>
        <v>0.2</v>
      </c>
      <c r="I43" s="60" t="n">
        <f>G43*0.8</f>
        <v>4.8</v>
      </c>
      <c r="J43" s="62" t="n">
        <f>(F43-G43)*-0.5</f>
        <v>-12</v>
      </c>
      <c r="K43" s="59" t="n">
        <v>15</v>
      </c>
      <c r="L43" s="60" t="n">
        <v>8</v>
      </c>
      <c r="M43" s="69" t="n">
        <f>L43/K43</f>
        <v>0.533333333333333</v>
      </c>
      <c r="N43" s="60" t="n">
        <f>L43*0.8</f>
        <v>6.4</v>
      </c>
      <c r="O43" s="62" t="n">
        <f>(K43-L43)*-0.5</f>
        <v>-3.5</v>
      </c>
      <c r="P43" s="60" t="n">
        <v>40</v>
      </c>
      <c r="Q43" s="60" t="n">
        <v>14</v>
      </c>
      <c r="R43" s="69" t="n">
        <f>Q43/P43</f>
        <v>0.35</v>
      </c>
      <c r="S43" s="60" t="n">
        <f>Q43*1</f>
        <v>14</v>
      </c>
      <c r="T43" s="62" t="n">
        <f>(P43-Q43)*-1</f>
        <v>-26</v>
      </c>
      <c r="U43" s="63" t="n">
        <v>15</v>
      </c>
      <c r="V43" s="64" t="n">
        <v>0</v>
      </c>
      <c r="W43" s="70" t="n">
        <f>V43/U43</f>
        <v>0</v>
      </c>
      <c r="X43" s="64" t="n">
        <f>V43*0.8</f>
        <v>0</v>
      </c>
      <c r="Y43" s="66" t="n">
        <f>(U43-V43)*-0.5</f>
        <v>-7.5</v>
      </c>
      <c r="Z43" s="63" t="n">
        <v>12</v>
      </c>
      <c r="AA43" s="64" t="n">
        <v>0</v>
      </c>
      <c r="AB43" s="70" t="n">
        <f>AA43/Z43</f>
        <v>0</v>
      </c>
      <c r="AC43" s="64" t="n">
        <f>AA43*0.8</f>
        <v>0</v>
      </c>
      <c r="AD43" s="66" t="n">
        <f>(Z43-AA43)*-0.5</f>
        <v>-6</v>
      </c>
      <c r="AE43" s="63" t="n">
        <v>10</v>
      </c>
      <c r="AF43" s="64" t="n">
        <v>3</v>
      </c>
      <c r="AG43" s="70" t="n">
        <f>AF43/AE43</f>
        <v>0.3</v>
      </c>
      <c r="AH43" s="64" t="n">
        <f>AF43*2.5</f>
        <v>7.5</v>
      </c>
      <c r="AI43" s="66" t="n">
        <f>(AE43-AF43)*-1</f>
        <v>-7</v>
      </c>
      <c r="AJ43" s="63" t="n">
        <v>12</v>
      </c>
      <c r="AK43" s="64" t="n">
        <v>11</v>
      </c>
      <c r="AL43" s="70" t="n">
        <f>AK43/AJ43</f>
        <v>0.916666666666667</v>
      </c>
      <c r="AM43" s="64" t="n">
        <f>AK43*0.8</f>
        <v>8.8</v>
      </c>
      <c r="AN43" s="66" t="n">
        <f>(AJ43-AK43)*-0.5</f>
        <v>-0.5</v>
      </c>
      <c r="AO43" s="59" t="n">
        <v>10</v>
      </c>
      <c r="AP43" s="60" t="n">
        <v>0</v>
      </c>
      <c r="AQ43" s="69" t="n">
        <f>AP43/AO43</f>
        <v>0</v>
      </c>
      <c r="AR43" s="60" t="n">
        <f>AP43*0.5</f>
        <v>0</v>
      </c>
      <c r="AS43" s="62" t="n">
        <f>(AO43-AP43)*-0.3</f>
        <v>-3</v>
      </c>
      <c r="AT43" s="63" t="n">
        <v>15</v>
      </c>
      <c r="AU43" s="64" t="n">
        <v>1</v>
      </c>
      <c r="AV43" s="70" t="n">
        <f>AU43/AT43</f>
        <v>0.0666666666666667</v>
      </c>
      <c r="AW43" s="64" t="n">
        <f>AU43*0.3</f>
        <v>0.3</v>
      </c>
      <c r="AX43" s="66" t="n">
        <f>(AT43-AU43)*-0.2</f>
        <v>-2.8</v>
      </c>
      <c r="AY43" s="68" t="n">
        <f>I43+N43+S43+X43+AC43+AH43+AM43+AR43+AW43</f>
        <v>41.8</v>
      </c>
      <c r="AZ43" s="68" t="n">
        <f>J43+O43+T43+Y43+AD43+AI43+AN43+AS43+AX43</f>
        <v>-68.3</v>
      </c>
    </row>
    <row r="44" ht="13.5" customHeight="1">
      <c r="A44" s="17" t="n">
        <v>41</v>
      </c>
      <c r="B44" s="18" t="n">
        <v>107658</v>
      </c>
      <c r="C44" s="19" t="s">
        <v>263</v>
      </c>
      <c r="D44" s="57" t="s">
        <v>31</v>
      </c>
      <c r="E44" s="58" t="s">
        <v>183</v>
      </c>
      <c r="F44" s="59" t="n">
        <v>30</v>
      </c>
      <c r="G44" s="60" t="n">
        <v>53</v>
      </c>
      <c r="H44" s="69" t="n">
        <f>G44/F44</f>
        <v>1.76666666666667</v>
      </c>
      <c r="I44" s="60" t="n">
        <f>G44*1.5</f>
        <v>79.5</v>
      </c>
      <c r="J44" s="60"/>
      <c r="K44" s="59" t="n">
        <v>15</v>
      </c>
      <c r="L44" s="60" t="n">
        <v>23</v>
      </c>
      <c r="M44" s="69" t="n">
        <f>L44/K44</f>
        <v>1.53333333333333</v>
      </c>
      <c r="N44" s="60" t="n">
        <f>L44*1.5</f>
        <v>34.5</v>
      </c>
      <c r="O44" s="60"/>
      <c r="P44" s="60" t="n">
        <v>40</v>
      </c>
      <c r="Q44" s="60" t="n">
        <v>46</v>
      </c>
      <c r="R44" s="69" t="n">
        <f>Q44/P44</f>
        <v>1.15</v>
      </c>
      <c r="S44" s="60" t="n">
        <f>Q44*2</f>
        <v>92</v>
      </c>
      <c r="T44" s="60"/>
      <c r="U44" s="63" t="n">
        <v>15</v>
      </c>
      <c r="V44" s="64" t="n">
        <v>28</v>
      </c>
      <c r="W44" s="70" t="n">
        <f>V44/U44</f>
        <v>1.86666666666667</v>
      </c>
      <c r="X44" s="64" t="n">
        <f>V44*1</f>
        <v>28</v>
      </c>
      <c r="Y44" s="66"/>
      <c r="Z44" s="63" t="n">
        <v>12</v>
      </c>
      <c r="AA44" s="64" t="n">
        <v>7</v>
      </c>
      <c r="AB44" s="70" t="n">
        <f>AA44/Z44</f>
        <v>0.583333333333333</v>
      </c>
      <c r="AC44" s="64" t="n">
        <f>AA44*0.8</f>
        <v>5.6</v>
      </c>
      <c r="AD44" s="66" t="n">
        <f>(Z44-AA44)*-0.5</f>
        <v>-2.5</v>
      </c>
      <c r="AE44" s="63" t="n">
        <v>10</v>
      </c>
      <c r="AF44" s="64" t="n">
        <v>16</v>
      </c>
      <c r="AG44" s="70" t="n">
        <f>AF44/AE44</f>
        <v>1.6</v>
      </c>
      <c r="AH44" s="64" t="n">
        <f>AF44*3.5</f>
        <v>56</v>
      </c>
      <c r="AI44" s="64"/>
      <c r="AJ44" s="63" t="n">
        <v>12</v>
      </c>
      <c r="AK44" s="64" t="n">
        <v>7</v>
      </c>
      <c r="AL44" s="70" t="n">
        <f>AK44/AJ44</f>
        <v>0.583333333333333</v>
      </c>
      <c r="AM44" s="64" t="n">
        <f>AK44*0.8</f>
        <v>5.6</v>
      </c>
      <c r="AN44" s="66" t="n">
        <f>(AJ44-AK44)*-0.5</f>
        <v>-2.5</v>
      </c>
      <c r="AO44" s="59" t="n">
        <v>10</v>
      </c>
      <c r="AP44" s="60" t="n">
        <v>10</v>
      </c>
      <c r="AQ44" s="69" t="n">
        <f>AP44/AO44</f>
        <v>1</v>
      </c>
      <c r="AR44" s="60" t="n">
        <f>AP44*0.8</f>
        <v>8</v>
      </c>
      <c r="AS44" s="60"/>
      <c r="AT44" s="63" t="n">
        <v>15</v>
      </c>
      <c r="AU44" s="64" t="n">
        <v>3</v>
      </c>
      <c r="AV44" s="70" t="n">
        <f>AU44/AT44</f>
        <v>0.2</v>
      </c>
      <c r="AW44" s="64" t="n">
        <f>AU44*0.3</f>
        <v>0.9</v>
      </c>
      <c r="AX44" s="66" t="n">
        <f>(AT44-AU44)*-0.2</f>
        <v>-2.4</v>
      </c>
      <c r="AY44" s="68" t="n">
        <f>I44+N44+S44+X44+AC44+AH44+AM44+AR44+AW44</f>
        <v>310.1</v>
      </c>
      <c r="AZ44" s="68" t="n">
        <f>J44+O44+T44+Y44+AD44+AI44+AN44+AS44+AX44</f>
        <v>-7.4</v>
      </c>
    </row>
    <row r="45" ht="13.5" customHeight="1">
      <c r="A45" s="17" t="n">
        <v>42</v>
      </c>
      <c r="B45" s="18" t="n">
        <v>111219</v>
      </c>
      <c r="C45" s="19" t="s">
        <v>264</v>
      </c>
      <c r="D45" s="57" t="s">
        <v>14</v>
      </c>
      <c r="E45" s="58" t="s">
        <v>183</v>
      </c>
      <c r="F45" s="59" t="n">
        <v>30</v>
      </c>
      <c r="G45" s="60" t="n">
        <v>6</v>
      </c>
      <c r="H45" s="69" t="n">
        <f>G45/F45</f>
        <v>0.2</v>
      </c>
      <c r="I45" s="60" t="n">
        <f>G45*0.8</f>
        <v>4.8</v>
      </c>
      <c r="J45" s="62" t="n">
        <f>(F45-G45)*-0.5</f>
        <v>-12</v>
      </c>
      <c r="K45" s="59" t="n">
        <v>15</v>
      </c>
      <c r="L45" s="60" t="n">
        <v>13</v>
      </c>
      <c r="M45" s="69" t="n">
        <f>L45/K45</f>
        <v>0.866666666666667</v>
      </c>
      <c r="N45" s="60" t="n">
        <f>L45*0.8</f>
        <v>10.4</v>
      </c>
      <c r="O45" s="62" t="n">
        <f>(K45-L45)*-0.5</f>
        <v>-1</v>
      </c>
      <c r="P45" s="60" t="n">
        <v>40</v>
      </c>
      <c r="Q45" s="60" t="n">
        <v>26</v>
      </c>
      <c r="R45" s="69" t="n">
        <f>Q45/P45</f>
        <v>0.65</v>
      </c>
      <c r="S45" s="60" t="n">
        <f>Q45*1</f>
        <v>26</v>
      </c>
      <c r="T45" s="62" t="n">
        <f>(P45-Q45)*-1</f>
        <v>-14</v>
      </c>
      <c r="U45" s="63" t="n">
        <v>15</v>
      </c>
      <c r="V45" s="64" t="n">
        <v>0</v>
      </c>
      <c r="W45" s="70" t="n">
        <f>V45/U45</f>
        <v>0</v>
      </c>
      <c r="X45" s="64" t="n">
        <f>V45*0.8</f>
        <v>0</v>
      </c>
      <c r="Y45" s="66" t="n">
        <f>(U45-V45)*-0.5</f>
        <v>-7.5</v>
      </c>
      <c r="Z45" s="63" t="n">
        <v>12</v>
      </c>
      <c r="AA45" s="64" t="n">
        <v>0</v>
      </c>
      <c r="AB45" s="70" t="n">
        <f>AA45/Z45</f>
        <v>0</v>
      </c>
      <c r="AC45" s="64" t="n">
        <f>AA45*0.8</f>
        <v>0</v>
      </c>
      <c r="AD45" s="66" t="n">
        <f>(Z45-AA45)*-0.5</f>
        <v>-6</v>
      </c>
      <c r="AE45" s="63" t="n">
        <v>10</v>
      </c>
      <c r="AF45" s="64" t="n">
        <v>4</v>
      </c>
      <c r="AG45" s="70" t="n">
        <f>AF45/AE45</f>
        <v>0.4</v>
      </c>
      <c r="AH45" s="64" t="n">
        <f>AF45*2.5</f>
        <v>10</v>
      </c>
      <c r="AI45" s="66" t="n">
        <f>(AE45-AF45)*-1</f>
        <v>-6</v>
      </c>
      <c r="AJ45" s="63" t="n">
        <v>12</v>
      </c>
      <c r="AK45" s="64" t="n">
        <v>6</v>
      </c>
      <c r="AL45" s="70" t="n">
        <f>AK45/AJ45</f>
        <v>0.5</v>
      </c>
      <c r="AM45" s="64" t="n">
        <f>AK45*0.8</f>
        <v>4.8</v>
      </c>
      <c r="AN45" s="66" t="n">
        <f>(AJ45-AK45)*-0.5</f>
        <v>-3</v>
      </c>
      <c r="AO45" s="59" t="n">
        <v>10</v>
      </c>
      <c r="AP45" s="60" t="n">
        <v>3</v>
      </c>
      <c r="AQ45" s="69" t="n">
        <f>AP45/AO45</f>
        <v>0.3</v>
      </c>
      <c r="AR45" s="60" t="n">
        <f>AP45*0.5</f>
        <v>1.5</v>
      </c>
      <c r="AS45" s="62" t="n">
        <f>(AO45-AP45)*-0.3</f>
        <v>-2.1</v>
      </c>
      <c r="AT45" s="63" t="n">
        <v>15</v>
      </c>
      <c r="AU45" s="64" t="n">
        <v>11</v>
      </c>
      <c r="AV45" s="70" t="n">
        <f>AU45/AT45</f>
        <v>0.733333333333333</v>
      </c>
      <c r="AW45" s="64" t="n">
        <f>AU45*0.3</f>
        <v>3.3</v>
      </c>
      <c r="AX45" s="66" t="n">
        <f>(AT45-AU45)*-0.2</f>
        <v>-0.8</v>
      </c>
      <c r="AY45" s="68" t="n">
        <f>I45+N45+S45+X45+AC45+AH45+AM45+AR45+AW45</f>
        <v>60.8</v>
      </c>
      <c r="AZ45" s="68" t="n">
        <f>J45+O45+T45+Y45+AD45+AI45+AN45+AS45+AX45</f>
        <v>-52.4</v>
      </c>
    </row>
    <row r="46" ht="13.5" customHeight="1">
      <c r="A46" s="17" t="n">
        <v>43</v>
      </c>
      <c r="B46" s="18" t="n">
        <v>114622</v>
      </c>
      <c r="C46" s="19" t="s">
        <v>265</v>
      </c>
      <c r="D46" s="57" t="s">
        <v>11</v>
      </c>
      <c r="E46" s="58" t="s">
        <v>183</v>
      </c>
      <c r="F46" s="59" t="n">
        <v>30</v>
      </c>
      <c r="G46" s="60" t="n">
        <v>6</v>
      </c>
      <c r="H46" s="69" t="n">
        <f>G46/F46</f>
        <v>0.2</v>
      </c>
      <c r="I46" s="60" t="n">
        <f>G46*0.8</f>
        <v>4.8</v>
      </c>
      <c r="J46" s="62" t="n">
        <f>(F46-G46)*-0.5</f>
        <v>-12</v>
      </c>
      <c r="K46" s="59" t="n">
        <v>15</v>
      </c>
      <c r="L46" s="60" t="n">
        <v>16</v>
      </c>
      <c r="M46" s="69" t="n">
        <f>L46/K46</f>
        <v>1.06666666666667</v>
      </c>
      <c r="N46" s="60" t="n">
        <f>L46*1.5</f>
        <v>24</v>
      </c>
      <c r="O46" s="60"/>
      <c r="P46" s="60" t="n">
        <v>30</v>
      </c>
      <c r="Q46" s="60" t="n">
        <v>44</v>
      </c>
      <c r="R46" s="69" t="n">
        <f>Q46/P46</f>
        <v>1.46666666666667</v>
      </c>
      <c r="S46" s="60" t="n">
        <f>Q46*2</f>
        <v>88</v>
      </c>
      <c r="T46" s="60"/>
      <c r="U46" s="63" t="n">
        <v>15</v>
      </c>
      <c r="V46" s="64" t="n">
        <v>2</v>
      </c>
      <c r="W46" s="70" t="n">
        <f>V46/U46</f>
        <v>0.133333333333333</v>
      </c>
      <c r="X46" s="64" t="n">
        <f>V46*0.8</f>
        <v>1.6</v>
      </c>
      <c r="Y46" s="66" t="n">
        <f>(U46-V46)*-0.5</f>
        <v>-6.5</v>
      </c>
      <c r="Z46" s="63" t="n">
        <v>12</v>
      </c>
      <c r="AA46" s="64" t="n">
        <v>1</v>
      </c>
      <c r="AB46" s="70" t="n">
        <f>AA46/Z46</f>
        <v>0.0833333333333333</v>
      </c>
      <c r="AC46" s="64" t="n">
        <f>AA46*0.8</f>
        <v>0.8</v>
      </c>
      <c r="AD46" s="66" t="n">
        <f>(Z46-AA46)*-0.5</f>
        <v>-5.5</v>
      </c>
      <c r="AE46" s="63" t="n">
        <v>10</v>
      </c>
      <c r="AF46" s="64" t="n">
        <v>22</v>
      </c>
      <c r="AG46" s="70" t="n">
        <f>AF46/AE46</f>
        <v>2.2</v>
      </c>
      <c r="AH46" s="64" t="n">
        <f>AF46*3.5</f>
        <v>77</v>
      </c>
      <c r="AI46" s="64"/>
      <c r="AJ46" s="63" t="n">
        <v>12</v>
      </c>
      <c r="AK46" s="64" t="n">
        <v>16</v>
      </c>
      <c r="AL46" s="70" t="n">
        <f>AK46/AJ46</f>
        <v>1.33333333333333</v>
      </c>
      <c r="AM46" s="64" t="n">
        <f>AK46*1</f>
        <v>16</v>
      </c>
      <c r="AN46" s="64"/>
      <c r="AO46" s="59" t="n">
        <v>10</v>
      </c>
      <c r="AP46" s="60" t="n">
        <v>13</v>
      </c>
      <c r="AQ46" s="69" t="n">
        <f>AP46/AO46</f>
        <v>1.3</v>
      </c>
      <c r="AR46" s="60" t="n">
        <f>AP46*0.8</f>
        <v>10.4</v>
      </c>
      <c r="AS46" s="60"/>
      <c r="AT46" s="63" t="n">
        <v>15</v>
      </c>
      <c r="AU46" s="64" t="n">
        <v>3</v>
      </c>
      <c r="AV46" s="70" t="n">
        <f>AU46/AT46</f>
        <v>0.2</v>
      </c>
      <c r="AW46" s="64" t="n">
        <f>AU46*0.3</f>
        <v>0.9</v>
      </c>
      <c r="AX46" s="66" t="n">
        <f>(AT46-AU46)*-0.2</f>
        <v>-2.4</v>
      </c>
      <c r="AY46" s="68" t="n">
        <f>I46+N46+S46+X46+AC46+AH46+AM46+AR46+AW46</f>
        <v>223.5</v>
      </c>
      <c r="AZ46" s="68" t="n">
        <f>J46+O46+T46+Y46+AD46+AI46+AN46+AS46+AX46</f>
        <v>-26.4</v>
      </c>
    </row>
    <row r="47" ht="13.5" customHeight="1">
      <c r="A47" s="17" t="n">
        <v>44</v>
      </c>
      <c r="B47" s="18" t="n">
        <v>377</v>
      </c>
      <c r="C47" s="19" t="s">
        <v>266</v>
      </c>
      <c r="D47" s="57" t="s">
        <v>24</v>
      </c>
      <c r="E47" s="58" t="s">
        <v>184</v>
      </c>
      <c r="F47" s="59" t="n">
        <v>30</v>
      </c>
      <c r="G47" s="60" t="n">
        <v>13</v>
      </c>
      <c r="H47" s="69" t="n">
        <f>G47/F47</f>
        <v>0.433333333333333</v>
      </c>
      <c r="I47" s="60" t="n">
        <f>G47*0.8</f>
        <v>10.4</v>
      </c>
      <c r="J47" s="62" t="n">
        <f>(F47-G47)*-0.5</f>
        <v>-8.5</v>
      </c>
      <c r="K47" s="59" t="n">
        <v>15</v>
      </c>
      <c r="L47" s="60" t="n">
        <v>4</v>
      </c>
      <c r="M47" s="69" t="n">
        <f>L47/K47</f>
        <v>0.266666666666667</v>
      </c>
      <c r="N47" s="60" t="n">
        <f>L47*0.8</f>
        <v>3.2</v>
      </c>
      <c r="O47" s="62" t="n">
        <f>(K47-L47)*-0.5</f>
        <v>-5.5</v>
      </c>
      <c r="P47" s="60" t="n">
        <v>40</v>
      </c>
      <c r="Q47" s="60" t="n">
        <v>39</v>
      </c>
      <c r="R47" s="69" t="n">
        <f>Q47/P47</f>
        <v>0.975</v>
      </c>
      <c r="S47" s="60" t="n">
        <f>Q47*1</f>
        <v>39</v>
      </c>
      <c r="T47" s="62" t="n">
        <f>(P47-Q47)*-1</f>
        <v>-1</v>
      </c>
      <c r="U47" s="63" t="n">
        <v>15</v>
      </c>
      <c r="V47" s="64" t="n">
        <v>2</v>
      </c>
      <c r="W47" s="70" t="n">
        <f>V47/U47</f>
        <v>0.133333333333333</v>
      </c>
      <c r="X47" s="64" t="n">
        <f>V47*0.8</f>
        <v>1.6</v>
      </c>
      <c r="Y47" s="66" t="n">
        <f>(U47-V47)*-0.5</f>
        <v>-6.5</v>
      </c>
      <c r="Z47" s="63" t="n">
        <v>12</v>
      </c>
      <c r="AA47" s="64" t="n">
        <v>2</v>
      </c>
      <c r="AB47" s="70" t="n">
        <f>AA47/Z47</f>
        <v>0.166666666666667</v>
      </c>
      <c r="AC47" s="64" t="n">
        <f>AA47*0.8</f>
        <v>1.6</v>
      </c>
      <c r="AD47" s="66" t="n">
        <f>(Z47-AA47)*-0.5</f>
        <v>-5</v>
      </c>
      <c r="AE47" s="63" t="n">
        <v>10</v>
      </c>
      <c r="AF47" s="64" t="n">
        <v>9</v>
      </c>
      <c r="AG47" s="70" t="n">
        <f>AF47/AE47</f>
        <v>0.9</v>
      </c>
      <c r="AH47" s="64" t="n">
        <f>AF47*2.5</f>
        <v>22.5</v>
      </c>
      <c r="AI47" s="66" t="n">
        <f>(AE47-AF47)*-1</f>
        <v>-1</v>
      </c>
      <c r="AJ47" s="63" t="n">
        <v>12</v>
      </c>
      <c r="AK47" s="64" t="n">
        <v>10</v>
      </c>
      <c r="AL47" s="70" t="n">
        <f>AK47/AJ47</f>
        <v>0.833333333333333</v>
      </c>
      <c r="AM47" s="64" t="n">
        <f>AK47*0.8</f>
        <v>8</v>
      </c>
      <c r="AN47" s="66" t="n">
        <f>(AJ47-AK47)*-0.5</f>
        <v>-1</v>
      </c>
      <c r="AO47" s="59" t="n">
        <v>10</v>
      </c>
      <c r="AP47" s="60" t="n">
        <v>9</v>
      </c>
      <c r="AQ47" s="69" t="n">
        <f>AP47/AO47</f>
        <v>0.9</v>
      </c>
      <c r="AR47" s="60" t="n">
        <f>AP47*0.5</f>
        <v>4.5</v>
      </c>
      <c r="AS47" s="62" t="n">
        <f>(AO47-AP47)*-0.3</f>
        <v>-0.3</v>
      </c>
      <c r="AT47" s="63" t="n">
        <v>15</v>
      </c>
      <c r="AU47" s="64" t="n">
        <v>0</v>
      </c>
      <c r="AV47" s="70" t="n">
        <f>AU47/AT47</f>
        <v>0</v>
      </c>
      <c r="AW47" s="64" t="n">
        <f>AU47*0.3</f>
        <v>0</v>
      </c>
      <c r="AX47" s="66" t="n">
        <f>(AT47-AU47)*-0.2</f>
        <v>-3</v>
      </c>
      <c r="AY47" s="68" t="n">
        <f>I47+N47+S47+X47+AC47+AH47+AM47+AR47+AW47</f>
        <v>90.8</v>
      </c>
      <c r="AZ47" s="68" t="n">
        <f>J47+O47+T47+Y47+AD47+AI47+AN47+AS47+AX47</f>
        <v>-31.8</v>
      </c>
    </row>
    <row r="48" ht="13.5" customHeight="1">
      <c r="A48" s="17" t="n">
        <v>45</v>
      </c>
      <c r="B48" s="18" t="n">
        <v>515</v>
      </c>
      <c r="C48" s="19" t="s">
        <v>267</v>
      </c>
      <c r="D48" s="57" t="s">
        <v>24</v>
      </c>
      <c r="E48" s="58" t="s">
        <v>184</v>
      </c>
      <c r="F48" s="59" t="n">
        <v>30</v>
      </c>
      <c r="G48" s="60" t="n">
        <v>17</v>
      </c>
      <c r="H48" s="69" t="n">
        <f>G48/F48</f>
        <v>0.566666666666667</v>
      </c>
      <c r="I48" s="60" t="n">
        <f>G48*0.8</f>
        <v>13.6</v>
      </c>
      <c r="J48" s="62" t="n">
        <f>(F48-G48)*-0.5</f>
        <v>-6.5</v>
      </c>
      <c r="K48" s="59" t="n">
        <v>15</v>
      </c>
      <c r="L48" s="60" t="n">
        <v>15</v>
      </c>
      <c r="M48" s="69" t="n">
        <f>L48/K48</f>
        <v>1</v>
      </c>
      <c r="N48" s="60" t="n">
        <f>L48*1.5</f>
        <v>22.5</v>
      </c>
      <c r="O48" s="60"/>
      <c r="P48" s="60" t="n">
        <v>40</v>
      </c>
      <c r="Q48" s="60" t="n">
        <v>35</v>
      </c>
      <c r="R48" s="69" t="n">
        <f>Q48/P48</f>
        <v>0.875</v>
      </c>
      <c r="S48" s="60" t="n">
        <f>Q48*1</f>
        <v>35</v>
      </c>
      <c r="T48" s="62" t="n">
        <f>(P48-Q48)*-1</f>
        <v>-5</v>
      </c>
      <c r="U48" s="63" t="n">
        <v>15</v>
      </c>
      <c r="V48" s="64" t="n">
        <v>1</v>
      </c>
      <c r="W48" s="70" t="n">
        <f>V48/U48</f>
        <v>0.0666666666666667</v>
      </c>
      <c r="X48" s="64" t="n">
        <f>V48*0.8</f>
        <v>0.8</v>
      </c>
      <c r="Y48" s="66" t="n">
        <f>(U48-V48)*-0.5</f>
        <v>-7</v>
      </c>
      <c r="Z48" s="63" t="n">
        <v>12</v>
      </c>
      <c r="AA48" s="64" t="n">
        <v>2</v>
      </c>
      <c r="AB48" s="70" t="n">
        <f>AA48/Z48</f>
        <v>0.166666666666667</v>
      </c>
      <c r="AC48" s="64" t="n">
        <f>AA48*0.8</f>
        <v>1.6</v>
      </c>
      <c r="AD48" s="66" t="n">
        <f>(Z48-AA48)*-0.5</f>
        <v>-5</v>
      </c>
      <c r="AE48" s="63" t="n">
        <v>10</v>
      </c>
      <c r="AF48" s="64" t="n">
        <v>9</v>
      </c>
      <c r="AG48" s="70" t="n">
        <f>AF48/AE48</f>
        <v>0.9</v>
      </c>
      <c r="AH48" s="64" t="n">
        <f>AF48*2.5</f>
        <v>22.5</v>
      </c>
      <c r="AI48" s="66" t="n">
        <f>(AE48-AF48)*-1</f>
        <v>-1</v>
      </c>
      <c r="AJ48" s="63" t="n">
        <v>12</v>
      </c>
      <c r="AK48" s="64" t="n">
        <v>11</v>
      </c>
      <c r="AL48" s="70" t="n">
        <f>AK48/AJ48</f>
        <v>0.916666666666667</v>
      </c>
      <c r="AM48" s="64" t="n">
        <f>AK48*0.8</f>
        <v>8.8</v>
      </c>
      <c r="AN48" s="66" t="n">
        <f>(AJ48-AK48)*-0.5</f>
        <v>-0.5</v>
      </c>
      <c r="AO48" s="59" t="n">
        <v>10</v>
      </c>
      <c r="AP48" s="60" t="n">
        <v>1</v>
      </c>
      <c r="AQ48" s="69" t="n">
        <f>AP48/AO48</f>
        <v>0.1</v>
      </c>
      <c r="AR48" s="60" t="n">
        <f>AP48*0.5</f>
        <v>0.5</v>
      </c>
      <c r="AS48" s="62" t="n">
        <f>(AO48-AP48)*-0.3</f>
        <v>-2.7</v>
      </c>
      <c r="AT48" s="63" t="n">
        <v>15</v>
      </c>
      <c r="AU48" s="64" t="n">
        <v>3</v>
      </c>
      <c r="AV48" s="70" t="n">
        <f>AU48/AT48</f>
        <v>0.2</v>
      </c>
      <c r="AW48" s="64" t="n">
        <f>AU48*0.3</f>
        <v>0.9</v>
      </c>
      <c r="AX48" s="66" t="n">
        <f>(AT48-AU48)*-0.2</f>
        <v>-2.4</v>
      </c>
      <c r="AY48" s="68" t="n">
        <f>I48+N48+S48+X48+AC48+AH48+AM48+AR48+AW48</f>
        <v>106.2</v>
      </c>
      <c r="AZ48" s="68" t="n">
        <f>J48+O48+T48+Y48+AD48+AI48+AN48+AS48+AX48</f>
        <v>-30.1</v>
      </c>
    </row>
    <row r="49" ht="13.5" customHeight="1">
      <c r="A49" s="17" t="n">
        <v>46</v>
      </c>
      <c r="B49" s="18" t="n">
        <v>578</v>
      </c>
      <c r="C49" s="19" t="s">
        <v>268</v>
      </c>
      <c r="D49" s="57" t="s">
        <v>11</v>
      </c>
      <c r="E49" s="58" t="s">
        <v>184</v>
      </c>
      <c r="F49" s="59" t="n">
        <v>30</v>
      </c>
      <c r="G49" s="60" t="n">
        <v>19</v>
      </c>
      <c r="H49" s="69" t="n">
        <f>G49/F49</f>
        <v>0.633333333333333</v>
      </c>
      <c r="I49" s="60" t="n">
        <f>G49*0.8</f>
        <v>15.2</v>
      </c>
      <c r="J49" s="62" t="n">
        <f>(F49-G49)*-0.5</f>
        <v>-5.5</v>
      </c>
      <c r="K49" s="59" t="n">
        <v>15</v>
      </c>
      <c r="L49" s="60" t="n">
        <v>20</v>
      </c>
      <c r="M49" s="69" t="n">
        <f>L49/K49</f>
        <v>1.33333333333333</v>
      </c>
      <c r="N49" s="60" t="n">
        <f>L49*1.5</f>
        <v>30</v>
      </c>
      <c r="O49" s="60"/>
      <c r="P49" s="60" t="n">
        <v>40</v>
      </c>
      <c r="Q49" s="60" t="n">
        <v>54</v>
      </c>
      <c r="R49" s="69" t="n">
        <f>Q49/P49</f>
        <v>1.35</v>
      </c>
      <c r="S49" s="60" t="n">
        <f>Q49*2</f>
        <v>108</v>
      </c>
      <c r="T49" s="60"/>
      <c r="U49" s="63" t="n">
        <v>15</v>
      </c>
      <c r="V49" s="64" t="n">
        <v>3</v>
      </c>
      <c r="W49" s="70" t="n">
        <f>V49/U49</f>
        <v>0.2</v>
      </c>
      <c r="X49" s="64" t="n">
        <f>V49*0.8</f>
        <v>2.4</v>
      </c>
      <c r="Y49" s="66" t="n">
        <f>(U49-V49)*-0.5</f>
        <v>-6</v>
      </c>
      <c r="Z49" s="63" t="n">
        <v>12</v>
      </c>
      <c r="AA49" s="64" t="n">
        <v>1</v>
      </c>
      <c r="AB49" s="70" t="n">
        <f>AA49/Z49</f>
        <v>0.0833333333333333</v>
      </c>
      <c r="AC49" s="64" t="n">
        <f>AA49*0.8</f>
        <v>0.8</v>
      </c>
      <c r="AD49" s="66" t="n">
        <f>(Z49-AA49)*-0.5</f>
        <v>-5.5</v>
      </c>
      <c r="AE49" s="63" t="n">
        <v>10</v>
      </c>
      <c r="AF49" s="64" t="n">
        <v>11</v>
      </c>
      <c r="AG49" s="70" t="n">
        <f>AF49/AE49</f>
        <v>1.1</v>
      </c>
      <c r="AH49" s="64" t="n">
        <f>AF49*3.5</f>
        <v>38.5</v>
      </c>
      <c r="AI49" s="64"/>
      <c r="AJ49" s="63" t="n">
        <v>12</v>
      </c>
      <c r="AK49" s="64" t="n">
        <v>9</v>
      </c>
      <c r="AL49" s="70" t="n">
        <f>AK49/AJ49</f>
        <v>0.75</v>
      </c>
      <c r="AM49" s="64" t="n">
        <f>AK49*0.8</f>
        <v>7.2</v>
      </c>
      <c r="AN49" s="66" t="n">
        <f>(AJ49-AK49)*-0.5</f>
        <v>-1.5</v>
      </c>
      <c r="AO49" s="59" t="n">
        <v>10</v>
      </c>
      <c r="AP49" s="60" t="n">
        <v>2</v>
      </c>
      <c r="AQ49" s="69" t="n">
        <f>AP49/AO49</f>
        <v>0.2</v>
      </c>
      <c r="AR49" s="60" t="n">
        <f>AP49*0.5</f>
        <v>1</v>
      </c>
      <c r="AS49" s="62" t="n">
        <f>(AO49-AP49)*-0.3</f>
        <v>-2.4</v>
      </c>
      <c r="AT49" s="63" t="n">
        <v>15</v>
      </c>
      <c r="AU49" s="64" t="n">
        <v>1</v>
      </c>
      <c r="AV49" s="70" t="n">
        <f>AU49/AT49</f>
        <v>0.0666666666666667</v>
      </c>
      <c r="AW49" s="64" t="n">
        <f>AU49*0.3</f>
        <v>0.3</v>
      </c>
      <c r="AX49" s="66" t="n">
        <f>(AT49-AU49)*-0.2</f>
        <v>-2.8</v>
      </c>
      <c r="AY49" s="68" t="n">
        <f>I49+N49+S49+X49+AC49+AH49+AM49+AR49+AW49</f>
        <v>203.4</v>
      </c>
      <c r="AZ49" s="68" t="n">
        <f>J49+O49+T49+Y49+AD49+AI49+AN49+AS49+AX49</f>
        <v>-23.7</v>
      </c>
    </row>
    <row r="50" ht="13.5" customHeight="1">
      <c r="A50" s="17" t="n">
        <v>47</v>
      </c>
      <c r="B50" s="18" t="n">
        <v>598</v>
      </c>
      <c r="C50" s="19" t="s">
        <v>269</v>
      </c>
      <c r="D50" s="57" t="s">
        <v>11</v>
      </c>
      <c r="E50" s="58" t="s">
        <v>184</v>
      </c>
      <c r="F50" s="59" t="n">
        <v>30</v>
      </c>
      <c r="G50" s="60" t="n">
        <v>32</v>
      </c>
      <c r="H50" s="69" t="n">
        <f>G50/F50</f>
        <v>1.06666666666667</v>
      </c>
      <c r="I50" s="60" t="n">
        <f>G50*1.5</f>
        <v>48</v>
      </c>
      <c r="J50" s="60"/>
      <c r="K50" s="59" t="n">
        <v>15</v>
      </c>
      <c r="L50" s="60" t="n">
        <v>13</v>
      </c>
      <c r="M50" s="69" t="n">
        <f>L50/K50</f>
        <v>0.866666666666667</v>
      </c>
      <c r="N50" s="60" t="n">
        <f>L50*0.8</f>
        <v>10.4</v>
      </c>
      <c r="O50" s="62" t="n">
        <f>(K50-L50)*-0.5</f>
        <v>-1</v>
      </c>
      <c r="P50" s="60" t="n">
        <v>40</v>
      </c>
      <c r="Q50" s="60" t="n">
        <v>39</v>
      </c>
      <c r="R50" s="69" t="n">
        <f>Q50/P50</f>
        <v>0.975</v>
      </c>
      <c r="S50" s="60" t="n">
        <f>Q50*1</f>
        <v>39</v>
      </c>
      <c r="T50" s="62" t="n">
        <f>(P50-Q50)*-1</f>
        <v>-1</v>
      </c>
      <c r="U50" s="63" t="n">
        <v>15</v>
      </c>
      <c r="V50" s="64" t="n">
        <v>4</v>
      </c>
      <c r="W50" s="70" t="n">
        <f>V50/U50</f>
        <v>0.266666666666667</v>
      </c>
      <c r="X50" s="64" t="n">
        <f>V50*0.8</f>
        <v>3.2</v>
      </c>
      <c r="Y50" s="66" t="n">
        <f>(U50-V50)*-0.5</f>
        <v>-5.5</v>
      </c>
      <c r="Z50" s="63" t="n">
        <v>12</v>
      </c>
      <c r="AA50" s="64" t="n">
        <v>3</v>
      </c>
      <c r="AB50" s="70" t="n">
        <f>AA50/Z50</f>
        <v>0.25</v>
      </c>
      <c r="AC50" s="64" t="n">
        <f>AA50*0.8</f>
        <v>2.4</v>
      </c>
      <c r="AD50" s="66" t="n">
        <f>(Z50-AA50)*-0.5</f>
        <v>-4.5</v>
      </c>
      <c r="AE50" s="63" t="n">
        <v>10</v>
      </c>
      <c r="AF50" s="64" t="n">
        <v>8</v>
      </c>
      <c r="AG50" s="70" t="n">
        <f>AF50/AE50</f>
        <v>0.8</v>
      </c>
      <c r="AH50" s="64" t="n">
        <f>AF50*2.5</f>
        <v>20</v>
      </c>
      <c r="AI50" s="66" t="n">
        <f>(AE50-AF50)*-1</f>
        <v>-2</v>
      </c>
      <c r="AJ50" s="63" t="n">
        <v>12</v>
      </c>
      <c r="AK50" s="64" t="n">
        <v>22</v>
      </c>
      <c r="AL50" s="70" t="n">
        <f>AK50/AJ50</f>
        <v>1.83333333333333</v>
      </c>
      <c r="AM50" s="64" t="n">
        <f>AK50*1</f>
        <v>22</v>
      </c>
      <c r="AN50" s="64"/>
      <c r="AO50" s="59" t="n">
        <v>10</v>
      </c>
      <c r="AP50" s="60" t="n">
        <v>1</v>
      </c>
      <c r="AQ50" s="69" t="n">
        <f>AP50/AO50</f>
        <v>0.1</v>
      </c>
      <c r="AR50" s="60" t="n">
        <f>AP50*0.5</f>
        <v>0.5</v>
      </c>
      <c r="AS50" s="62" t="n">
        <f>(AO50-AP50)*-0.3</f>
        <v>-2.7</v>
      </c>
      <c r="AT50" s="63" t="n">
        <v>15</v>
      </c>
      <c r="AU50" s="64" t="n">
        <v>1</v>
      </c>
      <c r="AV50" s="70" t="n">
        <f>AU50/AT50</f>
        <v>0.0666666666666667</v>
      </c>
      <c r="AW50" s="64" t="n">
        <f>AU50*0.3</f>
        <v>0.3</v>
      </c>
      <c r="AX50" s="66" t="n">
        <f>(AT50-AU50)*-0.2</f>
        <v>-2.8</v>
      </c>
      <c r="AY50" s="68" t="n">
        <f>I50+N50+S50+X50+AC50+AH50+AM50+AR50+AW50</f>
        <v>145.8</v>
      </c>
      <c r="AZ50" s="68" t="n">
        <f>J50+O50+T50+Y50+AD50+AI50+AN50+AS50+AX50</f>
        <v>-19.5</v>
      </c>
    </row>
    <row r="51" ht="13.5" customHeight="1">
      <c r="A51" s="17" t="n">
        <v>48</v>
      </c>
      <c r="B51" s="18" t="n">
        <v>709</v>
      </c>
      <c r="C51" s="19" t="s">
        <v>270</v>
      </c>
      <c r="D51" s="57" t="s">
        <v>31</v>
      </c>
      <c r="E51" s="58" t="s">
        <v>184</v>
      </c>
      <c r="F51" s="59" t="n">
        <v>30</v>
      </c>
      <c r="G51" s="60" t="n">
        <v>13</v>
      </c>
      <c r="H51" s="69" t="n">
        <f>G51/F51</f>
        <v>0.433333333333333</v>
      </c>
      <c r="I51" s="60" t="n">
        <f>G51*0.8</f>
        <v>10.4</v>
      </c>
      <c r="J51" s="62" t="n">
        <f>(F51-G51)*-0.5</f>
        <v>-8.5</v>
      </c>
      <c r="K51" s="59" t="n">
        <v>15</v>
      </c>
      <c r="L51" s="60" t="n">
        <v>23</v>
      </c>
      <c r="M51" s="69" t="n">
        <f>L51/K51</f>
        <v>1.53333333333333</v>
      </c>
      <c r="N51" s="60" t="n">
        <f>L51*1.5</f>
        <v>34.5</v>
      </c>
      <c r="O51" s="60"/>
      <c r="P51" s="60" t="n">
        <v>40</v>
      </c>
      <c r="Q51" s="60" t="n">
        <v>27</v>
      </c>
      <c r="R51" s="69" t="n">
        <f>Q51/P51</f>
        <v>0.675</v>
      </c>
      <c r="S51" s="60" t="n">
        <f>Q51*1</f>
        <v>27</v>
      </c>
      <c r="T51" s="62" t="n">
        <f>(P51-Q51)*-1</f>
        <v>-13</v>
      </c>
      <c r="U51" s="63" t="n">
        <v>15</v>
      </c>
      <c r="V51" s="64" t="n">
        <v>9</v>
      </c>
      <c r="W51" s="70" t="n">
        <f>V51/U51</f>
        <v>0.6</v>
      </c>
      <c r="X51" s="64" t="n">
        <f>V51*0.8</f>
        <v>7.2</v>
      </c>
      <c r="Y51" s="66" t="n">
        <f>(U51-V51)*-0.5</f>
        <v>-3</v>
      </c>
      <c r="Z51" s="63" t="n">
        <v>12</v>
      </c>
      <c r="AA51" s="64" t="n">
        <v>2</v>
      </c>
      <c r="AB51" s="70" t="n">
        <f>AA51/Z51</f>
        <v>0.166666666666667</v>
      </c>
      <c r="AC51" s="64" t="n">
        <f>AA51*0.8</f>
        <v>1.6</v>
      </c>
      <c r="AD51" s="66" t="n">
        <f>(Z51-AA51)*-0.5</f>
        <v>-5</v>
      </c>
      <c r="AE51" s="63" t="n">
        <v>10</v>
      </c>
      <c r="AF51" s="64" t="n">
        <v>15</v>
      </c>
      <c r="AG51" s="70" t="n">
        <f>AF51/AE51</f>
        <v>1.5</v>
      </c>
      <c r="AH51" s="64" t="n">
        <f>AF51*3.5</f>
        <v>52.5</v>
      </c>
      <c r="AI51" s="64"/>
      <c r="AJ51" s="63" t="n">
        <v>12</v>
      </c>
      <c r="AK51" s="64" t="n">
        <v>1</v>
      </c>
      <c r="AL51" s="70" t="n">
        <f>AK51/AJ51</f>
        <v>0.0833333333333333</v>
      </c>
      <c r="AM51" s="64" t="n">
        <f>AK51*0.8</f>
        <v>0.8</v>
      </c>
      <c r="AN51" s="66" t="n">
        <f>(AJ51-AK51)*-0.5</f>
        <v>-5.5</v>
      </c>
      <c r="AO51" s="59" t="n">
        <v>10</v>
      </c>
      <c r="AP51" s="60" t="n">
        <v>0</v>
      </c>
      <c r="AQ51" s="69" t="n">
        <f>AP51/AO51</f>
        <v>0</v>
      </c>
      <c r="AR51" s="60" t="n">
        <f>AP51*0.5</f>
        <v>0</v>
      </c>
      <c r="AS51" s="62" t="n">
        <f>(AO51-AP51)*-0.3</f>
        <v>-3</v>
      </c>
      <c r="AT51" s="63" t="n">
        <v>15</v>
      </c>
      <c r="AU51" s="64" t="n">
        <v>8</v>
      </c>
      <c r="AV51" s="70" t="n">
        <f>AU51/AT51</f>
        <v>0.533333333333333</v>
      </c>
      <c r="AW51" s="64" t="n">
        <f>AU51*0.3</f>
        <v>2.4</v>
      </c>
      <c r="AX51" s="66" t="n">
        <f>(AT51-AU51)*-0.2</f>
        <v>-1.4</v>
      </c>
      <c r="AY51" s="68" t="n">
        <f>I51+N51+S51+X51+AC51+AH51+AM51+AR51+AW51</f>
        <v>136.4</v>
      </c>
      <c r="AZ51" s="68" t="n">
        <f>J51+O51+T51+Y51+AD51+AI51+AN51+AS51+AX51</f>
        <v>-39.4</v>
      </c>
    </row>
    <row r="52" ht="13.5" customHeight="1">
      <c r="A52" s="17" t="n">
        <v>49</v>
      </c>
      <c r="B52" s="18" t="n">
        <v>716</v>
      </c>
      <c r="C52" s="19" t="s">
        <v>271</v>
      </c>
      <c r="D52" s="57" t="s">
        <v>19</v>
      </c>
      <c r="E52" s="58" t="s">
        <v>184</v>
      </c>
      <c r="F52" s="59" t="n">
        <v>30</v>
      </c>
      <c r="G52" s="60" t="n">
        <v>2</v>
      </c>
      <c r="H52" s="69" t="n">
        <f>G52/F52</f>
        <v>0.0666666666666667</v>
      </c>
      <c r="I52" s="60" t="n">
        <f>G52*0.8</f>
        <v>1.6</v>
      </c>
      <c r="J52" s="62" t="n">
        <f>(F52-G52)*-0.5</f>
        <v>-14</v>
      </c>
      <c r="K52" s="59" t="n">
        <v>15</v>
      </c>
      <c r="L52" s="60" t="n">
        <v>16</v>
      </c>
      <c r="M52" s="69" t="n">
        <f>L52/K52</f>
        <v>1.06666666666667</v>
      </c>
      <c r="N52" s="60" t="n">
        <f>L52*1.5</f>
        <v>24</v>
      </c>
      <c r="O52" s="60"/>
      <c r="P52" s="60" t="n">
        <v>40</v>
      </c>
      <c r="Q52" s="60" t="n">
        <v>35</v>
      </c>
      <c r="R52" s="69" t="n">
        <f>Q52/P52</f>
        <v>0.875</v>
      </c>
      <c r="S52" s="60" t="n">
        <f>Q52*1</f>
        <v>35</v>
      </c>
      <c r="T52" s="62" t="n">
        <f>(P52-Q52)*-1</f>
        <v>-5</v>
      </c>
      <c r="U52" s="63" t="n">
        <v>15</v>
      </c>
      <c r="V52" s="64" t="n">
        <v>0</v>
      </c>
      <c r="W52" s="70" t="n">
        <f>V52/U52</f>
        <v>0</v>
      </c>
      <c r="X52" s="64" t="n">
        <f>V52*0.8</f>
        <v>0</v>
      </c>
      <c r="Y52" s="66" t="n">
        <f>(U52-V52)*-0.5</f>
        <v>-7.5</v>
      </c>
      <c r="Z52" s="63" t="n">
        <v>12</v>
      </c>
      <c r="AA52" s="64" t="n">
        <v>0</v>
      </c>
      <c r="AB52" s="70" t="n">
        <f>AA52/Z52</f>
        <v>0</v>
      </c>
      <c r="AC52" s="64" t="n">
        <f>AA52*0.8</f>
        <v>0</v>
      </c>
      <c r="AD52" s="66" t="n">
        <f>(Z52-AA52)*-0.5</f>
        <v>-6</v>
      </c>
      <c r="AE52" s="63" t="n">
        <v>10</v>
      </c>
      <c r="AF52" s="64" t="n">
        <v>21</v>
      </c>
      <c r="AG52" s="70" t="n">
        <f>AF52/AE52</f>
        <v>2.1</v>
      </c>
      <c r="AH52" s="64" t="n">
        <f>AF52*3.5</f>
        <v>73.5</v>
      </c>
      <c r="AI52" s="64"/>
      <c r="AJ52" s="63" t="n">
        <v>12</v>
      </c>
      <c r="AK52" s="64" t="n">
        <v>7</v>
      </c>
      <c r="AL52" s="70" t="n">
        <f>AK52/AJ52</f>
        <v>0.583333333333333</v>
      </c>
      <c r="AM52" s="64" t="n">
        <f>AK52*0.8</f>
        <v>5.6</v>
      </c>
      <c r="AN52" s="66" t="n">
        <f>(AJ52-AK52)*-0.5</f>
        <v>-2.5</v>
      </c>
      <c r="AO52" s="59" t="n">
        <v>10</v>
      </c>
      <c r="AP52" s="60" t="n">
        <v>2</v>
      </c>
      <c r="AQ52" s="69" t="n">
        <f>AP52/AO52</f>
        <v>0.2</v>
      </c>
      <c r="AR52" s="60" t="n">
        <f>AP52*0.5</f>
        <v>1</v>
      </c>
      <c r="AS52" s="62" t="n">
        <f>(AO52-AP52)*-0.3</f>
        <v>-2.4</v>
      </c>
      <c r="AT52" s="63" t="n">
        <v>15</v>
      </c>
      <c r="AU52" s="64" t="n">
        <v>1</v>
      </c>
      <c r="AV52" s="70" t="n">
        <f>AU52/AT52</f>
        <v>0.0666666666666667</v>
      </c>
      <c r="AW52" s="64" t="n">
        <f>AU52*0.3</f>
        <v>0.3</v>
      </c>
      <c r="AX52" s="66" t="n">
        <f>(AT52-AU52)*-0.2</f>
        <v>-2.8</v>
      </c>
      <c r="AY52" s="68" t="n">
        <f>I52+N52+S52+X52+AC52+AH52+AM52+AR52+AW52</f>
        <v>141</v>
      </c>
      <c r="AZ52" s="68" t="n">
        <f>J52+O52+T52+Y52+AD52+AI52+AN52+AS52+AX52</f>
        <v>-40.2</v>
      </c>
    </row>
    <row r="53" ht="13.5" customHeight="1">
      <c r="A53" s="17" t="n">
        <v>50</v>
      </c>
      <c r="B53" s="18" t="n">
        <v>717</v>
      </c>
      <c r="C53" s="19" t="s">
        <v>272</v>
      </c>
      <c r="D53" s="57" t="s">
        <v>19</v>
      </c>
      <c r="E53" s="58" t="s">
        <v>184</v>
      </c>
      <c r="F53" s="59" t="n">
        <v>30</v>
      </c>
      <c r="G53" s="60" t="n">
        <v>10</v>
      </c>
      <c r="H53" s="69" t="n">
        <f>G53/F53</f>
        <v>0.333333333333333</v>
      </c>
      <c r="I53" s="60" t="n">
        <f>G53*0.8</f>
        <v>8</v>
      </c>
      <c r="J53" s="62" t="n">
        <f>(F53-G53)*-0.5</f>
        <v>-10</v>
      </c>
      <c r="K53" s="59" t="n">
        <v>15</v>
      </c>
      <c r="L53" s="60" t="n">
        <v>9</v>
      </c>
      <c r="M53" s="69" t="n">
        <f>L53/K53</f>
        <v>0.6</v>
      </c>
      <c r="N53" s="60" t="n">
        <f>L53*0.8</f>
        <v>7.2</v>
      </c>
      <c r="O53" s="62" t="n">
        <f>(K53-L53)*-0.5</f>
        <v>-3</v>
      </c>
      <c r="P53" s="60" t="n">
        <v>30</v>
      </c>
      <c r="Q53" s="60" t="n">
        <v>41</v>
      </c>
      <c r="R53" s="69" t="n">
        <f>Q53/P53</f>
        <v>1.36666666666667</v>
      </c>
      <c r="S53" s="60" t="n">
        <f>Q53*2</f>
        <v>82</v>
      </c>
      <c r="T53" s="60"/>
      <c r="U53" s="63" t="n">
        <v>15</v>
      </c>
      <c r="V53" s="64" t="n">
        <v>2</v>
      </c>
      <c r="W53" s="70" t="n">
        <f>V53/U53</f>
        <v>0.133333333333333</v>
      </c>
      <c r="X53" s="64" t="n">
        <f>V53*0.8</f>
        <v>1.6</v>
      </c>
      <c r="Y53" s="66" t="n">
        <f>(U53-V53)*-0.5</f>
        <v>-6.5</v>
      </c>
      <c r="Z53" s="63" t="n">
        <v>12</v>
      </c>
      <c r="AA53" s="64" t="n">
        <v>1</v>
      </c>
      <c r="AB53" s="70" t="n">
        <f>AA53/Z53</f>
        <v>0.0833333333333333</v>
      </c>
      <c r="AC53" s="64" t="n">
        <f>AA53*0.8</f>
        <v>0.8</v>
      </c>
      <c r="AD53" s="66" t="n">
        <f>(Z53-AA53)*-0.5</f>
        <v>-5.5</v>
      </c>
      <c r="AE53" s="63" t="n">
        <v>10</v>
      </c>
      <c r="AF53" s="64" t="n">
        <v>0</v>
      </c>
      <c r="AG53" s="70" t="n">
        <f>AF53/AE53</f>
        <v>0</v>
      </c>
      <c r="AH53" s="64" t="n">
        <f>AF53*2.5</f>
        <v>0</v>
      </c>
      <c r="AI53" s="66" t="n">
        <f>(AE53-AF53)*-1</f>
        <v>-10</v>
      </c>
      <c r="AJ53" s="63" t="n">
        <v>12</v>
      </c>
      <c r="AK53" s="64" t="n">
        <v>4</v>
      </c>
      <c r="AL53" s="70" t="n">
        <f>AK53/AJ53</f>
        <v>0.333333333333333</v>
      </c>
      <c r="AM53" s="64" t="n">
        <f>AK53*0.8</f>
        <v>3.2</v>
      </c>
      <c r="AN53" s="66" t="n">
        <f>(AJ53-AK53)*-0.5</f>
        <v>-4</v>
      </c>
      <c r="AO53" s="59" t="n">
        <v>10</v>
      </c>
      <c r="AP53" s="60" t="n">
        <v>1</v>
      </c>
      <c r="AQ53" s="69" t="n">
        <f>AP53/AO53</f>
        <v>0.1</v>
      </c>
      <c r="AR53" s="60" t="n">
        <f>AP53*0.5</f>
        <v>0.5</v>
      </c>
      <c r="AS53" s="62" t="n">
        <f>(AO53-AP53)*-0.3</f>
        <v>-2.7</v>
      </c>
      <c r="AT53" s="63" t="n">
        <v>15</v>
      </c>
      <c r="AU53" s="64" t="n">
        <v>2</v>
      </c>
      <c r="AV53" s="70" t="n">
        <f>AU53/AT53</f>
        <v>0.133333333333333</v>
      </c>
      <c r="AW53" s="64" t="n">
        <f>AU53*0.3</f>
        <v>0.6</v>
      </c>
      <c r="AX53" s="66" t="n">
        <f>(AT53-AU53)*-0.2</f>
        <v>-2.6</v>
      </c>
      <c r="AY53" s="68" t="n">
        <f>I53+N53+S53+X53+AC53+AH53+AM53+AR53+AW53</f>
        <v>103.9</v>
      </c>
      <c r="AZ53" s="68" t="n">
        <f>J53+O53+T53+Y53+AD53+AI53+AN53+AS53+AX53</f>
        <v>-44.3</v>
      </c>
    </row>
    <row r="54" ht="13.5" customHeight="1">
      <c r="A54" s="17" t="n">
        <v>51</v>
      </c>
      <c r="B54" s="18" t="n">
        <v>721</v>
      </c>
      <c r="C54" s="19" t="s">
        <v>273</v>
      </c>
      <c r="D54" s="57" t="s">
        <v>19</v>
      </c>
      <c r="E54" s="58" t="s">
        <v>184</v>
      </c>
      <c r="F54" s="59" t="n">
        <v>30</v>
      </c>
      <c r="G54" s="60" t="n">
        <v>31</v>
      </c>
      <c r="H54" s="69" t="n">
        <f>G54/F54</f>
        <v>1.03333333333333</v>
      </c>
      <c r="I54" s="60" t="n">
        <f>G54*1.5</f>
        <v>46.5</v>
      </c>
      <c r="J54" s="60"/>
      <c r="K54" s="59" t="n">
        <v>15</v>
      </c>
      <c r="L54" s="60" t="n">
        <v>10</v>
      </c>
      <c r="M54" s="69" t="n">
        <f>L54/K54</f>
        <v>0.666666666666667</v>
      </c>
      <c r="N54" s="60" t="n">
        <f>L54*0.8</f>
        <v>8</v>
      </c>
      <c r="O54" s="62" t="n">
        <f>(K54-L54)*-0.5</f>
        <v>-2.5</v>
      </c>
      <c r="P54" s="60" t="n">
        <v>40</v>
      </c>
      <c r="Q54" s="60" t="n">
        <v>21</v>
      </c>
      <c r="R54" s="69" t="n">
        <f>Q54/P54</f>
        <v>0.525</v>
      </c>
      <c r="S54" s="60" t="n">
        <f>Q54*1</f>
        <v>21</v>
      </c>
      <c r="T54" s="62" t="n">
        <f>(P54-Q54)*-1</f>
        <v>-19</v>
      </c>
      <c r="U54" s="63" t="n">
        <v>15</v>
      </c>
      <c r="V54" s="64" t="n">
        <v>1</v>
      </c>
      <c r="W54" s="70" t="n">
        <f>V54/U54</f>
        <v>0.0666666666666667</v>
      </c>
      <c r="X54" s="64" t="n">
        <f>V54*0.8</f>
        <v>0.8</v>
      </c>
      <c r="Y54" s="66" t="n">
        <f>(U54-V54)*-0.5</f>
        <v>-7</v>
      </c>
      <c r="Z54" s="63" t="n">
        <v>12</v>
      </c>
      <c r="AA54" s="64" t="n">
        <v>0</v>
      </c>
      <c r="AB54" s="70" t="n">
        <f>AA54/Z54</f>
        <v>0</v>
      </c>
      <c r="AC54" s="64" t="n">
        <f>AA54*0.8</f>
        <v>0</v>
      </c>
      <c r="AD54" s="66" t="n">
        <f>(Z54-AA54)*-0.5</f>
        <v>-6</v>
      </c>
      <c r="AE54" s="63" t="n">
        <v>10</v>
      </c>
      <c r="AF54" s="64" t="n">
        <v>6</v>
      </c>
      <c r="AG54" s="70" t="n">
        <f>AF54/AE54</f>
        <v>0.6</v>
      </c>
      <c r="AH54" s="64" t="n">
        <f>AF54*2.5</f>
        <v>15</v>
      </c>
      <c r="AI54" s="66" t="n">
        <f>(AE54-AF54)*-1</f>
        <v>-4</v>
      </c>
      <c r="AJ54" s="63" t="n">
        <v>12</v>
      </c>
      <c r="AK54" s="64" t="n">
        <v>9</v>
      </c>
      <c r="AL54" s="70" t="n">
        <f>AK54/AJ54</f>
        <v>0.75</v>
      </c>
      <c r="AM54" s="64" t="n">
        <f>AK54*0.8</f>
        <v>7.2</v>
      </c>
      <c r="AN54" s="66" t="n">
        <f>(AJ54-AK54)*-0.5</f>
        <v>-1.5</v>
      </c>
      <c r="AO54" s="59" t="n">
        <v>10</v>
      </c>
      <c r="AP54" s="60" t="n">
        <v>0</v>
      </c>
      <c r="AQ54" s="69" t="n">
        <f>AP54/AO54</f>
        <v>0</v>
      </c>
      <c r="AR54" s="60" t="n">
        <f>AP54*0.5</f>
        <v>0</v>
      </c>
      <c r="AS54" s="62" t="n">
        <f>(AO54-AP54)*-0.3</f>
        <v>-3</v>
      </c>
      <c r="AT54" s="63" t="n">
        <v>15</v>
      </c>
      <c r="AU54" s="64" t="n">
        <v>0</v>
      </c>
      <c r="AV54" s="70" t="n">
        <f>AU54/AT54</f>
        <v>0</v>
      </c>
      <c r="AW54" s="64" t="n">
        <f>AU54*0.3</f>
        <v>0</v>
      </c>
      <c r="AX54" s="66" t="n">
        <f>(AT54-AU54)*-0.2</f>
        <v>-3</v>
      </c>
      <c r="AY54" s="68" t="n">
        <f>I54+N54+S54+X54+AC54+AH54+AM54+AR54+AW54</f>
        <v>98.5</v>
      </c>
      <c r="AZ54" s="68" t="n">
        <f>J54+O54+T54+Y54+AD54+AI54+AN54+AS54+AX54</f>
        <v>-46</v>
      </c>
    </row>
    <row r="55" ht="13.5" customHeight="1">
      <c r="A55" s="17" t="n">
        <v>52</v>
      </c>
      <c r="B55" s="18" t="n">
        <v>726</v>
      </c>
      <c r="C55" s="19" t="s">
        <v>274</v>
      </c>
      <c r="D55" s="57" t="s">
        <v>14</v>
      </c>
      <c r="E55" s="58" t="s">
        <v>184</v>
      </c>
      <c r="F55" s="59" t="n">
        <v>30</v>
      </c>
      <c r="G55" s="60" t="n">
        <v>18</v>
      </c>
      <c r="H55" s="69" t="n">
        <f>G55/F55</f>
        <v>0.6</v>
      </c>
      <c r="I55" s="60" t="n">
        <f>G55*0.8</f>
        <v>14.4</v>
      </c>
      <c r="J55" s="62" t="n">
        <f>(F55-G55)*-0.5</f>
        <v>-6</v>
      </c>
      <c r="K55" s="59" t="n">
        <v>15</v>
      </c>
      <c r="L55" s="60" t="n">
        <v>6</v>
      </c>
      <c r="M55" s="69" t="n">
        <f>L55/K55</f>
        <v>0.4</v>
      </c>
      <c r="N55" s="60" t="n">
        <f>L55*0.8</f>
        <v>4.8</v>
      </c>
      <c r="O55" s="62" t="n">
        <f>(K55-L55)*-0.5</f>
        <v>-4.5</v>
      </c>
      <c r="P55" s="60" t="n">
        <v>40</v>
      </c>
      <c r="Q55" s="60" t="n">
        <v>17</v>
      </c>
      <c r="R55" s="69" t="n">
        <f>Q55/P55</f>
        <v>0.425</v>
      </c>
      <c r="S55" s="60" t="n">
        <f>Q55*1</f>
        <v>17</v>
      </c>
      <c r="T55" s="62" t="n">
        <f>(P55-Q55)*-1</f>
        <v>-23</v>
      </c>
      <c r="U55" s="63" t="n">
        <v>15</v>
      </c>
      <c r="V55" s="64" t="n">
        <v>3</v>
      </c>
      <c r="W55" s="70" t="n">
        <f>V55/U55</f>
        <v>0.2</v>
      </c>
      <c r="X55" s="64" t="n">
        <f>V55*0.8</f>
        <v>2.4</v>
      </c>
      <c r="Y55" s="66" t="n">
        <f>(U55-V55)*-0.5</f>
        <v>-6</v>
      </c>
      <c r="Z55" s="63" t="n">
        <v>12</v>
      </c>
      <c r="AA55" s="64" t="n">
        <v>0</v>
      </c>
      <c r="AB55" s="70" t="n">
        <f>AA55/Z55</f>
        <v>0</v>
      </c>
      <c r="AC55" s="64" t="n">
        <f>AA55*0.8</f>
        <v>0</v>
      </c>
      <c r="AD55" s="66" t="n">
        <f>(Z55-AA55)*-0.5</f>
        <v>-6</v>
      </c>
      <c r="AE55" s="63" t="n">
        <v>10</v>
      </c>
      <c r="AF55" s="64" t="n">
        <v>20</v>
      </c>
      <c r="AG55" s="70" t="n">
        <f>AF55/AE55</f>
        <v>2</v>
      </c>
      <c r="AH55" s="64" t="n">
        <f>AF55*3.5</f>
        <v>70</v>
      </c>
      <c r="AI55" s="64"/>
      <c r="AJ55" s="63" t="n">
        <v>12</v>
      </c>
      <c r="AK55" s="64" t="n">
        <v>8</v>
      </c>
      <c r="AL55" s="70" t="n">
        <f>AK55/AJ55</f>
        <v>0.666666666666667</v>
      </c>
      <c r="AM55" s="64" t="n">
        <f>AK55*0.8</f>
        <v>6.4</v>
      </c>
      <c r="AN55" s="66" t="n">
        <f>(AJ55-AK55)*-0.5</f>
        <v>-2</v>
      </c>
      <c r="AO55" s="59" t="n">
        <v>10</v>
      </c>
      <c r="AP55" s="60" t="n">
        <v>10</v>
      </c>
      <c r="AQ55" s="69" t="n">
        <f>AP55/AO55</f>
        <v>1</v>
      </c>
      <c r="AR55" s="60" t="n">
        <f>AP55*0.8</f>
        <v>8</v>
      </c>
      <c r="AS55" s="60"/>
      <c r="AT55" s="63" t="n">
        <v>15</v>
      </c>
      <c r="AU55" s="64" t="n">
        <v>2</v>
      </c>
      <c r="AV55" s="70" t="n">
        <f>AU55/AT55</f>
        <v>0.133333333333333</v>
      </c>
      <c r="AW55" s="64" t="n">
        <f>AU55*0.3</f>
        <v>0.6</v>
      </c>
      <c r="AX55" s="66" t="n">
        <f>(AT55-AU55)*-0.2</f>
        <v>-2.6</v>
      </c>
      <c r="AY55" s="68" t="n">
        <f>I55+N55+S55+X55+AC55+AH55+AM55+AR55+AW55</f>
        <v>123.6</v>
      </c>
      <c r="AZ55" s="68" t="n">
        <f>J55+O55+T55+Y55+AD55+AI55+AN55+AS55+AX55</f>
        <v>-50.1</v>
      </c>
    </row>
    <row r="56" ht="13.5" customHeight="1">
      <c r="A56" s="17" t="n">
        <v>53</v>
      </c>
      <c r="B56" s="18" t="n">
        <v>101453</v>
      </c>
      <c r="C56" s="19" t="s">
        <v>275</v>
      </c>
      <c r="D56" s="57" t="s">
        <v>31</v>
      </c>
      <c r="E56" s="58" t="s">
        <v>184</v>
      </c>
      <c r="F56" s="59" t="n">
        <v>30</v>
      </c>
      <c r="G56" s="60" t="n">
        <v>7</v>
      </c>
      <c r="H56" s="69" t="n">
        <f>G56/F56</f>
        <v>0.233333333333333</v>
      </c>
      <c r="I56" s="60" t="n">
        <f>G56*0.8</f>
        <v>5.6</v>
      </c>
      <c r="J56" s="62" t="n">
        <f>(F56-G56)*-0.5</f>
        <v>-11.5</v>
      </c>
      <c r="K56" s="59" t="n">
        <v>15</v>
      </c>
      <c r="L56" s="60" t="n">
        <v>5</v>
      </c>
      <c r="M56" s="69" t="n">
        <f>L56/K56</f>
        <v>0.333333333333333</v>
      </c>
      <c r="N56" s="60" t="n">
        <f>L56*0.8</f>
        <v>4</v>
      </c>
      <c r="O56" s="62" t="n">
        <f>(K56-L56)*-0.5</f>
        <v>-5</v>
      </c>
      <c r="P56" s="60" t="n">
        <v>40</v>
      </c>
      <c r="Q56" s="60" t="n">
        <v>48</v>
      </c>
      <c r="R56" s="69" t="n">
        <f>Q56/P56</f>
        <v>1.2</v>
      </c>
      <c r="S56" s="60" t="n">
        <f>Q56*2</f>
        <v>96</v>
      </c>
      <c r="T56" s="60"/>
      <c r="U56" s="63" t="n">
        <v>15</v>
      </c>
      <c r="V56" s="64" t="n">
        <v>1</v>
      </c>
      <c r="W56" s="70" t="n">
        <f>V56/U56</f>
        <v>0.0666666666666667</v>
      </c>
      <c r="X56" s="64" t="n">
        <f>V56*0.8</f>
        <v>0.8</v>
      </c>
      <c r="Y56" s="66" t="n">
        <f>(U56-V56)*-0.5</f>
        <v>-7</v>
      </c>
      <c r="Z56" s="63" t="n">
        <v>12</v>
      </c>
      <c r="AA56" s="64" t="n">
        <v>1</v>
      </c>
      <c r="AB56" s="70" t="n">
        <f>AA56/Z56</f>
        <v>0.0833333333333333</v>
      </c>
      <c r="AC56" s="64" t="n">
        <f>AA56*0.8</f>
        <v>0.8</v>
      </c>
      <c r="AD56" s="66" t="n">
        <f>(Z56-AA56)*-0.5</f>
        <v>-5.5</v>
      </c>
      <c r="AE56" s="63" t="n">
        <v>10</v>
      </c>
      <c r="AF56" s="64" t="n">
        <v>7</v>
      </c>
      <c r="AG56" s="70" t="n">
        <f>AF56/AE56</f>
        <v>0.7</v>
      </c>
      <c r="AH56" s="64" t="n">
        <f>AF56*2.5</f>
        <v>17.5</v>
      </c>
      <c r="AI56" s="66" t="n">
        <f>(AE56-AF56)*-1</f>
        <v>-3</v>
      </c>
      <c r="AJ56" s="63" t="n">
        <v>12</v>
      </c>
      <c r="AK56" s="64" t="n">
        <v>7</v>
      </c>
      <c r="AL56" s="70" t="n">
        <f>AK56/AJ56</f>
        <v>0.583333333333333</v>
      </c>
      <c r="AM56" s="64" t="n">
        <f>AK56*0.8</f>
        <v>5.6</v>
      </c>
      <c r="AN56" s="66" t="n">
        <f>(AJ56-AK56)*-0.5</f>
        <v>-2.5</v>
      </c>
      <c r="AO56" s="59" t="n">
        <v>10</v>
      </c>
      <c r="AP56" s="60" t="n">
        <v>0</v>
      </c>
      <c r="AQ56" s="69" t="n">
        <f>AP56/AO56</f>
        <v>0</v>
      </c>
      <c r="AR56" s="60" t="n">
        <f>AP56*0.5</f>
        <v>0</v>
      </c>
      <c r="AS56" s="62" t="n">
        <f>(AO56-AP56)*-0.3</f>
        <v>-3</v>
      </c>
      <c r="AT56" s="63" t="n">
        <v>15</v>
      </c>
      <c r="AU56" s="64" t="n">
        <v>0</v>
      </c>
      <c r="AV56" s="70" t="n">
        <f>AU56/AT56</f>
        <v>0</v>
      </c>
      <c r="AW56" s="64" t="n">
        <f>AU56*0.3</f>
        <v>0</v>
      </c>
      <c r="AX56" s="66" t="n">
        <f>(AT56-AU56)*-0.2</f>
        <v>-3</v>
      </c>
      <c r="AY56" s="68" t="n">
        <f>I56+N56+S56+X56+AC56+AH56+AM56+AR56+AW56</f>
        <v>130.3</v>
      </c>
      <c r="AZ56" s="68" t="n">
        <f>J56+O56+T56+Y56+AD56+AI56+AN56+AS56+AX56</f>
        <v>-40.5</v>
      </c>
    </row>
    <row r="57" ht="13.5" customHeight="1">
      <c r="A57" s="17" t="n">
        <v>54</v>
      </c>
      <c r="B57" s="18" t="n">
        <v>102565</v>
      </c>
      <c r="C57" s="19" t="s">
        <v>276</v>
      </c>
      <c r="D57" s="57" t="s">
        <v>14</v>
      </c>
      <c r="E57" s="58" t="s">
        <v>184</v>
      </c>
      <c r="F57" s="59" t="n">
        <v>30</v>
      </c>
      <c r="G57" s="60" t="n">
        <v>10</v>
      </c>
      <c r="H57" s="69" t="n">
        <f>G57/F57</f>
        <v>0.333333333333333</v>
      </c>
      <c r="I57" s="60" t="n">
        <f>G57*0.8</f>
        <v>8</v>
      </c>
      <c r="J57" s="62" t="n">
        <f>(F57-G57)*-0.5</f>
        <v>-10</v>
      </c>
      <c r="K57" s="59" t="n">
        <v>15</v>
      </c>
      <c r="L57" s="60" t="n">
        <v>8</v>
      </c>
      <c r="M57" s="69" t="n">
        <f>L57/K57</f>
        <v>0.533333333333333</v>
      </c>
      <c r="N57" s="60" t="n">
        <f>L57*0.8</f>
        <v>6.4</v>
      </c>
      <c r="O57" s="62" t="n">
        <f>(K57-L57)*-0.5</f>
        <v>-3.5</v>
      </c>
      <c r="P57" s="60" t="n">
        <v>40</v>
      </c>
      <c r="Q57" s="60" t="n">
        <v>58</v>
      </c>
      <c r="R57" s="69" t="n">
        <f>Q57/P57</f>
        <v>1.45</v>
      </c>
      <c r="S57" s="60" t="n">
        <f>Q57*2</f>
        <v>116</v>
      </c>
      <c r="T57" s="60"/>
      <c r="U57" s="63" t="n">
        <v>15</v>
      </c>
      <c r="V57" s="64" t="n">
        <v>6</v>
      </c>
      <c r="W57" s="70" t="n">
        <f>V57/U57</f>
        <v>0.4</v>
      </c>
      <c r="X57" s="64" t="n">
        <f>V57*0.8</f>
        <v>4.8</v>
      </c>
      <c r="Y57" s="66" t="n">
        <f>(U57-V57)*-0.5</f>
        <v>-4.5</v>
      </c>
      <c r="Z57" s="63" t="n">
        <v>12</v>
      </c>
      <c r="AA57" s="64" t="n">
        <v>1</v>
      </c>
      <c r="AB57" s="70" t="n">
        <f>AA57/Z57</f>
        <v>0.0833333333333333</v>
      </c>
      <c r="AC57" s="64" t="n">
        <f>AA57*0.8</f>
        <v>0.8</v>
      </c>
      <c r="AD57" s="66" t="n">
        <f>(Z57-AA57)*-0.5</f>
        <v>-5.5</v>
      </c>
      <c r="AE57" s="63" t="n">
        <v>10</v>
      </c>
      <c r="AF57" s="64" t="n">
        <v>19</v>
      </c>
      <c r="AG57" s="70" t="n">
        <f>AF57/AE57</f>
        <v>1.9</v>
      </c>
      <c r="AH57" s="64" t="n">
        <f>AF57*3.5</f>
        <v>66.5</v>
      </c>
      <c r="AI57" s="64"/>
      <c r="AJ57" s="63" t="n">
        <v>12</v>
      </c>
      <c r="AK57" s="64" t="n">
        <v>10</v>
      </c>
      <c r="AL57" s="70" t="n">
        <f>AK57/AJ57</f>
        <v>0.833333333333333</v>
      </c>
      <c r="AM57" s="64" t="n">
        <f>AK57*0.8</f>
        <v>8</v>
      </c>
      <c r="AN57" s="66" t="n">
        <f>(AJ57-AK57)*-0.5</f>
        <v>-1</v>
      </c>
      <c r="AO57" s="59" t="n">
        <v>10</v>
      </c>
      <c r="AP57" s="60" t="n">
        <v>12</v>
      </c>
      <c r="AQ57" s="69" t="n">
        <f>AP57/AO57</f>
        <v>1.2</v>
      </c>
      <c r="AR57" s="60" t="n">
        <f>AP57*0.8</f>
        <v>9.6</v>
      </c>
      <c r="AS57" s="60"/>
      <c r="AT57" s="63" t="n">
        <v>15</v>
      </c>
      <c r="AU57" s="64" t="n">
        <v>8</v>
      </c>
      <c r="AV57" s="70" t="n">
        <f>AU57/AT57</f>
        <v>0.533333333333333</v>
      </c>
      <c r="AW57" s="64" t="n">
        <f>AU57*0.3</f>
        <v>2.4</v>
      </c>
      <c r="AX57" s="66" t="n">
        <f>(AT57-AU57)*-0.2</f>
        <v>-1.4</v>
      </c>
      <c r="AY57" s="68" t="n">
        <f>I57+N57+S57+X57+AC57+AH57+AM57+AR57+AW57</f>
        <v>222.5</v>
      </c>
      <c r="AZ57" s="68" t="n">
        <f>J57+O57+T57+Y57+AD57+AI57+AN57+AS57+AX57</f>
        <v>-25.9</v>
      </c>
    </row>
    <row r="58" ht="13.5" customHeight="1">
      <c r="A58" s="17" t="n">
        <v>55</v>
      </c>
      <c r="B58" s="18" t="n">
        <v>103198</v>
      </c>
      <c r="C58" s="19" t="s">
        <v>277</v>
      </c>
      <c r="D58" s="57" t="s">
        <v>14</v>
      </c>
      <c r="E58" s="58" t="s">
        <v>184</v>
      </c>
      <c r="F58" s="59" t="n">
        <v>30</v>
      </c>
      <c r="G58" s="60" t="n">
        <v>6</v>
      </c>
      <c r="H58" s="69" t="n">
        <f>G58/F58</f>
        <v>0.2</v>
      </c>
      <c r="I58" s="60" t="n">
        <f>G58*0.8</f>
        <v>4.8</v>
      </c>
      <c r="J58" s="62" t="n">
        <f>(F58-G58)*-0.5</f>
        <v>-12</v>
      </c>
      <c r="K58" s="59" t="n">
        <v>15</v>
      </c>
      <c r="L58" s="60" t="n">
        <v>6</v>
      </c>
      <c r="M58" s="69" t="n">
        <f>L58/K58</f>
        <v>0.4</v>
      </c>
      <c r="N58" s="60" t="n">
        <f>L58*0.8</f>
        <v>4.8</v>
      </c>
      <c r="O58" s="62" t="n">
        <f>(K58-L58)*-0.5</f>
        <v>-4.5</v>
      </c>
      <c r="P58" s="60" t="n">
        <v>40</v>
      </c>
      <c r="Q58" s="60" t="n">
        <v>24</v>
      </c>
      <c r="R58" s="69" t="n">
        <f>Q58/P58</f>
        <v>0.6</v>
      </c>
      <c r="S58" s="60" t="n">
        <f>Q58*1</f>
        <v>24</v>
      </c>
      <c r="T58" s="62" t="n">
        <f>(P58-Q58)*-1</f>
        <v>-16</v>
      </c>
      <c r="U58" s="63" t="n">
        <v>15</v>
      </c>
      <c r="V58" s="64" t="n">
        <v>0</v>
      </c>
      <c r="W58" s="70" t="n">
        <f>V58/U58</f>
        <v>0</v>
      </c>
      <c r="X58" s="64" t="n">
        <f>V58*0.8</f>
        <v>0</v>
      </c>
      <c r="Y58" s="66" t="n">
        <f>(U58-V58)*-0.5</f>
        <v>-7.5</v>
      </c>
      <c r="Z58" s="63" t="n">
        <v>12</v>
      </c>
      <c r="AA58" s="64" t="n">
        <v>0</v>
      </c>
      <c r="AB58" s="70" t="n">
        <f>AA58/Z58</f>
        <v>0</v>
      </c>
      <c r="AC58" s="64" t="n">
        <f>AA58*0.8</f>
        <v>0</v>
      </c>
      <c r="AD58" s="66" t="n">
        <f>(Z58-AA58)*-0.5</f>
        <v>-6</v>
      </c>
      <c r="AE58" s="63" t="n">
        <v>10</v>
      </c>
      <c r="AF58" s="64" t="n">
        <v>1</v>
      </c>
      <c r="AG58" s="70" t="n">
        <f>AF58/AE58</f>
        <v>0.1</v>
      </c>
      <c r="AH58" s="64" t="n">
        <f>AF58*2.5</f>
        <v>2.5</v>
      </c>
      <c r="AI58" s="66" t="n">
        <f>(AE58-AF58)*-1</f>
        <v>-9</v>
      </c>
      <c r="AJ58" s="63" t="n">
        <v>12</v>
      </c>
      <c r="AK58" s="64" t="n">
        <v>10</v>
      </c>
      <c r="AL58" s="70" t="n">
        <f>AK58/AJ58</f>
        <v>0.833333333333333</v>
      </c>
      <c r="AM58" s="64" t="n">
        <f>AK58*0.8</f>
        <v>8</v>
      </c>
      <c r="AN58" s="66" t="n">
        <f>(AJ58-AK58)*-0.5</f>
        <v>-1</v>
      </c>
      <c r="AO58" s="59" t="n">
        <v>10</v>
      </c>
      <c r="AP58" s="60" t="n">
        <v>2</v>
      </c>
      <c r="AQ58" s="69" t="n">
        <f>AP58/AO58</f>
        <v>0.2</v>
      </c>
      <c r="AR58" s="60" t="n">
        <f>AP58*0.5</f>
        <v>1</v>
      </c>
      <c r="AS58" s="62" t="n">
        <f>(AO58-AP58)*-0.3</f>
        <v>-2.4</v>
      </c>
      <c r="AT58" s="63" t="n">
        <v>15</v>
      </c>
      <c r="AU58" s="64" t="n">
        <v>5</v>
      </c>
      <c r="AV58" s="70" t="n">
        <f>AU58/AT58</f>
        <v>0.333333333333333</v>
      </c>
      <c r="AW58" s="64" t="n">
        <f>AU58*0.3</f>
        <v>1.5</v>
      </c>
      <c r="AX58" s="66" t="n">
        <f>(AT58-AU58)*-0.2</f>
        <v>-2</v>
      </c>
      <c r="AY58" s="68" t="n">
        <f>I58+N58+S58+X58+AC58+AH58+AM58+AR58+AW58</f>
        <v>46.6</v>
      </c>
      <c r="AZ58" s="68" t="n">
        <f>J58+O58+T58+Y58+AD58+AI58+AN58+AS58+AX58</f>
        <v>-60.4</v>
      </c>
    </row>
    <row r="59" ht="13.5" customHeight="1">
      <c r="A59" s="17" t="n">
        <v>56</v>
      </c>
      <c r="B59" s="18" t="n">
        <v>105751</v>
      </c>
      <c r="C59" s="19" t="s">
        <v>278</v>
      </c>
      <c r="D59" s="57" t="s">
        <v>24</v>
      </c>
      <c r="E59" s="58" t="s">
        <v>184</v>
      </c>
      <c r="F59" s="59" t="n">
        <v>30</v>
      </c>
      <c r="G59" s="60" t="n">
        <v>7</v>
      </c>
      <c r="H59" s="69" t="n">
        <f>G59/F59</f>
        <v>0.233333333333333</v>
      </c>
      <c r="I59" s="60" t="n">
        <f>G59*0.8</f>
        <v>5.6</v>
      </c>
      <c r="J59" s="62" t="n">
        <f>(F59-G59)*-0.5</f>
        <v>-11.5</v>
      </c>
      <c r="K59" s="59" t="n">
        <v>15</v>
      </c>
      <c r="L59" s="60" t="n">
        <v>5</v>
      </c>
      <c r="M59" s="69" t="n">
        <f>L59/K59</f>
        <v>0.333333333333333</v>
      </c>
      <c r="N59" s="60" t="n">
        <f>L59*0.8</f>
        <v>4</v>
      </c>
      <c r="O59" s="62" t="n">
        <f>(K59-L59)*-0.5</f>
        <v>-5</v>
      </c>
      <c r="P59" s="60" t="n">
        <v>40</v>
      </c>
      <c r="Q59" s="60" t="n">
        <v>16</v>
      </c>
      <c r="R59" s="69" t="n">
        <f>Q59/P59</f>
        <v>0.4</v>
      </c>
      <c r="S59" s="60" t="n">
        <f>Q59*1</f>
        <v>16</v>
      </c>
      <c r="T59" s="62" t="n">
        <f>(P59-Q59)*-1</f>
        <v>-24</v>
      </c>
      <c r="U59" s="63" t="n">
        <v>15</v>
      </c>
      <c r="V59" s="64" t="n">
        <v>0</v>
      </c>
      <c r="W59" s="70" t="n">
        <f>V59/U59</f>
        <v>0</v>
      </c>
      <c r="X59" s="64" t="n">
        <f>V59*0.8</f>
        <v>0</v>
      </c>
      <c r="Y59" s="66" t="n">
        <f>(U59-V59)*-0.5</f>
        <v>-7.5</v>
      </c>
      <c r="Z59" s="63" t="n">
        <v>12</v>
      </c>
      <c r="AA59" s="64" t="n">
        <v>0</v>
      </c>
      <c r="AB59" s="70" t="n">
        <f>AA59/Z59</f>
        <v>0</v>
      </c>
      <c r="AC59" s="64" t="n">
        <f>AA59*0.8</f>
        <v>0</v>
      </c>
      <c r="AD59" s="66" t="n">
        <f>(Z59-AA59)*-0.5</f>
        <v>-6</v>
      </c>
      <c r="AE59" s="63" t="n">
        <v>10</v>
      </c>
      <c r="AF59" s="64" t="n">
        <v>2</v>
      </c>
      <c r="AG59" s="70" t="n">
        <f>AF59/AE59</f>
        <v>0.2</v>
      </c>
      <c r="AH59" s="64" t="n">
        <f>AF59*2.5</f>
        <v>5</v>
      </c>
      <c r="AI59" s="66" t="n">
        <f>(AE59-AF59)*-1</f>
        <v>-8</v>
      </c>
      <c r="AJ59" s="63" t="n">
        <v>12</v>
      </c>
      <c r="AK59" s="64" t="n">
        <v>15</v>
      </c>
      <c r="AL59" s="70" t="n">
        <f>AK59/AJ59</f>
        <v>1.25</v>
      </c>
      <c r="AM59" s="64" t="n">
        <f>AK59*1</f>
        <v>15</v>
      </c>
      <c r="AN59" s="64"/>
      <c r="AO59" s="59" t="n">
        <v>10</v>
      </c>
      <c r="AP59" s="60" t="n">
        <v>0</v>
      </c>
      <c r="AQ59" s="69" t="n">
        <f>AP59/AO59</f>
        <v>0</v>
      </c>
      <c r="AR59" s="60" t="n">
        <f>AP59*0.5</f>
        <v>0</v>
      </c>
      <c r="AS59" s="62" t="n">
        <f>(AO59-AP59)*-0.3</f>
        <v>-3</v>
      </c>
      <c r="AT59" s="63" t="n">
        <v>15</v>
      </c>
      <c r="AU59" s="64" t="n">
        <v>0</v>
      </c>
      <c r="AV59" s="70" t="n">
        <f>AU59/AT59</f>
        <v>0</v>
      </c>
      <c r="AW59" s="64" t="n">
        <f>AU59*0.3</f>
        <v>0</v>
      </c>
      <c r="AX59" s="66" t="n">
        <f>(AT59-AU59)*-0.2</f>
        <v>-3</v>
      </c>
      <c r="AY59" s="68" t="n">
        <f>I59+N59+S59+X59+AC59+AH59+AM59+AR59+AW59</f>
        <v>45.6</v>
      </c>
      <c r="AZ59" s="68" t="n">
        <f>J59+O59+T59+Y59+AD59+AI59+AN59+AS59+AX59</f>
        <v>-68</v>
      </c>
    </row>
    <row r="60" ht="13.5" customHeight="1">
      <c r="A60" s="17" t="n">
        <v>57</v>
      </c>
      <c r="B60" s="18" t="n">
        <v>106569</v>
      </c>
      <c r="C60" s="19" t="s">
        <v>279</v>
      </c>
      <c r="D60" s="57" t="s">
        <v>14</v>
      </c>
      <c r="E60" s="58" t="s">
        <v>184</v>
      </c>
      <c r="F60" s="59" t="n">
        <v>30</v>
      </c>
      <c r="G60" s="60" t="n">
        <v>13</v>
      </c>
      <c r="H60" s="69" t="n">
        <f>G60/F60</f>
        <v>0.433333333333333</v>
      </c>
      <c r="I60" s="60" t="n">
        <f>G60*0.8</f>
        <v>10.4</v>
      </c>
      <c r="J60" s="62" t="n">
        <f>(F60-G60)*-0.5</f>
        <v>-8.5</v>
      </c>
      <c r="K60" s="59" t="n">
        <v>15</v>
      </c>
      <c r="L60" s="60" t="n">
        <v>10</v>
      </c>
      <c r="M60" s="69" t="n">
        <f>L60/K60</f>
        <v>0.666666666666667</v>
      </c>
      <c r="N60" s="60" t="n">
        <f>L60*0.8</f>
        <v>8</v>
      </c>
      <c r="O60" s="62" t="n">
        <f>(K60-L60)*-0.5</f>
        <v>-2.5</v>
      </c>
      <c r="P60" s="60" t="n">
        <v>40</v>
      </c>
      <c r="Q60" s="60" t="n">
        <v>51</v>
      </c>
      <c r="R60" s="69" t="n">
        <f>Q60/P60</f>
        <v>1.275</v>
      </c>
      <c r="S60" s="60" t="n">
        <f>Q60*2</f>
        <v>102</v>
      </c>
      <c r="T60" s="60"/>
      <c r="U60" s="63" t="n">
        <v>15</v>
      </c>
      <c r="V60" s="64" t="n">
        <v>0</v>
      </c>
      <c r="W60" s="70" t="n">
        <f>V60/U60</f>
        <v>0</v>
      </c>
      <c r="X60" s="64" t="n">
        <f>V60*0.8</f>
        <v>0</v>
      </c>
      <c r="Y60" s="66" t="n">
        <f>(U60-V60)*-0.5</f>
        <v>-7.5</v>
      </c>
      <c r="Z60" s="63" t="n">
        <v>12</v>
      </c>
      <c r="AA60" s="64" t="n">
        <v>0</v>
      </c>
      <c r="AB60" s="70" t="n">
        <f>AA60/Z60</f>
        <v>0</v>
      </c>
      <c r="AC60" s="64" t="n">
        <f>AA60*0.8</f>
        <v>0</v>
      </c>
      <c r="AD60" s="66" t="n">
        <f>(Z60-AA60)*-0.5</f>
        <v>-6</v>
      </c>
      <c r="AE60" s="63" t="n">
        <v>10</v>
      </c>
      <c r="AF60" s="64" t="n">
        <v>16</v>
      </c>
      <c r="AG60" s="70" t="n">
        <f>AF60/AE60</f>
        <v>1.6</v>
      </c>
      <c r="AH60" s="64" t="n">
        <f>AF60*3.5</f>
        <v>56</v>
      </c>
      <c r="AI60" s="64"/>
      <c r="AJ60" s="63" t="n">
        <v>12</v>
      </c>
      <c r="AK60" s="64" t="n">
        <v>13</v>
      </c>
      <c r="AL60" s="70" t="n">
        <f>AK60/AJ60</f>
        <v>1.08333333333333</v>
      </c>
      <c r="AM60" s="64" t="n">
        <f>AK60*1</f>
        <v>13</v>
      </c>
      <c r="AN60" s="64"/>
      <c r="AO60" s="59" t="n">
        <v>10</v>
      </c>
      <c r="AP60" s="60" t="n">
        <v>2</v>
      </c>
      <c r="AQ60" s="69" t="n">
        <f>AP60/AO60</f>
        <v>0.2</v>
      </c>
      <c r="AR60" s="60" t="n">
        <f>AP60*0.5</f>
        <v>1</v>
      </c>
      <c r="AS60" s="62" t="n">
        <f>(AO60-AP60)*-0.3</f>
        <v>-2.4</v>
      </c>
      <c r="AT60" s="63" t="n">
        <v>15</v>
      </c>
      <c r="AU60" s="64" t="n">
        <v>2</v>
      </c>
      <c r="AV60" s="70" t="n">
        <f>AU60/AT60</f>
        <v>0.133333333333333</v>
      </c>
      <c r="AW60" s="64" t="n">
        <f>AU60*0.3</f>
        <v>0.6</v>
      </c>
      <c r="AX60" s="66" t="n">
        <f>(AT60-AU60)*-0.2</f>
        <v>-2.6</v>
      </c>
      <c r="AY60" s="68" t="n">
        <f>I60+N60+S60+X60+AC60+AH60+AM60+AR60+AW60</f>
        <v>191</v>
      </c>
      <c r="AZ60" s="68" t="n">
        <f>J60+O60+T60+Y60+AD60+AI60+AN60+AS60+AX60</f>
        <v>-29.5</v>
      </c>
    </row>
    <row r="61" ht="13.5" customHeight="1">
      <c r="A61" s="17" t="n">
        <v>58</v>
      </c>
      <c r="B61" s="18" t="n">
        <v>108277</v>
      </c>
      <c r="C61" s="19" t="s">
        <v>280</v>
      </c>
      <c r="D61" s="57" t="s">
        <v>14</v>
      </c>
      <c r="E61" s="58" t="s">
        <v>184</v>
      </c>
      <c r="F61" s="59" t="n">
        <v>30</v>
      </c>
      <c r="G61" s="60" t="n">
        <v>12</v>
      </c>
      <c r="H61" s="69" t="n">
        <f>G61/F61</f>
        <v>0.4</v>
      </c>
      <c r="I61" s="60" t="n">
        <f>G61*0.8</f>
        <v>9.6</v>
      </c>
      <c r="J61" s="62" t="n">
        <f>(F61-G61)*-0.5</f>
        <v>-9</v>
      </c>
      <c r="K61" s="59" t="n">
        <v>15</v>
      </c>
      <c r="L61" s="60" t="n">
        <v>5</v>
      </c>
      <c r="M61" s="69" t="n">
        <f>L61/K61</f>
        <v>0.333333333333333</v>
      </c>
      <c r="N61" s="60" t="n">
        <f>L61*0.8</f>
        <v>4</v>
      </c>
      <c r="O61" s="62" t="n">
        <f>(K61-L61)*-0.5</f>
        <v>-5</v>
      </c>
      <c r="P61" s="60" t="n">
        <v>30</v>
      </c>
      <c r="Q61" s="60" t="n">
        <v>21</v>
      </c>
      <c r="R61" s="69" t="n">
        <f>Q61/P61</f>
        <v>0.7</v>
      </c>
      <c r="S61" s="60" t="n">
        <f>Q61*1</f>
        <v>21</v>
      </c>
      <c r="T61" s="62" t="n">
        <f>(P61-Q61)*-1</f>
        <v>-9</v>
      </c>
      <c r="U61" s="63" t="n">
        <v>15</v>
      </c>
      <c r="V61" s="64" t="n">
        <v>0</v>
      </c>
      <c r="W61" s="70" t="n">
        <f>V61/U61</f>
        <v>0</v>
      </c>
      <c r="X61" s="64" t="n">
        <f>V61*0.8</f>
        <v>0</v>
      </c>
      <c r="Y61" s="66" t="n">
        <f>(U61-V61)*-0.5</f>
        <v>-7.5</v>
      </c>
      <c r="Z61" s="63" t="n">
        <v>12</v>
      </c>
      <c r="AA61" s="64" t="n">
        <v>0</v>
      </c>
      <c r="AB61" s="70" t="n">
        <f>AA61/Z61</f>
        <v>0</v>
      </c>
      <c r="AC61" s="64" t="n">
        <f>AA61*0.8</f>
        <v>0</v>
      </c>
      <c r="AD61" s="66" t="n">
        <f>(Z61-AA61)*-0.5</f>
        <v>-6</v>
      </c>
      <c r="AE61" s="63" t="n">
        <v>10</v>
      </c>
      <c r="AF61" s="64" t="n">
        <v>5</v>
      </c>
      <c r="AG61" s="70" t="n">
        <f>AF61/AE61</f>
        <v>0.5</v>
      </c>
      <c r="AH61" s="64" t="n">
        <f>AF61*2.5</f>
        <v>12.5</v>
      </c>
      <c r="AI61" s="66" t="n">
        <f>(AE61-AF61)*-1</f>
        <v>-5</v>
      </c>
      <c r="AJ61" s="63" t="n">
        <v>12</v>
      </c>
      <c r="AK61" s="64" t="n">
        <v>3</v>
      </c>
      <c r="AL61" s="70" t="n">
        <f>AK61/AJ61</f>
        <v>0.25</v>
      </c>
      <c r="AM61" s="64" t="n">
        <f>AK61*0.8</f>
        <v>2.4</v>
      </c>
      <c r="AN61" s="66" t="n">
        <f>(AJ61-AK61)*-0.5</f>
        <v>-4.5</v>
      </c>
      <c r="AO61" s="59" t="n">
        <v>10</v>
      </c>
      <c r="AP61" s="60" t="n">
        <v>3</v>
      </c>
      <c r="AQ61" s="69" t="n">
        <f>AP61/AO61</f>
        <v>0.3</v>
      </c>
      <c r="AR61" s="60" t="n">
        <f>AP61*0.5</f>
        <v>1.5</v>
      </c>
      <c r="AS61" s="62" t="n">
        <f>(AO61-AP61)*-0.3</f>
        <v>-2.1</v>
      </c>
      <c r="AT61" s="63" t="n">
        <v>15</v>
      </c>
      <c r="AU61" s="64" t="n">
        <v>11</v>
      </c>
      <c r="AV61" s="70" t="n">
        <f>AU61/AT61</f>
        <v>0.733333333333333</v>
      </c>
      <c r="AW61" s="64" t="n">
        <f>AU61*0.3</f>
        <v>3.3</v>
      </c>
      <c r="AX61" s="66" t="n">
        <f>(AT61-AU61)*-0.2</f>
        <v>-0.8</v>
      </c>
      <c r="AY61" s="68" t="n">
        <f>I61+N61+S61+X61+AC61+AH61+AM61+AR61+AW61</f>
        <v>54.3</v>
      </c>
      <c r="AZ61" s="68" t="n">
        <f>J61+O61+T61+Y61+AD61+AI61+AN61+AS61+AX61</f>
        <v>-48.9</v>
      </c>
    </row>
    <row r="62" ht="13.5" customHeight="1">
      <c r="A62" s="17" t="n">
        <v>59</v>
      </c>
      <c r="B62" s="18" t="n">
        <v>117184</v>
      </c>
      <c r="C62" s="19" t="s">
        <v>281</v>
      </c>
      <c r="D62" s="57" t="s">
        <v>11</v>
      </c>
      <c r="E62" s="58" t="s">
        <v>184</v>
      </c>
      <c r="F62" s="59" t="n">
        <v>30</v>
      </c>
      <c r="G62" s="60" t="n">
        <v>23</v>
      </c>
      <c r="H62" s="69" t="n">
        <f>G62/F62</f>
        <v>0.766666666666667</v>
      </c>
      <c r="I62" s="60" t="n">
        <f>G62*0.8</f>
        <v>18.4</v>
      </c>
      <c r="J62" s="62" t="n">
        <f>(F62-G62)*-0.5</f>
        <v>-3.5</v>
      </c>
      <c r="K62" s="59" t="n">
        <v>15</v>
      </c>
      <c r="L62" s="60" t="n">
        <v>10</v>
      </c>
      <c r="M62" s="69" t="n">
        <f>L62/K62</f>
        <v>0.666666666666667</v>
      </c>
      <c r="N62" s="60" t="n">
        <f>L62*0.8</f>
        <v>8</v>
      </c>
      <c r="O62" s="62" t="n">
        <f>(K62-L62)*-0.5</f>
        <v>-2.5</v>
      </c>
      <c r="P62" s="60" t="n">
        <v>40</v>
      </c>
      <c r="Q62" s="60" t="n">
        <v>17</v>
      </c>
      <c r="R62" s="69" t="n">
        <f>Q62/P62</f>
        <v>0.425</v>
      </c>
      <c r="S62" s="60" t="n">
        <f>Q62*1</f>
        <v>17</v>
      </c>
      <c r="T62" s="62" t="n">
        <f>(P62-Q62)*-1</f>
        <v>-23</v>
      </c>
      <c r="U62" s="63" t="n">
        <v>15</v>
      </c>
      <c r="V62" s="64" t="n">
        <v>0</v>
      </c>
      <c r="W62" s="70" t="n">
        <f>V62/U62</f>
        <v>0</v>
      </c>
      <c r="X62" s="64" t="n">
        <f>V62*0.8</f>
        <v>0</v>
      </c>
      <c r="Y62" s="66" t="n">
        <f>(U62-V62)*-0.5</f>
        <v>-7.5</v>
      </c>
      <c r="Z62" s="63" t="n">
        <v>12</v>
      </c>
      <c r="AA62" s="64" t="n">
        <v>0</v>
      </c>
      <c r="AB62" s="70" t="n">
        <f>AA62/Z62</f>
        <v>0</v>
      </c>
      <c r="AC62" s="64" t="n">
        <f>AA62*0.8</f>
        <v>0</v>
      </c>
      <c r="AD62" s="66" t="n">
        <f>(Z62-AA62)*-0.5</f>
        <v>-6</v>
      </c>
      <c r="AE62" s="63" t="n">
        <v>10</v>
      </c>
      <c r="AF62" s="64" t="n">
        <v>8</v>
      </c>
      <c r="AG62" s="70" t="n">
        <f>AF62/AE62</f>
        <v>0.8</v>
      </c>
      <c r="AH62" s="64" t="n">
        <f>AF62*2.5</f>
        <v>20</v>
      </c>
      <c r="AI62" s="66" t="n">
        <f>(AE62-AF62)*-1</f>
        <v>-2</v>
      </c>
      <c r="AJ62" s="63" t="n">
        <v>12</v>
      </c>
      <c r="AK62" s="64" t="n">
        <v>11</v>
      </c>
      <c r="AL62" s="70" t="n">
        <f>AK62/AJ62</f>
        <v>0.916666666666667</v>
      </c>
      <c r="AM62" s="64" t="n">
        <f>AK62*0.8</f>
        <v>8.8</v>
      </c>
      <c r="AN62" s="66" t="n">
        <f>(AJ62-AK62)*-0.5</f>
        <v>-0.5</v>
      </c>
      <c r="AO62" s="59" t="n">
        <v>10</v>
      </c>
      <c r="AP62" s="60" t="n">
        <v>0</v>
      </c>
      <c r="AQ62" s="69" t="n">
        <f>AP62/AO62</f>
        <v>0</v>
      </c>
      <c r="AR62" s="60" t="n">
        <f>AP62*0.5</f>
        <v>0</v>
      </c>
      <c r="AS62" s="62" t="n">
        <f>(AO62-AP62)*-0.3</f>
        <v>-3</v>
      </c>
      <c r="AT62" s="63" t="n">
        <v>15</v>
      </c>
      <c r="AU62" s="64" t="n">
        <v>1</v>
      </c>
      <c r="AV62" s="70" t="n">
        <f>AU62/AT62</f>
        <v>0.0666666666666667</v>
      </c>
      <c r="AW62" s="64" t="n">
        <f>AU62*0.3</f>
        <v>0.3</v>
      </c>
      <c r="AX62" s="66" t="n">
        <f>(AT62-AU62)*-0.2</f>
        <v>-2.8</v>
      </c>
      <c r="AY62" s="68" t="n">
        <f>I62+N62+S62+X62+AC62+AH62+AM62+AR62+AW62</f>
        <v>72.5</v>
      </c>
      <c r="AZ62" s="68" t="n">
        <f>J62+O62+T62+Y62+AD62+AI62+AN62+AS62+AX62</f>
        <v>-50.8</v>
      </c>
    </row>
    <row r="63" ht="13.5" customHeight="1">
      <c r="A63" s="17" t="n">
        <v>60</v>
      </c>
      <c r="B63" s="18" t="n">
        <v>56</v>
      </c>
      <c r="C63" s="19" t="s">
        <v>282</v>
      </c>
      <c r="D63" s="57" t="s">
        <v>31</v>
      </c>
      <c r="E63" s="58" t="s">
        <v>185</v>
      </c>
      <c r="F63" s="59" t="n">
        <v>20</v>
      </c>
      <c r="G63" s="60" t="n">
        <v>4</v>
      </c>
      <c r="H63" s="69" t="n">
        <f>G63/F63</f>
        <v>0.2</v>
      </c>
      <c r="I63" s="60" t="n">
        <f>G63*0.8</f>
        <v>3.2</v>
      </c>
      <c r="J63" s="62" t="n">
        <f>(F63-G63)*-0.5</f>
        <v>-8</v>
      </c>
      <c r="K63" s="59" t="n">
        <v>10</v>
      </c>
      <c r="L63" s="60" t="n">
        <v>1</v>
      </c>
      <c r="M63" s="69" t="n">
        <f>L63/K63</f>
        <v>0.1</v>
      </c>
      <c r="N63" s="60" t="n">
        <f>L63*0.8</f>
        <v>0.8</v>
      </c>
      <c r="O63" s="62" t="n">
        <f>(K63-L63)*-0.5</f>
        <v>-4.5</v>
      </c>
      <c r="P63" s="60" t="n">
        <v>40</v>
      </c>
      <c r="Q63" s="60" t="n">
        <v>12</v>
      </c>
      <c r="R63" s="69" t="n">
        <f>Q63/P63</f>
        <v>0.3</v>
      </c>
      <c r="S63" s="60" t="n">
        <f>Q63*1</f>
        <v>12</v>
      </c>
      <c r="T63" s="62" t="n">
        <f>(P63-Q63)*-1</f>
        <v>-28</v>
      </c>
      <c r="U63" s="63" t="n">
        <v>10</v>
      </c>
      <c r="V63" s="64" t="n">
        <v>0</v>
      </c>
      <c r="W63" s="70" t="n">
        <f>V63/U63</f>
        <v>0</v>
      </c>
      <c r="X63" s="64" t="n">
        <f>V63*0.8</f>
        <v>0</v>
      </c>
      <c r="Y63" s="66" t="n">
        <f>(U63-V63)*-0.5</f>
        <v>-5</v>
      </c>
      <c r="Z63" s="63" t="n">
        <v>8</v>
      </c>
      <c r="AA63" s="64" t="n">
        <v>0</v>
      </c>
      <c r="AB63" s="70" t="n">
        <f>AA63/Z63</f>
        <v>0</v>
      </c>
      <c r="AC63" s="64" t="n">
        <f>AA63*0.8</f>
        <v>0</v>
      </c>
      <c r="AD63" s="66" t="n">
        <f>(Z63-AA63)*-0.5</f>
        <v>-4</v>
      </c>
      <c r="AE63" s="63" t="n">
        <v>6</v>
      </c>
      <c r="AF63" s="64" t="n">
        <v>0</v>
      </c>
      <c r="AG63" s="70" t="n">
        <f>AF63/AE63</f>
        <v>0</v>
      </c>
      <c r="AH63" s="64" t="n">
        <f>AF63*2.5</f>
        <v>0</v>
      </c>
      <c r="AI63" s="66" t="n">
        <f>(AE63-AF63)*-1</f>
        <v>-6</v>
      </c>
      <c r="AJ63" s="63" t="n">
        <v>8</v>
      </c>
      <c r="AK63" s="64" t="n">
        <v>0</v>
      </c>
      <c r="AL63" s="70" t="n">
        <f>AK63/AJ63</f>
        <v>0</v>
      </c>
      <c r="AM63" s="64" t="n">
        <f>AK63*0.8</f>
        <v>0</v>
      </c>
      <c r="AN63" s="66" t="n">
        <f>(AJ63-AK63)*-0.5</f>
        <v>-4</v>
      </c>
      <c r="AO63" s="59" t="n">
        <v>5</v>
      </c>
      <c r="AP63" s="60" t="n">
        <v>0</v>
      </c>
      <c r="AQ63" s="69" t="n">
        <f>AP63/AO63</f>
        <v>0</v>
      </c>
      <c r="AR63" s="60" t="n">
        <f>AP63*0.5</f>
        <v>0</v>
      </c>
      <c r="AS63" s="62" t="n">
        <f>(AO63-AP63)*-0.3</f>
        <v>-1.5</v>
      </c>
      <c r="AT63" s="63" t="n">
        <v>10</v>
      </c>
      <c r="AU63" s="64" t="n">
        <v>2</v>
      </c>
      <c r="AV63" s="70" t="n">
        <f>AU63/AT63</f>
        <v>0.2</v>
      </c>
      <c r="AW63" s="64" t="n">
        <f>AU63*0.3</f>
        <v>0.6</v>
      </c>
      <c r="AX63" s="66" t="n">
        <f>(AT63-AU63)*-0.2</f>
        <v>-1.6</v>
      </c>
      <c r="AY63" s="68" t="n">
        <f>I63+N63+S63+X63+AC63+AH63+AM63+AR63+AW63</f>
        <v>16.6</v>
      </c>
      <c r="AZ63" s="68" t="n">
        <f>J63+O63+T63+Y63+AD63+AI63+AN63+AS63+AX63</f>
        <v>-62.6</v>
      </c>
    </row>
    <row r="64" ht="13.5" customHeight="1">
      <c r="A64" s="17" t="n">
        <v>61</v>
      </c>
      <c r="B64" s="18" t="n">
        <v>308</v>
      </c>
      <c r="C64" s="19" t="s">
        <v>283</v>
      </c>
      <c r="D64" s="57" t="s">
        <v>11</v>
      </c>
      <c r="E64" s="58" t="s">
        <v>185</v>
      </c>
      <c r="F64" s="59" t="n">
        <v>20</v>
      </c>
      <c r="G64" s="60" t="n">
        <v>13</v>
      </c>
      <c r="H64" s="69" t="n">
        <f>G64/F64</f>
        <v>0.65</v>
      </c>
      <c r="I64" s="60" t="n">
        <f>G64*0.8</f>
        <v>10.4</v>
      </c>
      <c r="J64" s="62" t="n">
        <f>(F64-G64)*-0.5</f>
        <v>-3.5</v>
      </c>
      <c r="K64" s="59" t="n">
        <v>10</v>
      </c>
      <c r="L64" s="60" t="n">
        <v>1</v>
      </c>
      <c r="M64" s="69" t="n">
        <f>L64/K64</f>
        <v>0.1</v>
      </c>
      <c r="N64" s="60" t="n">
        <f>L64*0.8</f>
        <v>0.8</v>
      </c>
      <c r="O64" s="62" t="n">
        <f>(K64-L64)*-0.5</f>
        <v>-4.5</v>
      </c>
      <c r="P64" s="60" t="n">
        <v>30</v>
      </c>
      <c r="Q64" s="60" t="n">
        <v>38</v>
      </c>
      <c r="R64" s="69" t="n">
        <f>Q64/P64</f>
        <v>1.26666666666667</v>
      </c>
      <c r="S64" s="60" t="n">
        <f>Q64*2</f>
        <v>76</v>
      </c>
      <c r="T64" s="60"/>
      <c r="U64" s="63" t="n">
        <v>10</v>
      </c>
      <c r="V64" s="64" t="n">
        <v>1</v>
      </c>
      <c r="W64" s="70" t="n">
        <f>V64/U64</f>
        <v>0.1</v>
      </c>
      <c r="X64" s="64" t="n">
        <f>V64*0.8</f>
        <v>0.8</v>
      </c>
      <c r="Y64" s="66" t="n">
        <f>(U64-V64)*-0.5</f>
        <v>-4.5</v>
      </c>
      <c r="Z64" s="63" t="n">
        <v>8</v>
      </c>
      <c r="AA64" s="64" t="n">
        <v>0</v>
      </c>
      <c r="AB64" s="70" t="n">
        <f>AA64/Z64</f>
        <v>0</v>
      </c>
      <c r="AC64" s="64" t="n">
        <f>AA64*0.8</f>
        <v>0</v>
      </c>
      <c r="AD64" s="66" t="n">
        <f>(Z64-AA64)*-0.5</f>
        <v>-4</v>
      </c>
      <c r="AE64" s="63" t="n">
        <v>6</v>
      </c>
      <c r="AF64" s="64" t="n">
        <v>8</v>
      </c>
      <c r="AG64" s="70" t="n">
        <f>AF64/AE64</f>
        <v>1.33333333333333</v>
      </c>
      <c r="AH64" s="64" t="n">
        <f>AF64*3.5</f>
        <v>28</v>
      </c>
      <c r="AI64" s="64"/>
      <c r="AJ64" s="63" t="n">
        <v>8</v>
      </c>
      <c r="AK64" s="64" t="n">
        <v>9</v>
      </c>
      <c r="AL64" s="70" t="n">
        <f>AK64/AJ64</f>
        <v>1.125</v>
      </c>
      <c r="AM64" s="64" t="n">
        <f>AK64*1</f>
        <v>9</v>
      </c>
      <c r="AN64" s="64"/>
      <c r="AO64" s="59" t="n">
        <v>5</v>
      </c>
      <c r="AP64" s="60" t="n">
        <v>0</v>
      </c>
      <c r="AQ64" s="69" t="n">
        <f>AP64/AO64</f>
        <v>0</v>
      </c>
      <c r="AR64" s="60" t="n">
        <f>AP64*0.5</f>
        <v>0</v>
      </c>
      <c r="AS64" s="62" t="n">
        <f>(AO64-AP64)*-0.3</f>
        <v>-1.5</v>
      </c>
      <c r="AT64" s="63" t="n">
        <v>10</v>
      </c>
      <c r="AU64" s="64" t="n">
        <v>3</v>
      </c>
      <c r="AV64" s="70" t="n">
        <f>AU64/AT64</f>
        <v>0.3</v>
      </c>
      <c r="AW64" s="64" t="n">
        <f>AU64*0.3</f>
        <v>0.9</v>
      </c>
      <c r="AX64" s="66" t="n">
        <f>(AT64-AU64)*-0.2</f>
        <v>-1.4</v>
      </c>
      <c r="AY64" s="68" t="n">
        <f>I64+N64+S64+X64+AC64+AH64+AM64+AR64+AW64</f>
        <v>125.9</v>
      </c>
      <c r="AZ64" s="68" t="n">
        <f>J64+O64+T64+Y64+AD64+AI64+AN64+AS64+AX64</f>
        <v>-19.4</v>
      </c>
    </row>
    <row r="65" ht="13.5" customHeight="1">
      <c r="A65" s="17" t="n">
        <v>62</v>
      </c>
      <c r="B65" s="18" t="n">
        <v>339</v>
      </c>
      <c r="C65" s="19" t="s">
        <v>284</v>
      </c>
      <c r="D65" s="57" t="s">
        <v>14</v>
      </c>
      <c r="E65" s="58" t="s">
        <v>185</v>
      </c>
      <c r="F65" s="59" t="n">
        <v>20</v>
      </c>
      <c r="G65" s="60" t="n">
        <v>16</v>
      </c>
      <c r="H65" s="69" t="n">
        <f>G65/F65</f>
        <v>0.8</v>
      </c>
      <c r="I65" s="60" t="n">
        <f>G65*0.8</f>
        <v>12.8</v>
      </c>
      <c r="J65" s="62" t="n">
        <f>(F65-G65)*-0.5</f>
        <v>-2</v>
      </c>
      <c r="K65" s="59" t="n">
        <v>10</v>
      </c>
      <c r="L65" s="60" t="n">
        <v>5</v>
      </c>
      <c r="M65" s="69" t="n">
        <f>L65/K65</f>
        <v>0.5</v>
      </c>
      <c r="N65" s="60" t="n">
        <f>L65*0.8</f>
        <v>4</v>
      </c>
      <c r="O65" s="62" t="n">
        <f>(K65-L65)*-0.5</f>
        <v>-2.5</v>
      </c>
      <c r="P65" s="60" t="n">
        <v>30</v>
      </c>
      <c r="Q65" s="60" t="n">
        <v>23</v>
      </c>
      <c r="R65" s="69" t="n">
        <f>Q65/P65</f>
        <v>0.766666666666667</v>
      </c>
      <c r="S65" s="60" t="n">
        <f>Q65*1</f>
        <v>23</v>
      </c>
      <c r="T65" s="62" t="n">
        <f>(P65-Q65)*-1</f>
        <v>-7</v>
      </c>
      <c r="U65" s="63" t="n">
        <v>10</v>
      </c>
      <c r="V65" s="64" t="n">
        <v>0</v>
      </c>
      <c r="W65" s="70" t="n">
        <f>V65/U65</f>
        <v>0</v>
      </c>
      <c r="X65" s="64" t="n">
        <f>V65*0.8</f>
        <v>0</v>
      </c>
      <c r="Y65" s="66" t="n">
        <f>(U65-V65)*-0.5</f>
        <v>-5</v>
      </c>
      <c r="Z65" s="63" t="n">
        <v>8</v>
      </c>
      <c r="AA65" s="64" t="n">
        <v>0</v>
      </c>
      <c r="AB65" s="70" t="n">
        <f>AA65/Z65</f>
        <v>0</v>
      </c>
      <c r="AC65" s="64" t="n">
        <f>AA65*0.8</f>
        <v>0</v>
      </c>
      <c r="AD65" s="66" t="n">
        <f>(Z65-AA65)*-0.5</f>
        <v>-4</v>
      </c>
      <c r="AE65" s="63" t="n">
        <v>6</v>
      </c>
      <c r="AF65" s="64" t="n">
        <v>14</v>
      </c>
      <c r="AG65" s="70" t="n">
        <f>AF65/AE65</f>
        <v>2.33333333333333</v>
      </c>
      <c r="AH65" s="64" t="n">
        <f>AF65*3.5</f>
        <v>49</v>
      </c>
      <c r="AI65" s="64"/>
      <c r="AJ65" s="63" t="n">
        <v>8</v>
      </c>
      <c r="AK65" s="64" t="n">
        <v>2</v>
      </c>
      <c r="AL65" s="70" t="n">
        <f>AK65/AJ65</f>
        <v>0.25</v>
      </c>
      <c r="AM65" s="64" t="n">
        <f>AK65*0.8</f>
        <v>1.6</v>
      </c>
      <c r="AN65" s="66" t="n">
        <f>(AJ65-AK65)*-0.5</f>
        <v>-3</v>
      </c>
      <c r="AO65" s="59" t="n">
        <v>5</v>
      </c>
      <c r="AP65" s="60" t="n">
        <v>0</v>
      </c>
      <c r="AQ65" s="69" t="n">
        <f>AP65/AO65</f>
        <v>0</v>
      </c>
      <c r="AR65" s="60" t="n">
        <f>AP65*0.5</f>
        <v>0</v>
      </c>
      <c r="AS65" s="62" t="n">
        <f>(AO65-AP65)*-0.3</f>
        <v>-1.5</v>
      </c>
      <c r="AT65" s="63" t="n">
        <v>10</v>
      </c>
      <c r="AU65" s="64" t="n">
        <v>4</v>
      </c>
      <c r="AV65" s="70" t="n">
        <f>AU65/AT65</f>
        <v>0.4</v>
      </c>
      <c r="AW65" s="64" t="n">
        <f>AU65*0.3</f>
        <v>1.2</v>
      </c>
      <c r="AX65" s="66" t="n">
        <f>(AT65-AU65)*-0.2</f>
        <v>-1.2</v>
      </c>
      <c r="AY65" s="68" t="n">
        <f>I65+N65+S65+X65+AC65+AH65+AM65+AR65+AW65</f>
        <v>91.6</v>
      </c>
      <c r="AZ65" s="68" t="n">
        <f>J65+O65+T65+Y65+AD65+AI65+AN65+AS65+AX65</f>
        <v>-26.2</v>
      </c>
    </row>
    <row r="66" ht="13.5" customHeight="1">
      <c r="A66" s="17" t="n">
        <v>63</v>
      </c>
      <c r="B66" s="18" t="n">
        <v>351</v>
      </c>
      <c r="C66" s="19" t="s">
        <v>285</v>
      </c>
      <c r="D66" s="57" t="s">
        <v>31</v>
      </c>
      <c r="E66" s="58" t="s">
        <v>185</v>
      </c>
      <c r="F66" s="59" t="n">
        <v>20</v>
      </c>
      <c r="G66" s="60" t="n">
        <v>6</v>
      </c>
      <c r="H66" s="69" t="n">
        <f>G66/F66</f>
        <v>0.3</v>
      </c>
      <c r="I66" s="60" t="n">
        <f>G66*0.8</f>
        <v>4.8</v>
      </c>
      <c r="J66" s="62" t="n">
        <f>(F66-G66)*-0.5</f>
        <v>-7</v>
      </c>
      <c r="K66" s="59" t="n">
        <v>10</v>
      </c>
      <c r="L66" s="60" t="n">
        <v>11</v>
      </c>
      <c r="M66" s="69" t="n">
        <f>L66/K66</f>
        <v>1.1</v>
      </c>
      <c r="N66" s="60" t="n">
        <f>L66*1.5</f>
        <v>16.5</v>
      </c>
      <c r="O66" s="60"/>
      <c r="P66" s="60" t="n">
        <v>30</v>
      </c>
      <c r="Q66" s="60" t="n">
        <v>22</v>
      </c>
      <c r="R66" s="69" t="n">
        <f>Q66/P66</f>
        <v>0.733333333333333</v>
      </c>
      <c r="S66" s="60" t="n">
        <f>Q66*1</f>
        <v>22</v>
      </c>
      <c r="T66" s="62" t="n">
        <f>(P66-Q66)*-1</f>
        <v>-8</v>
      </c>
      <c r="U66" s="63" t="n">
        <v>10</v>
      </c>
      <c r="V66" s="64" t="n">
        <v>2</v>
      </c>
      <c r="W66" s="70" t="n">
        <f>V66/U66</f>
        <v>0.2</v>
      </c>
      <c r="X66" s="64" t="n">
        <f>V66*0.8</f>
        <v>1.6</v>
      </c>
      <c r="Y66" s="66" t="n">
        <f>(U66-V66)*-0.5</f>
        <v>-4</v>
      </c>
      <c r="Z66" s="63" t="n">
        <v>8</v>
      </c>
      <c r="AA66" s="64" t="n">
        <v>0</v>
      </c>
      <c r="AB66" s="70" t="n">
        <f>AA66/Z66</f>
        <v>0</v>
      </c>
      <c r="AC66" s="64" t="n">
        <f>AA66*0.8</f>
        <v>0</v>
      </c>
      <c r="AD66" s="66" t="n">
        <f>(Z66-AA66)*-0.5</f>
        <v>-4</v>
      </c>
      <c r="AE66" s="63" t="n">
        <v>6</v>
      </c>
      <c r="AF66" s="64" t="n">
        <v>10</v>
      </c>
      <c r="AG66" s="70" t="n">
        <f>AF66/AE66</f>
        <v>1.66666666666667</v>
      </c>
      <c r="AH66" s="64" t="n">
        <f>AF66*3.5</f>
        <v>35</v>
      </c>
      <c r="AI66" s="64"/>
      <c r="AJ66" s="63" t="n">
        <v>8</v>
      </c>
      <c r="AK66" s="64" t="n">
        <v>6</v>
      </c>
      <c r="AL66" s="70" t="n">
        <f>AK66/AJ66</f>
        <v>0.75</v>
      </c>
      <c r="AM66" s="64" t="n">
        <f>AK66*0.8</f>
        <v>4.8</v>
      </c>
      <c r="AN66" s="66" t="n">
        <f>(AJ66-AK66)*-0.5</f>
        <v>-1</v>
      </c>
      <c r="AO66" s="59" t="n">
        <v>5</v>
      </c>
      <c r="AP66" s="60" t="n">
        <v>0</v>
      </c>
      <c r="AQ66" s="69" t="n">
        <f>AP66/AO66</f>
        <v>0</v>
      </c>
      <c r="AR66" s="60" t="n">
        <f>AP66*0.5</f>
        <v>0</v>
      </c>
      <c r="AS66" s="62" t="n">
        <f>(AO66-AP66)*-0.3</f>
        <v>-1.5</v>
      </c>
      <c r="AT66" s="63" t="n">
        <v>10</v>
      </c>
      <c r="AU66" s="64" t="n">
        <v>2</v>
      </c>
      <c r="AV66" s="70" t="n">
        <f>AU66/AT66</f>
        <v>0.2</v>
      </c>
      <c r="AW66" s="64" t="n">
        <f>AU66*0.3</f>
        <v>0.6</v>
      </c>
      <c r="AX66" s="66" t="n">
        <f>(AT66-AU66)*-0.2</f>
        <v>-1.6</v>
      </c>
      <c r="AY66" s="68" t="n">
        <f>I66+N66+S66+X66+AC66+AH66+AM66+AR66+AW66</f>
        <v>85.3</v>
      </c>
      <c r="AZ66" s="68" t="n">
        <f>J66+O66+T66+Y66+AD66+AI66+AN66+AS66+AX66</f>
        <v>-27.1</v>
      </c>
    </row>
    <row r="67" ht="13.5" customHeight="1">
      <c r="A67" s="17" t="n">
        <v>64</v>
      </c>
      <c r="B67" s="18" t="n">
        <v>355</v>
      </c>
      <c r="C67" s="19" t="s">
        <v>286</v>
      </c>
      <c r="D67" s="57" t="s">
        <v>24</v>
      </c>
      <c r="E67" s="58" t="s">
        <v>185</v>
      </c>
      <c r="F67" s="59" t="n">
        <v>20</v>
      </c>
      <c r="G67" s="60" t="n">
        <v>4</v>
      </c>
      <c r="H67" s="69" t="n">
        <f>G67/F67</f>
        <v>0.2</v>
      </c>
      <c r="I67" s="60" t="n">
        <f>G67*0.8</f>
        <v>3.2</v>
      </c>
      <c r="J67" s="62" t="n">
        <f>(F67-G67)*-0.5</f>
        <v>-8</v>
      </c>
      <c r="K67" s="59" t="n">
        <v>10</v>
      </c>
      <c r="L67" s="60" t="n">
        <v>5</v>
      </c>
      <c r="M67" s="69" t="n">
        <f>L67/K67</f>
        <v>0.5</v>
      </c>
      <c r="N67" s="60" t="n">
        <f>L67*0.8</f>
        <v>4</v>
      </c>
      <c r="O67" s="62" t="n">
        <f>(K67-L67)*-0.5</f>
        <v>-2.5</v>
      </c>
      <c r="P67" s="60" t="n">
        <v>30</v>
      </c>
      <c r="Q67" s="60" t="n">
        <v>17</v>
      </c>
      <c r="R67" s="69" t="n">
        <f>Q67/P67</f>
        <v>0.566666666666667</v>
      </c>
      <c r="S67" s="60" t="n">
        <f>Q67*1</f>
        <v>17</v>
      </c>
      <c r="T67" s="62" t="n">
        <f>(P67-Q67)*-1</f>
        <v>-13</v>
      </c>
      <c r="U67" s="63" t="n">
        <v>10</v>
      </c>
      <c r="V67" s="64" t="n">
        <v>1</v>
      </c>
      <c r="W67" s="70" t="n">
        <f>V67/U67</f>
        <v>0.1</v>
      </c>
      <c r="X67" s="64" t="n">
        <f>V67*0.8</f>
        <v>0.8</v>
      </c>
      <c r="Y67" s="66" t="n">
        <f>(U67-V67)*-0.5</f>
        <v>-4.5</v>
      </c>
      <c r="Z67" s="63" t="n">
        <v>8</v>
      </c>
      <c r="AA67" s="64" t="n">
        <v>2</v>
      </c>
      <c r="AB67" s="70" t="n">
        <f>AA67/Z67</f>
        <v>0.25</v>
      </c>
      <c r="AC67" s="64" t="n">
        <f>AA67*0.8</f>
        <v>1.6</v>
      </c>
      <c r="AD67" s="66" t="n">
        <f>(Z67-AA67)*-0.5</f>
        <v>-3</v>
      </c>
      <c r="AE67" s="63" t="n">
        <v>6</v>
      </c>
      <c r="AF67" s="64" t="n">
        <v>1</v>
      </c>
      <c r="AG67" s="70" t="n">
        <f>AF67/AE67</f>
        <v>0.166666666666667</v>
      </c>
      <c r="AH67" s="64" t="n">
        <f>AF67*2.5</f>
        <v>2.5</v>
      </c>
      <c r="AI67" s="66" t="n">
        <f>(AE67-AF67)*-1</f>
        <v>-5</v>
      </c>
      <c r="AJ67" s="63" t="n">
        <v>8</v>
      </c>
      <c r="AK67" s="64" t="n">
        <v>7</v>
      </c>
      <c r="AL67" s="70" t="n">
        <f>AK67/AJ67</f>
        <v>0.875</v>
      </c>
      <c r="AM67" s="64" t="n">
        <f>AK67*0.8</f>
        <v>5.6</v>
      </c>
      <c r="AN67" s="66" t="n">
        <f>(AJ67-AK67)*-0.5</f>
        <v>-0.5</v>
      </c>
      <c r="AO67" s="59" t="n">
        <v>5</v>
      </c>
      <c r="AP67" s="60" t="n">
        <v>0</v>
      </c>
      <c r="AQ67" s="69" t="n">
        <f>AP67/AO67</f>
        <v>0</v>
      </c>
      <c r="AR67" s="60" t="n">
        <f>AP67*0.5</f>
        <v>0</v>
      </c>
      <c r="AS67" s="62" t="n">
        <f>(AO67-AP67)*-0.3</f>
        <v>-1.5</v>
      </c>
      <c r="AT67" s="63" t="n">
        <v>10</v>
      </c>
      <c r="AU67" s="64" t="n">
        <v>0</v>
      </c>
      <c r="AV67" s="70" t="n">
        <f>AU67/AT67</f>
        <v>0</v>
      </c>
      <c r="AW67" s="64" t="n">
        <f>AU67*0.3</f>
        <v>0</v>
      </c>
      <c r="AX67" s="66" t="n">
        <f>(AT67-AU67)*-0.2</f>
        <v>-2</v>
      </c>
      <c r="AY67" s="68" t="n">
        <f>I67+N67+S67+X67+AC67+AH67+AM67+AR67+AW67</f>
        <v>34.7</v>
      </c>
      <c r="AZ67" s="68" t="n">
        <f>J67+O67+T67+Y67+AD67+AI67+AN67+AS67+AX67</f>
        <v>-40</v>
      </c>
    </row>
    <row r="68" ht="13.5" customHeight="1">
      <c r="A68" s="17" t="n">
        <v>65</v>
      </c>
      <c r="B68" s="18" t="n">
        <v>367</v>
      </c>
      <c r="C68" s="19" t="s">
        <v>287</v>
      </c>
      <c r="D68" s="57" t="s">
        <v>31</v>
      </c>
      <c r="E68" s="58" t="s">
        <v>185</v>
      </c>
      <c r="F68" s="59" t="n">
        <v>20</v>
      </c>
      <c r="G68" s="60" t="n">
        <v>5</v>
      </c>
      <c r="H68" s="69" t="n">
        <f>G68/F68</f>
        <v>0.25</v>
      </c>
      <c r="I68" s="60" t="n">
        <f>G68*0.8</f>
        <v>4</v>
      </c>
      <c r="J68" s="62" t="n">
        <f>(F68-G68)*-0.5</f>
        <v>-7.5</v>
      </c>
      <c r="K68" s="59" t="n">
        <v>10</v>
      </c>
      <c r="L68" s="60" t="n">
        <v>7</v>
      </c>
      <c r="M68" s="69" t="n">
        <f>L68/K68</f>
        <v>0.7</v>
      </c>
      <c r="N68" s="60" t="n">
        <f>L68*0.8</f>
        <v>5.6</v>
      </c>
      <c r="O68" s="62" t="n">
        <f>(K68-L68)*-0.5</f>
        <v>-1.5</v>
      </c>
      <c r="P68" s="60" t="n">
        <v>30</v>
      </c>
      <c r="Q68" s="60" t="n">
        <v>24</v>
      </c>
      <c r="R68" s="69" t="n">
        <f>Q68/P68</f>
        <v>0.8</v>
      </c>
      <c r="S68" s="60" t="n">
        <f>Q68*1</f>
        <v>24</v>
      </c>
      <c r="T68" s="62" t="n">
        <f>(P68-Q68)*-1</f>
        <v>-6</v>
      </c>
      <c r="U68" s="63" t="n">
        <v>10</v>
      </c>
      <c r="V68" s="64" t="n">
        <v>1</v>
      </c>
      <c r="W68" s="70" t="n">
        <f>V68/U68</f>
        <v>0.1</v>
      </c>
      <c r="X68" s="64" t="n">
        <f>V68*0.8</f>
        <v>0.8</v>
      </c>
      <c r="Y68" s="66" t="n">
        <f>(U68-V68)*-0.5</f>
        <v>-4.5</v>
      </c>
      <c r="Z68" s="63" t="n">
        <v>8</v>
      </c>
      <c r="AA68" s="64" t="n">
        <v>0</v>
      </c>
      <c r="AB68" s="70" t="n">
        <f>AA68/Z68</f>
        <v>0</v>
      </c>
      <c r="AC68" s="64" t="n">
        <f>AA68*0.8</f>
        <v>0</v>
      </c>
      <c r="AD68" s="66" t="n">
        <f>(Z68-AA68)*-0.5</f>
        <v>-4</v>
      </c>
      <c r="AE68" s="63" t="n">
        <v>6</v>
      </c>
      <c r="AF68" s="64" t="n">
        <v>1</v>
      </c>
      <c r="AG68" s="70" t="n">
        <f>AF68/AE68</f>
        <v>0.166666666666667</v>
      </c>
      <c r="AH68" s="64" t="n">
        <f>AF68*2.5</f>
        <v>2.5</v>
      </c>
      <c r="AI68" s="66" t="n">
        <f>(AE68-AF68)*-1</f>
        <v>-5</v>
      </c>
      <c r="AJ68" s="63" t="n">
        <v>8</v>
      </c>
      <c r="AK68" s="64" t="n">
        <v>6</v>
      </c>
      <c r="AL68" s="70" t="n">
        <f>AK68/AJ68</f>
        <v>0.75</v>
      </c>
      <c r="AM68" s="64" t="n">
        <f>AK68*0.8</f>
        <v>4.8</v>
      </c>
      <c r="AN68" s="66" t="n">
        <f>(AJ68-AK68)*-0.5</f>
        <v>-1</v>
      </c>
      <c r="AO68" s="59" t="n">
        <v>5</v>
      </c>
      <c r="AP68" s="60" t="n">
        <v>1</v>
      </c>
      <c r="AQ68" s="69" t="n">
        <f>AP68/AO68</f>
        <v>0.2</v>
      </c>
      <c r="AR68" s="60" t="n">
        <f>AP68*0.5</f>
        <v>0.5</v>
      </c>
      <c r="AS68" s="62" t="n">
        <f>(AO68-AP68)*-0.3</f>
        <v>-1.2</v>
      </c>
      <c r="AT68" s="63" t="n">
        <v>10</v>
      </c>
      <c r="AU68" s="64" t="n">
        <v>0</v>
      </c>
      <c r="AV68" s="70" t="n">
        <f>AU68/AT68</f>
        <v>0</v>
      </c>
      <c r="AW68" s="64" t="n">
        <f>AU68*0.3</f>
        <v>0</v>
      </c>
      <c r="AX68" s="66" t="n">
        <f>(AT68-AU68)*-0.2</f>
        <v>-2</v>
      </c>
      <c r="AY68" s="68" t="n">
        <f>I68+N68+S68+X68+AC68+AH68+AM68+AR68+AW68</f>
        <v>42.2</v>
      </c>
      <c r="AZ68" s="68" t="n">
        <f>J68+O68+T68+Y68+AD68+AI68+AN68+AS68+AX68</f>
        <v>-32.7</v>
      </c>
    </row>
    <row r="69" ht="13.5" customHeight="1">
      <c r="A69" s="17" t="n">
        <v>66</v>
      </c>
      <c r="B69" s="18" t="n">
        <v>391</v>
      </c>
      <c r="C69" s="19" t="s">
        <v>288</v>
      </c>
      <c r="D69" s="57" t="s">
        <v>11</v>
      </c>
      <c r="E69" s="58" t="s">
        <v>185</v>
      </c>
      <c r="F69" s="59" t="n">
        <v>20</v>
      </c>
      <c r="G69" s="60" t="n">
        <v>13</v>
      </c>
      <c r="H69" s="69" t="n">
        <f>G69/F69</f>
        <v>0.65</v>
      </c>
      <c r="I69" s="60" t="n">
        <f>G69*0.8</f>
        <v>10.4</v>
      </c>
      <c r="J69" s="62" t="n">
        <f>(F69-G69)*-0.5</f>
        <v>-3.5</v>
      </c>
      <c r="K69" s="59" t="n">
        <v>10</v>
      </c>
      <c r="L69" s="60" t="n">
        <v>2</v>
      </c>
      <c r="M69" s="69" t="n">
        <f>L69/K69</f>
        <v>0.2</v>
      </c>
      <c r="N69" s="60" t="n">
        <f>L69*0.8</f>
        <v>1.6</v>
      </c>
      <c r="O69" s="62" t="n">
        <f>(K69-L69)*-0.5</f>
        <v>-4</v>
      </c>
      <c r="P69" s="60" t="n">
        <v>30</v>
      </c>
      <c r="Q69" s="60" t="n">
        <v>30</v>
      </c>
      <c r="R69" s="69" t="n">
        <f>Q69/P69</f>
        <v>1</v>
      </c>
      <c r="S69" s="60" t="n">
        <f>Q69*2</f>
        <v>60</v>
      </c>
      <c r="T69" s="60"/>
      <c r="U69" s="63" t="n">
        <v>10</v>
      </c>
      <c r="V69" s="64" t="n">
        <v>1</v>
      </c>
      <c r="W69" s="70" t="n">
        <f>V69/U69</f>
        <v>0.1</v>
      </c>
      <c r="X69" s="64" t="n">
        <f>V69*0.8</f>
        <v>0.8</v>
      </c>
      <c r="Y69" s="66" t="n">
        <f>(U69-V69)*-0.5</f>
        <v>-4.5</v>
      </c>
      <c r="Z69" s="63" t="n">
        <v>8</v>
      </c>
      <c r="AA69" s="64" t="n">
        <v>2</v>
      </c>
      <c r="AB69" s="70" t="n">
        <f>AA69/Z69</f>
        <v>0.25</v>
      </c>
      <c r="AC69" s="64" t="n">
        <f>AA69*0.8</f>
        <v>1.6</v>
      </c>
      <c r="AD69" s="66" t="n">
        <f>(Z69-AA69)*-0.5</f>
        <v>-3</v>
      </c>
      <c r="AE69" s="63" t="n">
        <v>6</v>
      </c>
      <c r="AF69" s="64" t="n">
        <v>3</v>
      </c>
      <c r="AG69" s="70" t="n">
        <f>AF69/AE69</f>
        <v>0.5</v>
      </c>
      <c r="AH69" s="64" t="n">
        <f>AF69*2.5</f>
        <v>7.5</v>
      </c>
      <c r="AI69" s="66" t="n">
        <f>(AE69-AF69)*-1</f>
        <v>-3</v>
      </c>
      <c r="AJ69" s="63" t="n">
        <v>8</v>
      </c>
      <c r="AK69" s="64" t="n">
        <v>5</v>
      </c>
      <c r="AL69" s="70" t="n">
        <f>AK69/AJ69</f>
        <v>0.625</v>
      </c>
      <c r="AM69" s="64" t="n">
        <f>AK69*0.8</f>
        <v>4</v>
      </c>
      <c r="AN69" s="66" t="n">
        <f>(AJ69-AK69)*-0.5</f>
        <v>-1.5</v>
      </c>
      <c r="AO69" s="59" t="n">
        <v>5</v>
      </c>
      <c r="AP69" s="60" t="n">
        <v>2</v>
      </c>
      <c r="AQ69" s="69" t="n">
        <f>AP69/AO69</f>
        <v>0.4</v>
      </c>
      <c r="AR69" s="60" t="n">
        <f>AP69*0.5</f>
        <v>1</v>
      </c>
      <c r="AS69" s="62" t="n">
        <f>(AO69-AP69)*-0.3</f>
        <v>-0.9</v>
      </c>
      <c r="AT69" s="63" t="n">
        <v>10</v>
      </c>
      <c r="AU69" s="64" t="n">
        <v>1</v>
      </c>
      <c r="AV69" s="70" t="n">
        <f>AU69/AT69</f>
        <v>0.1</v>
      </c>
      <c r="AW69" s="64" t="n">
        <f>AU69*0.3</f>
        <v>0.3</v>
      </c>
      <c r="AX69" s="66" t="n">
        <f>(AT69-AU69)*-0.2</f>
        <v>-1.8</v>
      </c>
      <c r="AY69" s="68" t="n">
        <f>I69+N69+S69+X69+AC69+AH69+AM69+AR69+AW69</f>
        <v>87.2</v>
      </c>
      <c r="AZ69" s="68" t="n">
        <f>J69+O69+T69+Y69+AD69+AI69+AN69+AS69+AX69</f>
        <v>-22.2</v>
      </c>
    </row>
    <row r="70" ht="13.5" customHeight="1">
      <c r="A70" s="17" t="n">
        <v>67</v>
      </c>
      <c r="B70" s="18" t="n">
        <v>399</v>
      </c>
      <c r="C70" s="19" t="s">
        <v>289</v>
      </c>
      <c r="D70" s="57" t="s">
        <v>11</v>
      </c>
      <c r="E70" s="58" t="s">
        <v>185</v>
      </c>
      <c r="F70" s="59" t="n">
        <v>20</v>
      </c>
      <c r="G70" s="60" t="n">
        <v>14</v>
      </c>
      <c r="H70" s="69" t="n">
        <f>G70/F70</f>
        <v>0.7</v>
      </c>
      <c r="I70" s="60" t="n">
        <f>G70*0.8</f>
        <v>11.2</v>
      </c>
      <c r="J70" s="62" t="n">
        <f>(F70-G70)*-0.5</f>
        <v>-3</v>
      </c>
      <c r="K70" s="59" t="n">
        <v>10</v>
      </c>
      <c r="L70" s="60" t="n">
        <v>6</v>
      </c>
      <c r="M70" s="69" t="n">
        <f>L70/K70</f>
        <v>0.6</v>
      </c>
      <c r="N70" s="60" t="n">
        <f>L70*0.8</f>
        <v>4.8</v>
      </c>
      <c r="O70" s="62" t="n">
        <f>(K70-L70)*-0.5</f>
        <v>-2</v>
      </c>
      <c r="P70" s="60" t="n">
        <v>40</v>
      </c>
      <c r="Q70" s="60" t="n">
        <v>18</v>
      </c>
      <c r="R70" s="69" t="n">
        <f>Q70/P70</f>
        <v>0.45</v>
      </c>
      <c r="S70" s="60" t="n">
        <f>Q70*1</f>
        <v>18</v>
      </c>
      <c r="T70" s="62" t="n">
        <f>(P70-Q70)*-1</f>
        <v>-22</v>
      </c>
      <c r="U70" s="63" t="n">
        <v>10</v>
      </c>
      <c r="V70" s="64" t="n">
        <v>0</v>
      </c>
      <c r="W70" s="70" t="n">
        <f>V70/U70</f>
        <v>0</v>
      </c>
      <c r="X70" s="64" t="n">
        <f>V70*0.8</f>
        <v>0</v>
      </c>
      <c r="Y70" s="66" t="n">
        <f>(U70-V70)*-0.5</f>
        <v>-5</v>
      </c>
      <c r="Z70" s="63" t="n">
        <v>8</v>
      </c>
      <c r="AA70" s="64" t="n">
        <v>2</v>
      </c>
      <c r="AB70" s="70" t="n">
        <f>AA70/Z70</f>
        <v>0.25</v>
      </c>
      <c r="AC70" s="64" t="n">
        <f>AA70*0.8</f>
        <v>1.6</v>
      </c>
      <c r="AD70" s="66" t="n">
        <f>(Z70-AA70)*-0.5</f>
        <v>-3</v>
      </c>
      <c r="AE70" s="63" t="n">
        <v>6</v>
      </c>
      <c r="AF70" s="64" t="n">
        <v>6</v>
      </c>
      <c r="AG70" s="70" t="n">
        <f>AF70/AE70</f>
        <v>1</v>
      </c>
      <c r="AH70" s="64" t="n">
        <f>AF70*3.5</f>
        <v>21</v>
      </c>
      <c r="AI70" s="64"/>
      <c r="AJ70" s="63" t="n">
        <v>8</v>
      </c>
      <c r="AK70" s="64" t="n">
        <v>11</v>
      </c>
      <c r="AL70" s="70" t="n">
        <f>AK70/AJ70</f>
        <v>1.375</v>
      </c>
      <c r="AM70" s="64" t="n">
        <f>AK70*1</f>
        <v>11</v>
      </c>
      <c r="AN70" s="64"/>
      <c r="AO70" s="59" t="n">
        <v>5</v>
      </c>
      <c r="AP70" s="60" t="n">
        <v>1</v>
      </c>
      <c r="AQ70" s="69" t="n">
        <f>AP70/AO70</f>
        <v>0.2</v>
      </c>
      <c r="AR70" s="60" t="n">
        <f>AP70*0.5</f>
        <v>0.5</v>
      </c>
      <c r="AS70" s="62" t="n">
        <f>(AO70-AP70)*-0.3</f>
        <v>-1.2</v>
      </c>
      <c r="AT70" s="63" t="n">
        <v>10</v>
      </c>
      <c r="AU70" s="64" t="n">
        <v>4</v>
      </c>
      <c r="AV70" s="70" t="n">
        <f>AU70/AT70</f>
        <v>0.4</v>
      </c>
      <c r="AW70" s="64" t="n">
        <f>AU70*0.3</f>
        <v>1.2</v>
      </c>
      <c r="AX70" s="66" t="n">
        <f>(AT70-AU70)*-0.2</f>
        <v>-1.2</v>
      </c>
      <c r="AY70" s="68" t="n">
        <f>I70+N70+S70+X70+AC70+AH70+AM70+AR70+AW70</f>
        <v>69.3</v>
      </c>
      <c r="AZ70" s="68" t="n">
        <f>J70+O70+T70+Y70+AD70+AI70+AN70+AS70+AX70</f>
        <v>-37.4</v>
      </c>
    </row>
    <row r="71" ht="13.5" customHeight="1">
      <c r="A71" s="17" t="n">
        <v>68</v>
      </c>
      <c r="B71" s="18" t="n">
        <v>539</v>
      </c>
      <c r="C71" s="19" t="s">
        <v>290</v>
      </c>
      <c r="D71" s="57" t="s">
        <v>19</v>
      </c>
      <c r="E71" s="58" t="s">
        <v>185</v>
      </c>
      <c r="F71" s="59" t="n">
        <v>20</v>
      </c>
      <c r="G71" s="60" t="n">
        <v>9</v>
      </c>
      <c r="H71" s="69" t="n">
        <f>G71/F71</f>
        <v>0.45</v>
      </c>
      <c r="I71" s="60" t="n">
        <f>G71*0.8</f>
        <v>7.2</v>
      </c>
      <c r="J71" s="62" t="n">
        <f>(F71-G71)*-0.5</f>
        <v>-5.5</v>
      </c>
      <c r="K71" s="59" t="n">
        <v>10</v>
      </c>
      <c r="L71" s="60" t="n">
        <v>7</v>
      </c>
      <c r="M71" s="69" t="n">
        <f>L71/K71</f>
        <v>0.7</v>
      </c>
      <c r="N71" s="60" t="n">
        <f>L71*0.8</f>
        <v>5.6</v>
      </c>
      <c r="O71" s="62" t="n">
        <f>(K71-L71)*-0.5</f>
        <v>-1.5</v>
      </c>
      <c r="P71" s="60" t="n">
        <v>30</v>
      </c>
      <c r="Q71" s="60" t="n">
        <v>16</v>
      </c>
      <c r="R71" s="69" t="n">
        <f>Q71/P71</f>
        <v>0.533333333333333</v>
      </c>
      <c r="S71" s="60" t="n">
        <f>Q71*1</f>
        <v>16</v>
      </c>
      <c r="T71" s="62" t="n">
        <f>(P71-Q71)*-1</f>
        <v>-14</v>
      </c>
      <c r="U71" s="63" t="n">
        <v>10</v>
      </c>
      <c r="V71" s="64" t="n">
        <v>1</v>
      </c>
      <c r="W71" s="70" t="n">
        <f>V71/U71</f>
        <v>0.1</v>
      </c>
      <c r="X71" s="64" t="n">
        <f>V71*0.8</f>
        <v>0.8</v>
      </c>
      <c r="Y71" s="66" t="n">
        <f>(U71-V71)*-0.5</f>
        <v>-4.5</v>
      </c>
      <c r="Z71" s="63" t="n">
        <v>8</v>
      </c>
      <c r="AA71" s="64" t="n">
        <v>1</v>
      </c>
      <c r="AB71" s="70" t="n">
        <f>AA71/Z71</f>
        <v>0.125</v>
      </c>
      <c r="AC71" s="64" t="n">
        <f>AA71*0.8</f>
        <v>0.8</v>
      </c>
      <c r="AD71" s="66" t="n">
        <f>(Z71-AA71)*-0.5</f>
        <v>-3.5</v>
      </c>
      <c r="AE71" s="63" t="n">
        <v>6</v>
      </c>
      <c r="AF71" s="64" t="n">
        <v>8</v>
      </c>
      <c r="AG71" s="70" t="n">
        <f>AF71/AE71</f>
        <v>1.33333333333333</v>
      </c>
      <c r="AH71" s="64" t="n">
        <f>AF71*3.5</f>
        <v>28</v>
      </c>
      <c r="AI71" s="64"/>
      <c r="AJ71" s="63" t="n">
        <v>8</v>
      </c>
      <c r="AK71" s="64" t="n">
        <v>7</v>
      </c>
      <c r="AL71" s="70" t="n">
        <f>AK71/AJ71</f>
        <v>0.875</v>
      </c>
      <c r="AM71" s="64" t="n">
        <f>AK71*0.8</f>
        <v>5.6</v>
      </c>
      <c r="AN71" s="66" t="n">
        <f>(AJ71-AK71)*-0.5</f>
        <v>-0.5</v>
      </c>
      <c r="AO71" s="59" t="n">
        <v>5</v>
      </c>
      <c r="AP71" s="60" t="n">
        <v>2</v>
      </c>
      <c r="AQ71" s="69" t="n">
        <f>AP71/AO71</f>
        <v>0.4</v>
      </c>
      <c r="AR71" s="60" t="n">
        <f>AP71*0.5</f>
        <v>1</v>
      </c>
      <c r="AS71" s="62" t="n">
        <f>(AO71-AP71)*-0.3</f>
        <v>-0.9</v>
      </c>
      <c r="AT71" s="63" t="n">
        <v>10</v>
      </c>
      <c r="AU71" s="64" t="n">
        <v>0</v>
      </c>
      <c r="AV71" s="70" t="n">
        <f>AU71/AT71</f>
        <v>0</v>
      </c>
      <c r="AW71" s="64" t="n">
        <f>AU71*0.3</f>
        <v>0</v>
      </c>
      <c r="AX71" s="66" t="n">
        <f>(AT71-AU71)*-0.2</f>
        <v>-2</v>
      </c>
      <c r="AY71" s="68" t="n">
        <f>I71+N71+S71+X71+AC71+AH71+AM71+AR71+AW71</f>
        <v>65</v>
      </c>
      <c r="AZ71" s="68" t="n">
        <f>J71+O71+T71+Y71+AD71+AI71+AN71+AS71+AX71</f>
        <v>-32.4</v>
      </c>
    </row>
    <row r="72" ht="13.5" customHeight="1">
      <c r="A72" s="17" t="n">
        <v>69</v>
      </c>
      <c r="B72" s="18" t="n">
        <v>549</v>
      </c>
      <c r="C72" s="19" t="s">
        <v>291</v>
      </c>
      <c r="D72" s="57" t="s">
        <v>19</v>
      </c>
      <c r="E72" s="58" t="s">
        <v>185</v>
      </c>
      <c r="F72" s="59" t="n">
        <v>20</v>
      </c>
      <c r="G72" s="60" t="n">
        <v>11</v>
      </c>
      <c r="H72" s="69" t="n">
        <f>G72/F72</f>
        <v>0.55</v>
      </c>
      <c r="I72" s="60" t="n">
        <f>G72*0.8</f>
        <v>8.8</v>
      </c>
      <c r="J72" s="62" t="n">
        <f>(F72-G72)*-0.5</f>
        <v>-4.5</v>
      </c>
      <c r="K72" s="59" t="n">
        <v>10</v>
      </c>
      <c r="L72" s="60" t="n">
        <v>5</v>
      </c>
      <c r="M72" s="69" t="n">
        <f>L72/K72</f>
        <v>0.5</v>
      </c>
      <c r="N72" s="60" t="n">
        <f>L72*0.8</f>
        <v>4</v>
      </c>
      <c r="O72" s="62" t="n">
        <f>(K72-L72)*-0.5</f>
        <v>-2.5</v>
      </c>
      <c r="P72" s="60" t="n">
        <v>30</v>
      </c>
      <c r="Q72" s="60" t="n">
        <v>9</v>
      </c>
      <c r="R72" s="69" t="n">
        <f>Q72/P72</f>
        <v>0.3</v>
      </c>
      <c r="S72" s="60" t="n">
        <f>Q72*1</f>
        <v>9</v>
      </c>
      <c r="T72" s="62" t="n">
        <f>(P72-Q72)*-1</f>
        <v>-21</v>
      </c>
      <c r="U72" s="63" t="n">
        <v>10</v>
      </c>
      <c r="V72" s="64" t="n">
        <v>0</v>
      </c>
      <c r="W72" s="70" t="n">
        <f>V72/U72</f>
        <v>0</v>
      </c>
      <c r="X72" s="64" t="n">
        <f>V72*0.8</f>
        <v>0</v>
      </c>
      <c r="Y72" s="66" t="n">
        <f>(U72-V72)*-0.5</f>
        <v>-5</v>
      </c>
      <c r="Z72" s="63" t="n">
        <v>8</v>
      </c>
      <c r="AA72" s="64" t="n">
        <v>1</v>
      </c>
      <c r="AB72" s="70" t="n">
        <f>AA72/Z72</f>
        <v>0.125</v>
      </c>
      <c r="AC72" s="64" t="n">
        <f>AA72*0.8</f>
        <v>0.8</v>
      </c>
      <c r="AD72" s="66" t="n">
        <f>(Z72-AA72)*-0.5</f>
        <v>-3.5</v>
      </c>
      <c r="AE72" s="63" t="n">
        <v>6</v>
      </c>
      <c r="AF72" s="64" t="n">
        <v>3</v>
      </c>
      <c r="AG72" s="70" t="n">
        <f>AF72/AE72</f>
        <v>0.5</v>
      </c>
      <c r="AH72" s="64" t="n">
        <f>AF72*2.5</f>
        <v>7.5</v>
      </c>
      <c r="AI72" s="66" t="n">
        <f>(AE72-AF72)*-1</f>
        <v>-3</v>
      </c>
      <c r="AJ72" s="63" t="n">
        <v>8</v>
      </c>
      <c r="AK72" s="64" t="n">
        <v>0</v>
      </c>
      <c r="AL72" s="70" t="n">
        <f>AK72/AJ72</f>
        <v>0</v>
      </c>
      <c r="AM72" s="64" t="n">
        <f>AK72*0.8</f>
        <v>0</v>
      </c>
      <c r="AN72" s="66" t="n">
        <f>(AJ72-AK72)*-0.5</f>
        <v>-4</v>
      </c>
      <c r="AO72" s="59" t="n">
        <v>5</v>
      </c>
      <c r="AP72" s="60" t="n">
        <v>1</v>
      </c>
      <c r="AQ72" s="69" t="n">
        <f>AP72/AO72</f>
        <v>0.2</v>
      </c>
      <c r="AR72" s="60" t="n">
        <f>AP72*0.5</f>
        <v>0.5</v>
      </c>
      <c r="AS72" s="62" t="n">
        <f>(AO72-AP72)*-0.3</f>
        <v>-1.2</v>
      </c>
      <c r="AT72" s="63" t="n">
        <v>10</v>
      </c>
      <c r="AU72" s="64" t="n">
        <v>0</v>
      </c>
      <c r="AV72" s="70" t="n">
        <f>AU72/AT72</f>
        <v>0</v>
      </c>
      <c r="AW72" s="64" t="n">
        <f>AU72*0.3</f>
        <v>0</v>
      </c>
      <c r="AX72" s="66" t="n">
        <f>(AT72-AU72)*-0.2</f>
        <v>-2</v>
      </c>
      <c r="AY72" s="68" t="n">
        <f>I72+N72+S72+X72+AC72+AH72+AM72+AR72+AW72</f>
        <v>30.6</v>
      </c>
      <c r="AZ72" s="68" t="n">
        <f>J72+O72+T72+Y72+AD72+AI72+AN72+AS72+AX72</f>
        <v>-46.7</v>
      </c>
    </row>
    <row r="73" ht="13.5" customHeight="1">
      <c r="A73" s="17" t="n">
        <v>70</v>
      </c>
      <c r="B73" s="18" t="n">
        <v>570</v>
      </c>
      <c r="C73" s="19" t="s">
        <v>292</v>
      </c>
      <c r="D73" s="57" t="s">
        <v>14</v>
      </c>
      <c r="E73" s="58" t="s">
        <v>185</v>
      </c>
      <c r="F73" s="59" t="n">
        <v>20</v>
      </c>
      <c r="G73" s="60" t="n">
        <v>9</v>
      </c>
      <c r="H73" s="69" t="n">
        <f>G73/F73</f>
        <v>0.45</v>
      </c>
      <c r="I73" s="60" t="n">
        <f>G73*0.8</f>
        <v>7.2</v>
      </c>
      <c r="J73" s="62" t="n">
        <f>(F73-G73)*-0.5</f>
        <v>-5.5</v>
      </c>
      <c r="K73" s="59" t="n">
        <v>10</v>
      </c>
      <c r="L73" s="60" t="n">
        <v>11</v>
      </c>
      <c r="M73" s="69" t="n">
        <f>L73/K73</f>
        <v>1.1</v>
      </c>
      <c r="N73" s="60" t="n">
        <f>L73*1.5</f>
        <v>16.5</v>
      </c>
      <c r="O73" s="60"/>
      <c r="P73" s="60" t="n">
        <v>30</v>
      </c>
      <c r="Q73" s="60" t="n">
        <v>27</v>
      </c>
      <c r="R73" s="69" t="n">
        <f>Q73/P73</f>
        <v>0.9</v>
      </c>
      <c r="S73" s="60" t="n">
        <f>Q73*1</f>
        <v>27</v>
      </c>
      <c r="T73" s="62" t="n">
        <f>(P73-Q73)*-1</f>
        <v>-3</v>
      </c>
      <c r="U73" s="63" t="n">
        <v>10</v>
      </c>
      <c r="V73" s="64" t="n">
        <v>0</v>
      </c>
      <c r="W73" s="70" t="n">
        <f>V73/U73</f>
        <v>0</v>
      </c>
      <c r="X73" s="64" t="n">
        <f>V73*0.8</f>
        <v>0</v>
      </c>
      <c r="Y73" s="66" t="n">
        <f>(U73-V73)*-0.5</f>
        <v>-5</v>
      </c>
      <c r="Z73" s="63" t="n">
        <v>8</v>
      </c>
      <c r="AA73" s="64" t="n">
        <v>0</v>
      </c>
      <c r="AB73" s="70" t="n">
        <f>AA73/Z73</f>
        <v>0</v>
      </c>
      <c r="AC73" s="64" t="n">
        <f>AA73*0.8</f>
        <v>0</v>
      </c>
      <c r="AD73" s="66" t="n">
        <f>(Z73-AA73)*-0.5</f>
        <v>-4</v>
      </c>
      <c r="AE73" s="63" t="n">
        <v>6</v>
      </c>
      <c r="AF73" s="64" t="n">
        <v>12</v>
      </c>
      <c r="AG73" s="70" t="n">
        <f>AF73/AE73</f>
        <v>2</v>
      </c>
      <c r="AH73" s="64" t="n">
        <f>AF73*3.5</f>
        <v>42</v>
      </c>
      <c r="AI73" s="64"/>
      <c r="AJ73" s="63" t="n">
        <v>8</v>
      </c>
      <c r="AK73" s="64" t="n">
        <v>6</v>
      </c>
      <c r="AL73" s="70" t="n">
        <f>AK73/AJ73</f>
        <v>0.75</v>
      </c>
      <c r="AM73" s="64" t="n">
        <f>AK73*0.8</f>
        <v>4.8</v>
      </c>
      <c r="AN73" s="66" t="n">
        <f>(AJ73-AK73)*-0.5</f>
        <v>-1</v>
      </c>
      <c r="AO73" s="59" t="n">
        <v>5</v>
      </c>
      <c r="AP73" s="60" t="n">
        <v>1</v>
      </c>
      <c r="AQ73" s="69" t="n">
        <f>AP73/AO73</f>
        <v>0.2</v>
      </c>
      <c r="AR73" s="60" t="n">
        <f>AP73*0.5</f>
        <v>0.5</v>
      </c>
      <c r="AS73" s="62" t="n">
        <f>(AO73-AP73)*-0.3</f>
        <v>-1.2</v>
      </c>
      <c r="AT73" s="63" t="n">
        <v>10</v>
      </c>
      <c r="AU73" s="64" t="n">
        <v>2</v>
      </c>
      <c r="AV73" s="70" t="n">
        <f>AU73/AT73</f>
        <v>0.2</v>
      </c>
      <c r="AW73" s="64" t="n">
        <f>AU73*0.3</f>
        <v>0.6</v>
      </c>
      <c r="AX73" s="66" t="n">
        <f>(AT73-AU73)*-0.2</f>
        <v>-1.6</v>
      </c>
      <c r="AY73" s="68" t="n">
        <f>I73+N73+S73+X73+AC73+AH73+AM73+AR73+AW73</f>
        <v>98.6</v>
      </c>
      <c r="AZ73" s="68" t="n">
        <f>J73+O73+T73+Y73+AD73+AI73+AN73+AS73+AX73</f>
        <v>-21.3</v>
      </c>
    </row>
    <row r="74" ht="13.5" customHeight="1">
      <c r="A74" s="17" t="n">
        <v>71</v>
      </c>
      <c r="B74" s="18" t="n">
        <v>573</v>
      </c>
      <c r="C74" s="19" t="s">
        <v>293</v>
      </c>
      <c r="D74" s="57" t="s">
        <v>24</v>
      </c>
      <c r="E74" s="58" t="s">
        <v>185</v>
      </c>
      <c r="F74" s="59" t="n">
        <v>20</v>
      </c>
      <c r="G74" s="60" t="n">
        <v>72</v>
      </c>
      <c r="H74" s="69" t="n">
        <f>G74/F74</f>
        <v>3.6</v>
      </c>
      <c r="I74" s="60" t="n">
        <f>G74*1.5</f>
        <v>108</v>
      </c>
      <c r="J74" s="60"/>
      <c r="K74" s="59" t="n">
        <v>10</v>
      </c>
      <c r="L74" s="60" t="n">
        <v>6</v>
      </c>
      <c r="M74" s="69" t="n">
        <f>L74/K74</f>
        <v>0.6</v>
      </c>
      <c r="N74" s="60" t="n">
        <f>L74*0.8</f>
        <v>4.8</v>
      </c>
      <c r="O74" s="62" t="n">
        <f>(K74-L74)*-0.5</f>
        <v>-2</v>
      </c>
      <c r="P74" s="60" t="n">
        <v>30</v>
      </c>
      <c r="Q74" s="60" t="n">
        <v>14</v>
      </c>
      <c r="R74" s="69" t="n">
        <f>Q74/P74</f>
        <v>0.466666666666667</v>
      </c>
      <c r="S74" s="60" t="n">
        <f>Q74*1</f>
        <v>14</v>
      </c>
      <c r="T74" s="62" t="n">
        <f>(P74-Q74)*-1</f>
        <v>-16</v>
      </c>
      <c r="U74" s="63" t="n">
        <v>10</v>
      </c>
      <c r="V74" s="64" t="n">
        <v>32</v>
      </c>
      <c r="W74" s="70" t="n">
        <f>V74/U74</f>
        <v>3.2</v>
      </c>
      <c r="X74" s="64" t="n">
        <f>V74*1</f>
        <v>32</v>
      </c>
      <c r="Y74" s="66"/>
      <c r="Z74" s="63" t="n">
        <v>8</v>
      </c>
      <c r="AA74" s="64" t="n">
        <v>0</v>
      </c>
      <c r="AB74" s="70" t="n">
        <f>AA74/Z74</f>
        <v>0</v>
      </c>
      <c r="AC74" s="64" t="n">
        <f>AA74*0.8</f>
        <v>0</v>
      </c>
      <c r="AD74" s="66" t="n">
        <f>(Z74-AA74)*-0.5</f>
        <v>-4</v>
      </c>
      <c r="AE74" s="63" t="n">
        <v>6</v>
      </c>
      <c r="AF74" s="64" t="n">
        <v>5</v>
      </c>
      <c r="AG74" s="70" t="n">
        <f>AF74/AE74</f>
        <v>0.833333333333333</v>
      </c>
      <c r="AH74" s="64" t="n">
        <f>AF74*2.5</f>
        <v>12.5</v>
      </c>
      <c r="AI74" s="66" t="n">
        <f>(AE74-AF74)*-1</f>
        <v>-1</v>
      </c>
      <c r="AJ74" s="63" t="n">
        <v>8</v>
      </c>
      <c r="AK74" s="64" t="n">
        <v>6</v>
      </c>
      <c r="AL74" s="70" t="n">
        <f>AK74/AJ74</f>
        <v>0.75</v>
      </c>
      <c r="AM74" s="64" t="n">
        <f>AK74*0.8</f>
        <v>4.8</v>
      </c>
      <c r="AN74" s="66" t="n">
        <f>(AJ74-AK74)*-0.5</f>
        <v>-1</v>
      </c>
      <c r="AO74" s="59" t="n">
        <v>5</v>
      </c>
      <c r="AP74" s="60" t="n">
        <v>5</v>
      </c>
      <c r="AQ74" s="69" t="n">
        <f>AP74/AO74</f>
        <v>1</v>
      </c>
      <c r="AR74" s="60" t="n">
        <f>AP74*0.8</f>
        <v>4</v>
      </c>
      <c r="AS74" s="60"/>
      <c r="AT74" s="63" t="n">
        <v>10</v>
      </c>
      <c r="AU74" s="64" t="n">
        <v>0</v>
      </c>
      <c r="AV74" s="70" t="n">
        <f>AU74/AT74</f>
        <v>0</v>
      </c>
      <c r="AW74" s="64" t="n">
        <f>AU74*0.3</f>
        <v>0</v>
      </c>
      <c r="AX74" s="66" t="n">
        <f>(AT74-AU74)*-0.2</f>
        <v>-2</v>
      </c>
      <c r="AY74" s="68" t="n">
        <f>I74+N74+S74+X74+AC74+AH74+AM74+AR74+AW74</f>
        <v>180.1</v>
      </c>
      <c r="AZ74" s="68" t="n">
        <f>J74+O74+T74+Y74+AD74+AI74+AN74+AS74+AX74</f>
        <v>-26</v>
      </c>
    </row>
    <row r="75" ht="13.5" customHeight="1">
      <c r="A75" s="17" t="n">
        <v>72</v>
      </c>
      <c r="B75" s="18" t="n">
        <v>587</v>
      </c>
      <c r="C75" s="19" t="s">
        <v>294</v>
      </c>
      <c r="D75" s="57" t="s">
        <v>31</v>
      </c>
      <c r="E75" s="58" t="s">
        <v>185</v>
      </c>
      <c r="F75" s="59" t="n">
        <v>20</v>
      </c>
      <c r="G75" s="60" t="n">
        <v>23</v>
      </c>
      <c r="H75" s="69" t="n">
        <f>G75/F75</f>
        <v>1.15</v>
      </c>
      <c r="I75" s="60" t="n">
        <f>G75*1.5</f>
        <v>34.5</v>
      </c>
      <c r="J75" s="60"/>
      <c r="K75" s="59" t="n">
        <v>10</v>
      </c>
      <c r="L75" s="60" t="n">
        <v>8</v>
      </c>
      <c r="M75" s="69" t="n">
        <f>L75/K75</f>
        <v>0.8</v>
      </c>
      <c r="N75" s="60" t="n">
        <f>L75*0.8</f>
        <v>6.4</v>
      </c>
      <c r="O75" s="62" t="n">
        <f>(K75-L75)*-0.5</f>
        <v>-1</v>
      </c>
      <c r="P75" s="60" t="n">
        <v>30</v>
      </c>
      <c r="Q75" s="60" t="n">
        <v>26</v>
      </c>
      <c r="R75" s="69" t="n">
        <f>Q75/P75</f>
        <v>0.866666666666667</v>
      </c>
      <c r="S75" s="60" t="n">
        <f>Q75*1</f>
        <v>26</v>
      </c>
      <c r="T75" s="62" t="n">
        <f>(P75-Q75)*-1</f>
        <v>-4</v>
      </c>
      <c r="U75" s="63" t="n">
        <v>10</v>
      </c>
      <c r="V75" s="64" t="n">
        <v>0</v>
      </c>
      <c r="W75" s="70" t="n">
        <f>V75/U75</f>
        <v>0</v>
      </c>
      <c r="X75" s="64" t="n">
        <f>V75*0.8</f>
        <v>0</v>
      </c>
      <c r="Y75" s="66" t="n">
        <f>(U75-V75)*-0.5</f>
        <v>-5</v>
      </c>
      <c r="Z75" s="63" t="n">
        <v>8</v>
      </c>
      <c r="AA75" s="64" t="n">
        <v>0</v>
      </c>
      <c r="AB75" s="70" t="n">
        <f>AA75/Z75</f>
        <v>0</v>
      </c>
      <c r="AC75" s="64" t="n">
        <f>AA75*0.8</f>
        <v>0</v>
      </c>
      <c r="AD75" s="66" t="n">
        <f>(Z75-AA75)*-0.5</f>
        <v>-4</v>
      </c>
      <c r="AE75" s="63" t="n">
        <v>6</v>
      </c>
      <c r="AF75" s="64" t="n">
        <v>1</v>
      </c>
      <c r="AG75" s="70" t="n">
        <f>AF75/AE75</f>
        <v>0.166666666666667</v>
      </c>
      <c r="AH75" s="64" t="n">
        <f>AF75*2.5</f>
        <v>2.5</v>
      </c>
      <c r="AI75" s="66" t="n">
        <f>(AE75-AF75)*-1</f>
        <v>-5</v>
      </c>
      <c r="AJ75" s="63" t="n">
        <v>8</v>
      </c>
      <c r="AK75" s="64" t="n">
        <v>2</v>
      </c>
      <c r="AL75" s="70" t="n">
        <f>AK75/AJ75</f>
        <v>0.25</v>
      </c>
      <c r="AM75" s="64" t="n">
        <f>AK75*0.8</f>
        <v>1.6</v>
      </c>
      <c r="AN75" s="66" t="n">
        <f>(AJ75-AK75)*-0.5</f>
        <v>-3</v>
      </c>
      <c r="AO75" s="59" t="n">
        <v>5</v>
      </c>
      <c r="AP75" s="60" t="n">
        <v>0</v>
      </c>
      <c r="AQ75" s="69" t="n">
        <f>AP75/AO75</f>
        <v>0</v>
      </c>
      <c r="AR75" s="60" t="n">
        <f>AP75*0.5</f>
        <v>0</v>
      </c>
      <c r="AS75" s="62" t="n">
        <f>(AO75-AP75)*-0.3</f>
        <v>-1.5</v>
      </c>
      <c r="AT75" s="63" t="n">
        <v>10</v>
      </c>
      <c r="AU75" s="64" t="n">
        <v>21</v>
      </c>
      <c r="AV75" s="70" t="n">
        <f>AU75/AT75</f>
        <v>2.1</v>
      </c>
      <c r="AW75" s="111" t="n">
        <f>AU75*0.5</f>
        <v>10.5</v>
      </c>
      <c r="AX75" s="112"/>
      <c r="AY75" s="68" t="n">
        <f>I75+N75+S75+X75+AC75+AH75+AM75+AR75+AW75</f>
        <v>81.5</v>
      </c>
      <c r="AZ75" s="68" t="n">
        <f>J75+O75+T75+Y75+AD75+AI75+AN75+AS75+AX75</f>
        <v>-23.5</v>
      </c>
    </row>
    <row r="76" ht="13.5" customHeight="1">
      <c r="A76" s="17" t="n">
        <v>73</v>
      </c>
      <c r="B76" s="18" t="n">
        <v>594</v>
      </c>
      <c r="C76" s="19" t="s">
        <v>295</v>
      </c>
      <c r="D76" s="57" t="s">
        <v>19</v>
      </c>
      <c r="E76" s="58" t="s">
        <v>185</v>
      </c>
      <c r="F76" s="59" t="n">
        <v>20</v>
      </c>
      <c r="G76" s="60" t="n">
        <v>17</v>
      </c>
      <c r="H76" s="69" t="n">
        <f>G76/F76</f>
        <v>0.85</v>
      </c>
      <c r="I76" s="60" t="n">
        <f>G76*0.8</f>
        <v>13.6</v>
      </c>
      <c r="J76" s="62" t="n">
        <f>(F76-G76)*-0.5</f>
        <v>-1.5</v>
      </c>
      <c r="K76" s="59" t="n">
        <v>10</v>
      </c>
      <c r="L76" s="60" t="n">
        <v>3</v>
      </c>
      <c r="M76" s="69" t="n">
        <f>L76/K76</f>
        <v>0.3</v>
      </c>
      <c r="N76" s="60" t="n">
        <f>L76*0.8</f>
        <v>2.4</v>
      </c>
      <c r="O76" s="62" t="n">
        <f>(K76-L76)*-0.5</f>
        <v>-3.5</v>
      </c>
      <c r="P76" s="60" t="n">
        <v>30</v>
      </c>
      <c r="Q76" s="60" t="n">
        <v>22</v>
      </c>
      <c r="R76" s="69" t="n">
        <f>Q76/P76</f>
        <v>0.733333333333333</v>
      </c>
      <c r="S76" s="60" t="n">
        <f>Q76*1</f>
        <v>22</v>
      </c>
      <c r="T76" s="62" t="n">
        <f>(P76-Q76)*-1</f>
        <v>-8</v>
      </c>
      <c r="U76" s="63" t="n">
        <v>10</v>
      </c>
      <c r="V76" s="64" t="n">
        <v>9</v>
      </c>
      <c r="W76" s="70" t="n">
        <f>V76/U76</f>
        <v>0.9</v>
      </c>
      <c r="X76" s="64" t="n">
        <f>V76*0.8</f>
        <v>7.2</v>
      </c>
      <c r="Y76" s="66" t="n">
        <f>(U76-V76)*-0.5</f>
        <v>-0.5</v>
      </c>
      <c r="Z76" s="63" t="n">
        <v>8</v>
      </c>
      <c r="AA76" s="64" t="n">
        <v>1</v>
      </c>
      <c r="AB76" s="70" t="n">
        <f>AA76/Z76</f>
        <v>0.125</v>
      </c>
      <c r="AC76" s="64" t="n">
        <f>AA76*0.8</f>
        <v>0.8</v>
      </c>
      <c r="AD76" s="66" t="n">
        <f>(Z76-AA76)*-0.5</f>
        <v>-3.5</v>
      </c>
      <c r="AE76" s="63" t="n">
        <v>6</v>
      </c>
      <c r="AF76" s="64" t="n">
        <v>22</v>
      </c>
      <c r="AG76" s="70" t="n">
        <f>AF76/AE76</f>
        <v>3.66666666666667</v>
      </c>
      <c r="AH76" s="64" t="n">
        <f>AF76*3.5</f>
        <v>77</v>
      </c>
      <c r="AI76" s="64"/>
      <c r="AJ76" s="63" t="n">
        <v>8</v>
      </c>
      <c r="AK76" s="64" t="n">
        <v>12</v>
      </c>
      <c r="AL76" s="70" t="n">
        <f>AK76/AJ76</f>
        <v>1.5</v>
      </c>
      <c r="AM76" s="64" t="n">
        <f>AK76*1</f>
        <v>12</v>
      </c>
      <c r="AN76" s="64"/>
      <c r="AO76" s="59" t="n">
        <v>5</v>
      </c>
      <c r="AP76" s="60" t="n">
        <v>2</v>
      </c>
      <c r="AQ76" s="69" t="n">
        <f>AP76/AO76</f>
        <v>0.4</v>
      </c>
      <c r="AR76" s="60" t="n">
        <f>AP76*0.5</f>
        <v>1</v>
      </c>
      <c r="AS76" s="62" t="n">
        <f>(AO76-AP76)*-0.3</f>
        <v>-0.9</v>
      </c>
      <c r="AT76" s="63" t="n">
        <v>10</v>
      </c>
      <c r="AU76" s="64" t="n">
        <v>1</v>
      </c>
      <c r="AV76" s="70" t="n">
        <f>AU76/AT76</f>
        <v>0.1</v>
      </c>
      <c r="AW76" s="64" t="n">
        <f>AU76*0.3</f>
        <v>0.3</v>
      </c>
      <c r="AX76" s="66" t="n">
        <f>(AT76-AU76)*-0.2</f>
        <v>-1.8</v>
      </c>
      <c r="AY76" s="68" t="n">
        <f>I76+N76+S76+X76+AC76+AH76+AM76+AR76+AW76</f>
        <v>136.3</v>
      </c>
      <c r="AZ76" s="68" t="n">
        <f>J76+O76+T76+Y76+AD76+AI76+AN76+AS76+AX76</f>
        <v>-19.7</v>
      </c>
    </row>
    <row r="77" ht="13.5" customHeight="1">
      <c r="A77" s="17" t="n">
        <v>74</v>
      </c>
      <c r="B77" s="18" t="n">
        <v>704</v>
      </c>
      <c r="C77" s="19" t="s">
        <v>296</v>
      </c>
      <c r="D77" s="57" t="s">
        <v>31</v>
      </c>
      <c r="E77" s="58" t="s">
        <v>185</v>
      </c>
      <c r="F77" s="59" t="n">
        <v>20</v>
      </c>
      <c r="G77" s="60" t="n">
        <v>10</v>
      </c>
      <c r="H77" s="69" t="n">
        <f>G77/F77</f>
        <v>0.5</v>
      </c>
      <c r="I77" s="60" t="n">
        <f>G77*0.8</f>
        <v>8</v>
      </c>
      <c r="J77" s="62" t="n">
        <f>(F77-G77)*-0.5</f>
        <v>-5</v>
      </c>
      <c r="K77" s="59" t="n">
        <v>10</v>
      </c>
      <c r="L77" s="60" t="n">
        <v>9</v>
      </c>
      <c r="M77" s="69" t="n">
        <f>L77/K77</f>
        <v>0.9</v>
      </c>
      <c r="N77" s="60" t="n">
        <f>L77*0.8</f>
        <v>7.2</v>
      </c>
      <c r="O77" s="62" t="n">
        <f>(K77-L77)*-0.5</f>
        <v>-0.5</v>
      </c>
      <c r="P77" s="60" t="n">
        <v>30</v>
      </c>
      <c r="Q77" s="60" t="n">
        <v>15</v>
      </c>
      <c r="R77" s="69" t="n">
        <f>Q77/P77</f>
        <v>0.5</v>
      </c>
      <c r="S77" s="60" t="n">
        <f>Q77*1</f>
        <v>15</v>
      </c>
      <c r="T77" s="62" t="n">
        <f>(P77-Q77)*-1</f>
        <v>-15</v>
      </c>
      <c r="U77" s="63" t="n">
        <v>10</v>
      </c>
      <c r="V77" s="64" t="n">
        <v>2</v>
      </c>
      <c r="W77" s="70" t="n">
        <f>V77/U77</f>
        <v>0.2</v>
      </c>
      <c r="X77" s="64" t="n">
        <f>V77*0.8</f>
        <v>1.6</v>
      </c>
      <c r="Y77" s="66" t="n">
        <f>(U77-V77)*-0.5</f>
        <v>-4</v>
      </c>
      <c r="Z77" s="63" t="n">
        <v>8</v>
      </c>
      <c r="AA77" s="64" t="n">
        <v>0</v>
      </c>
      <c r="AB77" s="70" t="n">
        <f>AA77/Z77</f>
        <v>0</v>
      </c>
      <c r="AC77" s="64" t="n">
        <f>AA77*0.8</f>
        <v>0</v>
      </c>
      <c r="AD77" s="66" t="n">
        <f>(Z77-AA77)*-0.5</f>
        <v>-4</v>
      </c>
      <c r="AE77" s="63" t="n">
        <v>6</v>
      </c>
      <c r="AF77" s="64" t="n">
        <v>4</v>
      </c>
      <c r="AG77" s="70" t="n">
        <f>AF77/AE77</f>
        <v>0.666666666666667</v>
      </c>
      <c r="AH77" s="64" t="n">
        <f>AF77*2.5</f>
        <v>10</v>
      </c>
      <c r="AI77" s="66" t="n">
        <f>(AE77-AF77)*-1</f>
        <v>-2</v>
      </c>
      <c r="AJ77" s="63" t="n">
        <v>8</v>
      </c>
      <c r="AK77" s="64" t="n">
        <v>5</v>
      </c>
      <c r="AL77" s="70" t="n">
        <f>AK77/AJ77</f>
        <v>0.625</v>
      </c>
      <c r="AM77" s="64" t="n">
        <f>AK77*0.8</f>
        <v>4</v>
      </c>
      <c r="AN77" s="66" t="n">
        <f>(AJ77-AK77)*-0.5</f>
        <v>-1.5</v>
      </c>
      <c r="AO77" s="59" t="n">
        <v>5</v>
      </c>
      <c r="AP77" s="60" t="n">
        <v>2</v>
      </c>
      <c r="AQ77" s="69" t="n">
        <f>AP77/AO77</f>
        <v>0.4</v>
      </c>
      <c r="AR77" s="60" t="n">
        <f>AP77*0.5</f>
        <v>1</v>
      </c>
      <c r="AS77" s="62" t="n">
        <f>(AO77-AP77)*-0.3</f>
        <v>-0.9</v>
      </c>
      <c r="AT77" s="63" t="n">
        <v>10</v>
      </c>
      <c r="AU77" s="64" t="n">
        <v>0</v>
      </c>
      <c r="AV77" s="70" t="n">
        <f>AU77/AT77</f>
        <v>0</v>
      </c>
      <c r="AW77" s="64" t="n">
        <f>AU77*0.3</f>
        <v>0</v>
      </c>
      <c r="AX77" s="66" t="n">
        <f>(AT77-AU77)*-0.2</f>
        <v>-2</v>
      </c>
      <c r="AY77" s="68" t="n">
        <f>I77+N77+S77+X77+AC77+AH77+AM77+AR77+AW77</f>
        <v>46.8</v>
      </c>
      <c r="AZ77" s="68" t="n">
        <f>J77+O77+T77+Y77+AD77+AI77+AN77+AS77+AX77</f>
        <v>-34.9</v>
      </c>
    </row>
    <row r="78" ht="13.5" customHeight="1">
      <c r="A78" s="17" t="n">
        <v>75</v>
      </c>
      <c r="B78" s="18" t="n">
        <v>706</v>
      </c>
      <c r="C78" s="19" t="s">
        <v>297</v>
      </c>
      <c r="D78" s="57" t="s">
        <v>31</v>
      </c>
      <c r="E78" s="58" t="s">
        <v>185</v>
      </c>
      <c r="F78" s="59" t="n">
        <v>20</v>
      </c>
      <c r="G78" s="60" t="n">
        <v>16</v>
      </c>
      <c r="H78" s="69" t="n">
        <f>G78/F78</f>
        <v>0.8</v>
      </c>
      <c r="I78" s="60" t="n">
        <f>G78*0.8</f>
        <v>12.8</v>
      </c>
      <c r="J78" s="62" t="n">
        <f>(F78-G78)*-0.5</f>
        <v>-2</v>
      </c>
      <c r="K78" s="59" t="n">
        <v>10</v>
      </c>
      <c r="L78" s="60" t="n">
        <v>11</v>
      </c>
      <c r="M78" s="69" t="n">
        <f>L78/K78</f>
        <v>1.1</v>
      </c>
      <c r="N78" s="60" t="n">
        <f>L78*1.5</f>
        <v>16.5</v>
      </c>
      <c r="O78" s="60"/>
      <c r="P78" s="60" t="n">
        <v>30</v>
      </c>
      <c r="Q78" s="60" t="n">
        <v>43</v>
      </c>
      <c r="R78" s="69" t="n">
        <f>Q78/P78</f>
        <v>1.43333333333333</v>
      </c>
      <c r="S78" s="60" t="n">
        <f>Q78*2</f>
        <v>86</v>
      </c>
      <c r="T78" s="60"/>
      <c r="U78" s="63" t="n">
        <v>10</v>
      </c>
      <c r="V78" s="64" t="n">
        <v>2</v>
      </c>
      <c r="W78" s="70" t="n">
        <f>V78/U78</f>
        <v>0.2</v>
      </c>
      <c r="X78" s="64" t="n">
        <f>V78*0.8</f>
        <v>1.6</v>
      </c>
      <c r="Y78" s="66" t="n">
        <f>(U78-V78)*-0.5</f>
        <v>-4</v>
      </c>
      <c r="Z78" s="63" t="n">
        <v>8</v>
      </c>
      <c r="AA78" s="64" t="n">
        <v>0</v>
      </c>
      <c r="AB78" s="70" t="n">
        <f>AA78/Z78</f>
        <v>0</v>
      </c>
      <c r="AC78" s="64" t="n">
        <f>AA78*0.8</f>
        <v>0</v>
      </c>
      <c r="AD78" s="66" t="n">
        <f>(Z78-AA78)*-0.5</f>
        <v>-4</v>
      </c>
      <c r="AE78" s="63" t="n">
        <v>6</v>
      </c>
      <c r="AF78" s="64" t="n">
        <v>6</v>
      </c>
      <c r="AG78" s="70" t="n">
        <f>AF78/AE78</f>
        <v>1</v>
      </c>
      <c r="AH78" s="64" t="n">
        <f>AF78*3.5</f>
        <v>21</v>
      </c>
      <c r="AI78" s="64"/>
      <c r="AJ78" s="63" t="n">
        <v>8</v>
      </c>
      <c r="AK78" s="64" t="n">
        <v>14</v>
      </c>
      <c r="AL78" s="70" t="n">
        <f>AK78/AJ78</f>
        <v>1.75</v>
      </c>
      <c r="AM78" s="64" t="n">
        <f>AK78*1</f>
        <v>14</v>
      </c>
      <c r="AN78" s="64"/>
      <c r="AO78" s="59" t="n">
        <v>5</v>
      </c>
      <c r="AP78" s="60" t="n">
        <v>5</v>
      </c>
      <c r="AQ78" s="69" t="n">
        <f>AP78/AO78</f>
        <v>1</v>
      </c>
      <c r="AR78" s="60" t="n">
        <f>AP78*0.8</f>
        <v>4</v>
      </c>
      <c r="AS78" s="60"/>
      <c r="AT78" s="63" t="n">
        <v>10</v>
      </c>
      <c r="AU78" s="64" t="n">
        <v>0</v>
      </c>
      <c r="AV78" s="70" t="n">
        <f>AU78/AT78</f>
        <v>0</v>
      </c>
      <c r="AW78" s="64" t="n">
        <f>AU78*0.3</f>
        <v>0</v>
      </c>
      <c r="AX78" s="66" t="n">
        <f>(AT78-AU78)*-0.2</f>
        <v>-2</v>
      </c>
      <c r="AY78" s="68" t="n">
        <f>I78+N78+S78+X78+AC78+AH78+AM78+AR78+AW78</f>
        <v>155.9</v>
      </c>
      <c r="AZ78" s="68" t="n">
        <f>J78+O78+T78+Y78+AD78+AI78+AN78+AS78+AX78</f>
        <v>-12</v>
      </c>
    </row>
    <row r="79" ht="13.5" customHeight="1">
      <c r="A79" s="17" t="n">
        <v>76</v>
      </c>
      <c r="B79" s="18" t="n">
        <v>710</v>
      </c>
      <c r="C79" s="19" t="s">
        <v>298</v>
      </c>
      <c r="D79" s="57" t="s">
        <v>31</v>
      </c>
      <c r="E79" s="58" t="s">
        <v>185</v>
      </c>
      <c r="F79" s="59" t="n">
        <v>20</v>
      </c>
      <c r="G79" s="60" t="n">
        <v>5</v>
      </c>
      <c r="H79" s="69" t="n">
        <f>G79/F79</f>
        <v>0.25</v>
      </c>
      <c r="I79" s="60" t="n">
        <f>G79*0.8</f>
        <v>4</v>
      </c>
      <c r="J79" s="62" t="n">
        <f>(F79-G79)*-0.5</f>
        <v>-7.5</v>
      </c>
      <c r="K79" s="59" t="n">
        <v>10</v>
      </c>
      <c r="L79" s="60" t="n">
        <v>14</v>
      </c>
      <c r="M79" s="69" t="n">
        <f>L79/K79</f>
        <v>1.4</v>
      </c>
      <c r="N79" s="60" t="n">
        <f>L79*1.5</f>
        <v>21</v>
      </c>
      <c r="O79" s="60"/>
      <c r="P79" s="60" t="n">
        <v>30</v>
      </c>
      <c r="Q79" s="60" t="n">
        <v>22</v>
      </c>
      <c r="R79" s="69" t="n">
        <f>Q79/P79</f>
        <v>0.733333333333333</v>
      </c>
      <c r="S79" s="60" t="n">
        <f>Q79*1</f>
        <v>22</v>
      </c>
      <c r="T79" s="62" t="n">
        <f>(P79-Q79)*-1</f>
        <v>-8</v>
      </c>
      <c r="U79" s="63" t="n">
        <v>10</v>
      </c>
      <c r="V79" s="64" t="n">
        <v>2</v>
      </c>
      <c r="W79" s="70" t="n">
        <f>V79/U79</f>
        <v>0.2</v>
      </c>
      <c r="X79" s="64" t="n">
        <f>V79*0.8</f>
        <v>1.6</v>
      </c>
      <c r="Y79" s="66" t="n">
        <f>(U79-V79)*-0.5</f>
        <v>-4</v>
      </c>
      <c r="Z79" s="63" t="n">
        <v>8</v>
      </c>
      <c r="AA79" s="64" t="n">
        <v>0</v>
      </c>
      <c r="AB79" s="70" t="n">
        <f>AA79/Z79</f>
        <v>0</v>
      </c>
      <c r="AC79" s="64" t="n">
        <f>AA79*0.8</f>
        <v>0</v>
      </c>
      <c r="AD79" s="66" t="n">
        <f>(Z79-AA79)*-0.5</f>
        <v>-4</v>
      </c>
      <c r="AE79" s="63" t="n">
        <v>6</v>
      </c>
      <c r="AF79" s="64" t="n">
        <v>6</v>
      </c>
      <c r="AG79" s="70" t="n">
        <f>AF79/AE79</f>
        <v>1</v>
      </c>
      <c r="AH79" s="64" t="n">
        <f>AF79*3.5</f>
        <v>21</v>
      </c>
      <c r="AI79" s="64"/>
      <c r="AJ79" s="63" t="n">
        <v>8</v>
      </c>
      <c r="AK79" s="64" t="n">
        <v>9</v>
      </c>
      <c r="AL79" s="70" t="n">
        <f>AK79/AJ79</f>
        <v>1.125</v>
      </c>
      <c r="AM79" s="64" t="n">
        <f>AK79*1</f>
        <v>9</v>
      </c>
      <c r="AN79" s="64"/>
      <c r="AO79" s="59" t="n">
        <v>5</v>
      </c>
      <c r="AP79" s="60" t="n">
        <v>0</v>
      </c>
      <c r="AQ79" s="69" t="n">
        <f>AP79/AO79</f>
        <v>0</v>
      </c>
      <c r="AR79" s="60" t="n">
        <f>AP79*0.5</f>
        <v>0</v>
      </c>
      <c r="AS79" s="62" t="n">
        <f>(AO79-AP79)*-0.3</f>
        <v>-1.5</v>
      </c>
      <c r="AT79" s="63" t="n">
        <v>10</v>
      </c>
      <c r="AU79" s="64" t="n">
        <v>3</v>
      </c>
      <c r="AV79" s="70" t="n">
        <f>AU79/AT79</f>
        <v>0.3</v>
      </c>
      <c r="AW79" s="64" t="n">
        <f>AU79*0.3</f>
        <v>0.9</v>
      </c>
      <c r="AX79" s="66" t="n">
        <f>(AT79-AU79)*-0.2</f>
        <v>-1.4</v>
      </c>
      <c r="AY79" s="68" t="n">
        <f>I79+N79+S79+X79+AC79+AH79+AM79+AR79+AW79</f>
        <v>79.5</v>
      </c>
      <c r="AZ79" s="68" t="n">
        <f>J79+O79+T79+Y79+AD79+AI79+AN79+AS79+AX79</f>
        <v>-26.4</v>
      </c>
    </row>
    <row r="80" ht="13.5" customHeight="1">
      <c r="A80" s="17" t="n">
        <v>77</v>
      </c>
      <c r="B80" s="18" t="n">
        <v>713</v>
      </c>
      <c r="C80" s="19" t="s">
        <v>299</v>
      </c>
      <c r="D80" s="57" t="s">
        <v>31</v>
      </c>
      <c r="E80" s="58" t="s">
        <v>185</v>
      </c>
      <c r="F80" s="59" t="n">
        <v>20</v>
      </c>
      <c r="G80" s="60" t="n">
        <v>12</v>
      </c>
      <c r="H80" s="69" t="n">
        <f>G80/F80</f>
        <v>0.6</v>
      </c>
      <c r="I80" s="60" t="n">
        <f>G80*0.8</f>
        <v>9.6</v>
      </c>
      <c r="J80" s="62" t="n">
        <f>(F80-G80)*-0.5</f>
        <v>-4</v>
      </c>
      <c r="K80" s="59" t="n">
        <v>10</v>
      </c>
      <c r="L80" s="60" t="n">
        <v>5</v>
      </c>
      <c r="M80" s="69" t="n">
        <f>L80/K80</f>
        <v>0.5</v>
      </c>
      <c r="N80" s="60" t="n">
        <f>L80*0.8</f>
        <v>4</v>
      </c>
      <c r="O80" s="62" t="n">
        <f>(K80-L80)*-0.5</f>
        <v>-2.5</v>
      </c>
      <c r="P80" s="60" t="n">
        <v>30</v>
      </c>
      <c r="Q80" s="60" t="n">
        <v>47</v>
      </c>
      <c r="R80" s="69" t="n">
        <f>Q80/P80</f>
        <v>1.56666666666667</v>
      </c>
      <c r="S80" s="60" t="n">
        <f>Q80*2</f>
        <v>94</v>
      </c>
      <c r="T80" s="60"/>
      <c r="U80" s="63" t="n">
        <v>10</v>
      </c>
      <c r="V80" s="64" t="n">
        <v>1</v>
      </c>
      <c r="W80" s="70" t="n">
        <f>V80/U80</f>
        <v>0.1</v>
      </c>
      <c r="X80" s="64" t="n">
        <f>V80*0.8</f>
        <v>0.8</v>
      </c>
      <c r="Y80" s="66" t="n">
        <f>(U80-V80)*-0.5</f>
        <v>-4.5</v>
      </c>
      <c r="Z80" s="63" t="n">
        <v>8</v>
      </c>
      <c r="AA80" s="64" t="n">
        <v>1</v>
      </c>
      <c r="AB80" s="70" t="n">
        <f>AA80/Z80</f>
        <v>0.125</v>
      </c>
      <c r="AC80" s="64" t="n">
        <f>AA80*0.8</f>
        <v>0.8</v>
      </c>
      <c r="AD80" s="66" t="n">
        <f>(Z80-AA80)*-0.5</f>
        <v>-3.5</v>
      </c>
      <c r="AE80" s="63" t="n">
        <v>6</v>
      </c>
      <c r="AF80" s="64" t="n">
        <v>0</v>
      </c>
      <c r="AG80" s="70" t="n">
        <f>AF80/AE80</f>
        <v>0</v>
      </c>
      <c r="AH80" s="64" t="n">
        <f>AF80*2.5</f>
        <v>0</v>
      </c>
      <c r="AI80" s="66" t="n">
        <f>(AE80-AF80)*-1</f>
        <v>-6</v>
      </c>
      <c r="AJ80" s="63" t="n">
        <v>8</v>
      </c>
      <c r="AK80" s="64" t="n">
        <v>8</v>
      </c>
      <c r="AL80" s="70" t="n">
        <f>AK80/AJ80</f>
        <v>1</v>
      </c>
      <c r="AM80" s="64" t="n">
        <f>AK80*1</f>
        <v>8</v>
      </c>
      <c r="AN80" s="64"/>
      <c r="AO80" s="59" t="n">
        <v>5</v>
      </c>
      <c r="AP80" s="60" t="n">
        <v>0</v>
      </c>
      <c r="AQ80" s="69" t="n">
        <f>AP80/AO80</f>
        <v>0</v>
      </c>
      <c r="AR80" s="60" t="n">
        <f>AP80*0.5</f>
        <v>0</v>
      </c>
      <c r="AS80" s="62" t="n">
        <f>(AO80-AP80)*-0.3</f>
        <v>-1.5</v>
      </c>
      <c r="AT80" s="63" t="n">
        <v>10</v>
      </c>
      <c r="AU80" s="64" t="n">
        <v>0</v>
      </c>
      <c r="AV80" s="70" t="n">
        <f>AU80/AT80</f>
        <v>0</v>
      </c>
      <c r="AW80" s="64" t="n">
        <f>AU80*0.3</f>
        <v>0</v>
      </c>
      <c r="AX80" s="66" t="n">
        <f>(AT80-AU80)*-0.2</f>
        <v>-2</v>
      </c>
      <c r="AY80" s="68" t="n">
        <f>I80+N80+S80+X80+AC80+AH80+AM80+AR80+AW80</f>
        <v>117.2</v>
      </c>
      <c r="AZ80" s="68" t="n">
        <f>J80+O80+T80+Y80+AD80+AI80+AN80+AS80+AX80</f>
        <v>-24</v>
      </c>
    </row>
    <row r="81" ht="13.5" customHeight="1">
      <c r="A81" s="17" t="n">
        <v>78</v>
      </c>
      <c r="B81" s="18" t="n">
        <v>720</v>
      </c>
      <c r="C81" s="19" t="s">
        <v>300</v>
      </c>
      <c r="D81" s="57" t="s">
        <v>19</v>
      </c>
      <c r="E81" s="58" t="s">
        <v>185</v>
      </c>
      <c r="F81" s="59" t="n">
        <v>20</v>
      </c>
      <c r="G81" s="60" t="n">
        <v>9</v>
      </c>
      <c r="H81" s="69" t="n">
        <f>G81/F81</f>
        <v>0.45</v>
      </c>
      <c r="I81" s="60" t="n">
        <f>G81*0.8</f>
        <v>7.2</v>
      </c>
      <c r="J81" s="62" t="n">
        <f>(F81-G81)*-0.5</f>
        <v>-5.5</v>
      </c>
      <c r="K81" s="59" t="n">
        <v>10</v>
      </c>
      <c r="L81" s="60" t="n">
        <v>2</v>
      </c>
      <c r="M81" s="69" t="n">
        <f>L81/K81</f>
        <v>0.2</v>
      </c>
      <c r="N81" s="60" t="n">
        <f>L81*0.8</f>
        <v>1.6</v>
      </c>
      <c r="O81" s="62" t="n">
        <f>(K81-L81)*-0.5</f>
        <v>-4</v>
      </c>
      <c r="P81" s="60" t="n">
        <v>30</v>
      </c>
      <c r="Q81" s="60" t="n">
        <v>34</v>
      </c>
      <c r="R81" s="69" t="n">
        <f>Q81/P81</f>
        <v>1.13333333333333</v>
      </c>
      <c r="S81" s="60" t="n">
        <f>Q81*2</f>
        <v>68</v>
      </c>
      <c r="T81" s="60"/>
      <c r="U81" s="63" t="n">
        <v>10</v>
      </c>
      <c r="V81" s="64" t="n">
        <v>0</v>
      </c>
      <c r="W81" s="70" t="n">
        <f>V81/U81</f>
        <v>0</v>
      </c>
      <c r="X81" s="64" t="n">
        <f>V81*0.8</f>
        <v>0</v>
      </c>
      <c r="Y81" s="66" t="n">
        <f>(U81-V81)*-0.5</f>
        <v>-5</v>
      </c>
      <c r="Z81" s="63" t="n">
        <v>8</v>
      </c>
      <c r="AA81" s="64" t="n">
        <v>0</v>
      </c>
      <c r="AB81" s="70" t="n">
        <f>AA81/Z81</f>
        <v>0</v>
      </c>
      <c r="AC81" s="64" t="n">
        <f>AA81*0.8</f>
        <v>0</v>
      </c>
      <c r="AD81" s="66" t="n">
        <f>(Z81-AA81)*-0.5</f>
        <v>-4</v>
      </c>
      <c r="AE81" s="63" t="n">
        <v>6</v>
      </c>
      <c r="AF81" s="64" t="n">
        <v>5</v>
      </c>
      <c r="AG81" s="70" t="n">
        <f>AF81/AE81</f>
        <v>0.833333333333333</v>
      </c>
      <c r="AH81" s="64" t="n">
        <f>AF81*2.5</f>
        <v>12.5</v>
      </c>
      <c r="AI81" s="66" t="n">
        <f>(AE81-AF81)*-1</f>
        <v>-1</v>
      </c>
      <c r="AJ81" s="63" t="n">
        <v>8</v>
      </c>
      <c r="AK81" s="64" t="n">
        <v>0</v>
      </c>
      <c r="AL81" s="70" t="n">
        <f>AK81/AJ81</f>
        <v>0</v>
      </c>
      <c r="AM81" s="64" t="n">
        <f>AK81*0.8</f>
        <v>0</v>
      </c>
      <c r="AN81" s="66" t="n">
        <f>(AJ81-AK81)*-0.5</f>
        <v>-4</v>
      </c>
      <c r="AO81" s="59" t="n">
        <v>5</v>
      </c>
      <c r="AP81" s="60" t="n">
        <v>0</v>
      </c>
      <c r="AQ81" s="69" t="n">
        <f>AP81/AO81</f>
        <v>0</v>
      </c>
      <c r="AR81" s="60" t="n">
        <f>AP81*0.5</f>
        <v>0</v>
      </c>
      <c r="AS81" s="62" t="n">
        <f>(AO81-AP81)*-0.3</f>
        <v>-1.5</v>
      </c>
      <c r="AT81" s="63" t="n">
        <v>10</v>
      </c>
      <c r="AU81" s="64" t="n">
        <v>1</v>
      </c>
      <c r="AV81" s="70" t="n">
        <f>AU81/AT81</f>
        <v>0.1</v>
      </c>
      <c r="AW81" s="64" t="n">
        <f>AU81*0.3</f>
        <v>0.3</v>
      </c>
      <c r="AX81" s="66" t="n">
        <f>(AT81-AU81)*-0.2</f>
        <v>-1.8</v>
      </c>
      <c r="AY81" s="68" t="n">
        <f>I81+N81+S81+X81+AC81+AH81+AM81+AR81+AW81</f>
        <v>89.6</v>
      </c>
      <c r="AZ81" s="68" t="n">
        <f>J81+O81+T81+Y81+AD81+AI81+AN81+AS81+AX81</f>
        <v>-26.8</v>
      </c>
    </row>
    <row r="82" ht="13.5" customHeight="1">
      <c r="A82" s="17" t="n">
        <v>79</v>
      </c>
      <c r="B82" s="18" t="n">
        <v>727</v>
      </c>
      <c r="C82" s="19" t="s">
        <v>301</v>
      </c>
      <c r="D82" s="57" t="s">
        <v>14</v>
      </c>
      <c r="E82" s="58" t="s">
        <v>185</v>
      </c>
      <c r="F82" s="59" t="n">
        <v>20</v>
      </c>
      <c r="G82" s="60" t="n">
        <v>9</v>
      </c>
      <c r="H82" s="69" t="n">
        <f>G82/F82</f>
        <v>0.45</v>
      </c>
      <c r="I82" s="60" t="n">
        <f>G82*0.8</f>
        <v>7.2</v>
      </c>
      <c r="J82" s="62" t="n">
        <f>(F82-G82)*-0.5</f>
        <v>-5.5</v>
      </c>
      <c r="K82" s="59" t="n">
        <v>10</v>
      </c>
      <c r="L82" s="60" t="n">
        <v>4</v>
      </c>
      <c r="M82" s="69" t="n">
        <f>L82/K82</f>
        <v>0.4</v>
      </c>
      <c r="N82" s="60" t="n">
        <f>L82*0.8</f>
        <v>3.2</v>
      </c>
      <c r="O82" s="62" t="n">
        <f>(K82-L82)*-0.5</f>
        <v>-3</v>
      </c>
      <c r="P82" s="60" t="n">
        <v>30</v>
      </c>
      <c r="Q82" s="60" t="n">
        <v>52</v>
      </c>
      <c r="R82" s="69" t="n">
        <f>Q82/P82</f>
        <v>1.73333333333333</v>
      </c>
      <c r="S82" s="60" t="n">
        <f>Q82*2</f>
        <v>104</v>
      </c>
      <c r="T82" s="60"/>
      <c r="U82" s="63" t="n">
        <v>10</v>
      </c>
      <c r="V82" s="64" t="n">
        <v>0</v>
      </c>
      <c r="W82" s="70" t="n">
        <f>V82/U82</f>
        <v>0</v>
      </c>
      <c r="X82" s="64" t="n">
        <f>V82*0.8</f>
        <v>0</v>
      </c>
      <c r="Y82" s="66" t="n">
        <f>(U82-V82)*-0.5</f>
        <v>-5</v>
      </c>
      <c r="Z82" s="63" t="n">
        <v>8</v>
      </c>
      <c r="AA82" s="64" t="n">
        <v>1</v>
      </c>
      <c r="AB82" s="70" t="n">
        <f>AA82/Z82</f>
        <v>0.125</v>
      </c>
      <c r="AC82" s="64" t="n">
        <f>AA82*0.8</f>
        <v>0.8</v>
      </c>
      <c r="AD82" s="66" t="n">
        <f>(Z82-AA82)*-0.5</f>
        <v>-3.5</v>
      </c>
      <c r="AE82" s="63" t="n">
        <v>6</v>
      </c>
      <c r="AF82" s="64" t="n">
        <v>1</v>
      </c>
      <c r="AG82" s="70" t="n">
        <f>AF82/AE82</f>
        <v>0.166666666666667</v>
      </c>
      <c r="AH82" s="64" t="n">
        <f>AF82*2.5</f>
        <v>2.5</v>
      </c>
      <c r="AI82" s="66" t="n">
        <f>(AE82-AF82)*-1</f>
        <v>-5</v>
      </c>
      <c r="AJ82" s="63" t="n">
        <v>8</v>
      </c>
      <c r="AK82" s="64" t="n">
        <v>14</v>
      </c>
      <c r="AL82" s="70" t="n">
        <f>AK82/AJ82</f>
        <v>1.75</v>
      </c>
      <c r="AM82" s="64" t="n">
        <f>AK82*1</f>
        <v>14</v>
      </c>
      <c r="AN82" s="64"/>
      <c r="AO82" s="59" t="n">
        <v>5</v>
      </c>
      <c r="AP82" s="60" t="n">
        <v>0</v>
      </c>
      <c r="AQ82" s="69" t="n">
        <f>AP82/AO82</f>
        <v>0</v>
      </c>
      <c r="AR82" s="60" t="n">
        <f>AP82*0.5</f>
        <v>0</v>
      </c>
      <c r="AS82" s="62" t="n">
        <f>(AO82-AP82)*-0.3</f>
        <v>-1.5</v>
      </c>
      <c r="AT82" s="63" t="n">
        <v>10</v>
      </c>
      <c r="AU82" s="64" t="n">
        <v>2</v>
      </c>
      <c r="AV82" s="70" t="n">
        <f>AU82/AT82</f>
        <v>0.2</v>
      </c>
      <c r="AW82" s="64" t="n">
        <f>AU82*0.3</f>
        <v>0.6</v>
      </c>
      <c r="AX82" s="66" t="n">
        <f>(AT82-AU82)*-0.2</f>
        <v>-1.6</v>
      </c>
      <c r="AY82" s="68" t="n">
        <f>I82+N82+S82+X82+AC82+AH82+AM82+AR82+AW82</f>
        <v>132.3</v>
      </c>
      <c r="AZ82" s="68" t="n">
        <f>J82+O82+T82+Y82+AD82+AI82+AN82+AS82+AX82</f>
        <v>-25.1</v>
      </c>
    </row>
    <row r="83" ht="13.5" customHeight="1">
      <c r="A83" s="17" t="n">
        <v>80</v>
      </c>
      <c r="B83" s="18" t="n">
        <v>732</v>
      </c>
      <c r="C83" s="19" t="s">
        <v>302</v>
      </c>
      <c r="D83" s="57" t="s">
        <v>19</v>
      </c>
      <c r="E83" s="58" t="s">
        <v>185</v>
      </c>
      <c r="F83" s="59" t="n">
        <v>20</v>
      </c>
      <c r="G83" s="60" t="n">
        <v>14</v>
      </c>
      <c r="H83" s="69" t="n">
        <f>G83/F83</f>
        <v>0.7</v>
      </c>
      <c r="I83" s="60" t="n">
        <f>G83*0.8</f>
        <v>11.2</v>
      </c>
      <c r="J83" s="62" t="n">
        <f>(F83-G83)*-0.5</f>
        <v>-3</v>
      </c>
      <c r="K83" s="59" t="n">
        <v>10</v>
      </c>
      <c r="L83" s="60" t="n">
        <v>4</v>
      </c>
      <c r="M83" s="69" t="n">
        <f>L83/K83</f>
        <v>0.4</v>
      </c>
      <c r="N83" s="60" t="n">
        <f>L83*0.8</f>
        <v>3.2</v>
      </c>
      <c r="O83" s="62" t="n">
        <f>(K83-L83)*-0.5</f>
        <v>-3</v>
      </c>
      <c r="P83" s="60" t="n">
        <v>30</v>
      </c>
      <c r="Q83" s="60" t="n">
        <v>13</v>
      </c>
      <c r="R83" s="69" t="n">
        <f>Q83/P83</f>
        <v>0.433333333333333</v>
      </c>
      <c r="S83" s="60" t="n">
        <f>Q83*1</f>
        <v>13</v>
      </c>
      <c r="T83" s="62" t="n">
        <f>(P83-Q83)*-1</f>
        <v>-17</v>
      </c>
      <c r="U83" s="63" t="n">
        <v>10</v>
      </c>
      <c r="V83" s="64" t="n">
        <v>2</v>
      </c>
      <c r="W83" s="70" t="n">
        <f>V83/U83</f>
        <v>0.2</v>
      </c>
      <c r="X83" s="64" t="n">
        <f>V83*0.8</f>
        <v>1.6</v>
      </c>
      <c r="Y83" s="66" t="n">
        <f>(U83-V83)*-0.5</f>
        <v>-4</v>
      </c>
      <c r="Z83" s="63" t="n">
        <v>8</v>
      </c>
      <c r="AA83" s="64" t="n">
        <v>2</v>
      </c>
      <c r="AB83" s="70" t="n">
        <f>AA83/Z83</f>
        <v>0.25</v>
      </c>
      <c r="AC83" s="64" t="n">
        <f>AA83*0.8</f>
        <v>1.6</v>
      </c>
      <c r="AD83" s="66" t="n">
        <f>(Z83-AA83)*-0.5</f>
        <v>-3</v>
      </c>
      <c r="AE83" s="63" t="n">
        <v>6</v>
      </c>
      <c r="AF83" s="64" t="n">
        <v>9</v>
      </c>
      <c r="AG83" s="70" t="n">
        <f>AF83/AE83</f>
        <v>1.5</v>
      </c>
      <c r="AH83" s="64" t="n">
        <f>AF83*3.5</f>
        <v>31.5</v>
      </c>
      <c r="AI83" s="64"/>
      <c r="AJ83" s="63" t="n">
        <v>8</v>
      </c>
      <c r="AK83" s="64" t="n">
        <v>2</v>
      </c>
      <c r="AL83" s="70" t="n">
        <f>AK83/AJ83</f>
        <v>0.25</v>
      </c>
      <c r="AM83" s="64" t="n">
        <f>AK83*0.8</f>
        <v>1.6</v>
      </c>
      <c r="AN83" s="66" t="n">
        <f>(AJ83-AK83)*-0.5</f>
        <v>-3</v>
      </c>
      <c r="AO83" s="59" t="n">
        <v>5</v>
      </c>
      <c r="AP83" s="60" t="n">
        <v>0</v>
      </c>
      <c r="AQ83" s="69" t="n">
        <f>AP83/AO83</f>
        <v>0</v>
      </c>
      <c r="AR83" s="60" t="n">
        <f>AP83*0.5</f>
        <v>0</v>
      </c>
      <c r="AS83" s="62" t="n">
        <f>(AO83-AP83)*-0.3</f>
        <v>-1.5</v>
      </c>
      <c r="AT83" s="63" t="n">
        <v>10</v>
      </c>
      <c r="AU83" s="64" t="n">
        <v>0</v>
      </c>
      <c r="AV83" s="70" t="n">
        <f>AU83/AT83</f>
        <v>0</v>
      </c>
      <c r="AW83" s="64" t="n">
        <f>AU83*0.3</f>
        <v>0</v>
      </c>
      <c r="AX83" s="66" t="n">
        <f>(AT83-AU83)*-0.2</f>
        <v>-2</v>
      </c>
      <c r="AY83" s="68" t="n">
        <f>I83+N83+S83+X83+AC83+AH83+AM83+AR83+AW83</f>
        <v>63.7</v>
      </c>
      <c r="AZ83" s="68" t="n">
        <f>J83+O83+T83+Y83+AD83+AI83+AN83+AS83+AX83</f>
        <v>-36.5</v>
      </c>
    </row>
    <row r="84" ht="13.5" customHeight="1">
      <c r="A84" s="17" t="n">
        <v>81</v>
      </c>
      <c r="B84" s="18" t="n">
        <v>733</v>
      </c>
      <c r="C84" s="19" t="s">
        <v>303</v>
      </c>
      <c r="D84" s="57" t="s">
        <v>24</v>
      </c>
      <c r="E84" s="58" t="s">
        <v>185</v>
      </c>
      <c r="F84" s="59" t="n">
        <v>20</v>
      </c>
      <c r="G84" s="60" t="n">
        <v>15</v>
      </c>
      <c r="H84" s="69" t="n">
        <f>G84/F84</f>
        <v>0.75</v>
      </c>
      <c r="I84" s="60" t="n">
        <f>G84*0.8</f>
        <v>12</v>
      </c>
      <c r="J84" s="62" t="n">
        <f>(F84-G84)*-0.5</f>
        <v>-2.5</v>
      </c>
      <c r="K84" s="59" t="n">
        <v>10</v>
      </c>
      <c r="L84" s="60" t="n">
        <v>12</v>
      </c>
      <c r="M84" s="69" t="n">
        <f>L84/K84</f>
        <v>1.2</v>
      </c>
      <c r="N84" s="60" t="n">
        <f>L84*1.5</f>
        <v>18</v>
      </c>
      <c r="O84" s="60"/>
      <c r="P84" s="60" t="n">
        <v>30</v>
      </c>
      <c r="Q84" s="60" t="n">
        <v>37</v>
      </c>
      <c r="R84" s="69" t="n">
        <f>Q84/P84</f>
        <v>1.23333333333333</v>
      </c>
      <c r="S84" s="60" t="n">
        <f>Q84*2</f>
        <v>74</v>
      </c>
      <c r="T84" s="60"/>
      <c r="U84" s="63" t="n">
        <v>10</v>
      </c>
      <c r="V84" s="64" t="n">
        <v>8</v>
      </c>
      <c r="W84" s="70" t="n">
        <f>V84/U84</f>
        <v>0.8</v>
      </c>
      <c r="X84" s="64" t="n">
        <f>V84*0.8</f>
        <v>6.4</v>
      </c>
      <c r="Y84" s="66" t="n">
        <f>(U84-V84)*-0.5</f>
        <v>-1</v>
      </c>
      <c r="Z84" s="63" t="n">
        <v>8</v>
      </c>
      <c r="AA84" s="64" t="n">
        <v>0</v>
      </c>
      <c r="AB84" s="70" t="n">
        <f>AA84/Z84</f>
        <v>0</v>
      </c>
      <c r="AC84" s="64" t="n">
        <f>AA84*0.8</f>
        <v>0</v>
      </c>
      <c r="AD84" s="66" t="n">
        <f>(Z84-AA84)*-0.5</f>
        <v>-4</v>
      </c>
      <c r="AE84" s="63" t="n">
        <v>6</v>
      </c>
      <c r="AF84" s="64" t="n">
        <v>17</v>
      </c>
      <c r="AG84" s="70" t="n">
        <f>AF84/AE84</f>
        <v>2.83333333333333</v>
      </c>
      <c r="AH84" s="64" t="n">
        <f>AF84*3.5</f>
        <v>59.5</v>
      </c>
      <c r="AI84" s="64"/>
      <c r="AJ84" s="63" t="n">
        <v>8</v>
      </c>
      <c r="AK84" s="64" t="n">
        <v>5</v>
      </c>
      <c r="AL84" s="70" t="n">
        <f>AK84/AJ84</f>
        <v>0.625</v>
      </c>
      <c r="AM84" s="64" t="n">
        <f>AK84*0.8</f>
        <v>4</v>
      </c>
      <c r="AN84" s="66" t="n">
        <f>(AJ84-AK84)*-0.5</f>
        <v>-1.5</v>
      </c>
      <c r="AO84" s="59" t="n">
        <v>5</v>
      </c>
      <c r="AP84" s="60" t="n">
        <v>3</v>
      </c>
      <c r="AQ84" s="69" t="n">
        <f>AP84/AO84</f>
        <v>0.6</v>
      </c>
      <c r="AR84" s="60" t="n">
        <f>AP84*0.5</f>
        <v>1.5</v>
      </c>
      <c r="AS84" s="62" t="n">
        <f>(AO84-AP84)*-0.3</f>
        <v>-0.6</v>
      </c>
      <c r="AT84" s="63" t="n">
        <v>10</v>
      </c>
      <c r="AU84" s="64" t="n">
        <v>3</v>
      </c>
      <c r="AV84" s="70" t="n">
        <f>AU84/AT84</f>
        <v>0.3</v>
      </c>
      <c r="AW84" s="64" t="n">
        <f>AU84*0.3</f>
        <v>0.9</v>
      </c>
      <c r="AX84" s="66" t="n">
        <f>(AT84-AU84)*-0.2</f>
        <v>-1.4</v>
      </c>
      <c r="AY84" s="68" t="n">
        <f>I84+N84+S84+X84+AC84+AH84+AM84+AR84+AW84</f>
        <v>176.3</v>
      </c>
      <c r="AZ84" s="68" t="n">
        <f>J84+O84+T84+Y84+AD84+AI84+AN84+AS84+AX84</f>
        <v>-11</v>
      </c>
    </row>
    <row r="85" ht="13.5" customHeight="1">
      <c r="A85" s="17" t="n">
        <v>82</v>
      </c>
      <c r="B85" s="18" t="n">
        <v>738</v>
      </c>
      <c r="C85" s="19" t="s">
        <v>304</v>
      </c>
      <c r="D85" s="57" t="s">
        <v>31</v>
      </c>
      <c r="E85" s="58" t="s">
        <v>185</v>
      </c>
      <c r="F85" s="59" t="n">
        <v>20</v>
      </c>
      <c r="G85" s="60" t="n">
        <v>17</v>
      </c>
      <c r="H85" s="69" t="n">
        <f>G85/F85</f>
        <v>0.85</v>
      </c>
      <c r="I85" s="60" t="n">
        <f>G85*0.8</f>
        <v>13.6</v>
      </c>
      <c r="J85" s="62" t="n">
        <f>(F85-G85)*-0.5</f>
        <v>-1.5</v>
      </c>
      <c r="K85" s="59" t="n">
        <v>10</v>
      </c>
      <c r="L85" s="60" t="n">
        <v>11</v>
      </c>
      <c r="M85" s="69" t="n">
        <f>L85/K85</f>
        <v>1.1</v>
      </c>
      <c r="N85" s="60" t="n">
        <f>L85*1.5</f>
        <v>16.5</v>
      </c>
      <c r="O85" s="60"/>
      <c r="P85" s="60" t="n">
        <v>30</v>
      </c>
      <c r="Q85" s="60" t="n">
        <v>29</v>
      </c>
      <c r="R85" s="69" t="n">
        <f>Q85/P85</f>
        <v>0.966666666666667</v>
      </c>
      <c r="S85" s="60" t="n">
        <f>Q85*1</f>
        <v>29</v>
      </c>
      <c r="T85" s="62" t="n">
        <f>(P85-Q85)*-1</f>
        <v>-1</v>
      </c>
      <c r="U85" s="63" t="n">
        <v>10</v>
      </c>
      <c r="V85" s="64" t="n">
        <v>3</v>
      </c>
      <c r="W85" s="70" t="n">
        <f>V85/U85</f>
        <v>0.3</v>
      </c>
      <c r="X85" s="64" t="n">
        <f>V85*0.8</f>
        <v>2.4</v>
      </c>
      <c r="Y85" s="66" t="n">
        <f>(U85-V85)*-0.5</f>
        <v>-3.5</v>
      </c>
      <c r="Z85" s="63" t="n">
        <v>8</v>
      </c>
      <c r="AA85" s="64" t="n">
        <v>1</v>
      </c>
      <c r="AB85" s="70" t="n">
        <f>AA85/Z85</f>
        <v>0.125</v>
      </c>
      <c r="AC85" s="64" t="n">
        <f>AA85*0.8</f>
        <v>0.8</v>
      </c>
      <c r="AD85" s="66" t="n">
        <f>(Z85-AA85)*-0.5</f>
        <v>-3.5</v>
      </c>
      <c r="AE85" s="63" t="n">
        <v>6</v>
      </c>
      <c r="AF85" s="64" t="n">
        <v>15</v>
      </c>
      <c r="AG85" s="70" t="n">
        <f>AF85/AE85</f>
        <v>2.5</v>
      </c>
      <c r="AH85" s="64" t="n">
        <f>AF85*3.5</f>
        <v>52.5</v>
      </c>
      <c r="AI85" s="64"/>
      <c r="AJ85" s="63" t="n">
        <v>8</v>
      </c>
      <c r="AK85" s="64" t="n">
        <v>7</v>
      </c>
      <c r="AL85" s="70" t="n">
        <f>AK85/AJ85</f>
        <v>0.875</v>
      </c>
      <c r="AM85" s="64" t="n">
        <f>AK85*0.8</f>
        <v>5.6</v>
      </c>
      <c r="AN85" s="66" t="n">
        <f>(AJ85-AK85)*-0.5</f>
        <v>-0.5</v>
      </c>
      <c r="AO85" s="59" t="n">
        <v>5</v>
      </c>
      <c r="AP85" s="60" t="n">
        <v>0</v>
      </c>
      <c r="AQ85" s="69" t="n">
        <f>AP85/AO85</f>
        <v>0</v>
      </c>
      <c r="AR85" s="60" t="n">
        <f>AP85*0.5</f>
        <v>0</v>
      </c>
      <c r="AS85" s="62" t="n">
        <f>(AO85-AP85)*-0.3</f>
        <v>-1.5</v>
      </c>
      <c r="AT85" s="63" t="n">
        <v>10</v>
      </c>
      <c r="AU85" s="64" t="n">
        <v>2</v>
      </c>
      <c r="AV85" s="70" t="n">
        <f>AU85/AT85</f>
        <v>0.2</v>
      </c>
      <c r="AW85" s="64" t="n">
        <f>AU85*0.3</f>
        <v>0.6</v>
      </c>
      <c r="AX85" s="66" t="n">
        <f>(AT85-AU85)*-0.2</f>
        <v>-1.6</v>
      </c>
      <c r="AY85" s="68" t="n">
        <f>I85+N85+S85+X85+AC85+AH85+AM85+AR85+AW85</f>
        <v>121</v>
      </c>
      <c r="AZ85" s="68" t="n">
        <f>J85+O85+T85+Y85+AD85+AI85+AN85+AS85+AX85</f>
        <v>-13.1</v>
      </c>
    </row>
    <row r="86" ht="13.5" customHeight="1">
      <c r="A86" s="17" t="n">
        <v>83</v>
      </c>
      <c r="B86" s="18" t="n">
        <v>740</v>
      </c>
      <c r="C86" s="19" t="s">
        <v>305</v>
      </c>
      <c r="D86" s="57" t="s">
        <v>24</v>
      </c>
      <c r="E86" s="58" t="s">
        <v>185</v>
      </c>
      <c r="F86" s="59" t="n">
        <v>20</v>
      </c>
      <c r="G86" s="60" t="n">
        <v>7</v>
      </c>
      <c r="H86" s="69" t="n">
        <f>G86/F86</f>
        <v>0.35</v>
      </c>
      <c r="I86" s="60" t="n">
        <f>G86*0.8</f>
        <v>5.6</v>
      </c>
      <c r="J86" s="62" t="n">
        <f>(F86-G86)*-0.5</f>
        <v>-6.5</v>
      </c>
      <c r="K86" s="59" t="n">
        <v>10</v>
      </c>
      <c r="L86" s="60" t="n">
        <v>8</v>
      </c>
      <c r="M86" s="69" t="n">
        <f>L86/K86</f>
        <v>0.8</v>
      </c>
      <c r="N86" s="60" t="n">
        <f>L86*0.8</f>
        <v>6.4</v>
      </c>
      <c r="O86" s="62" t="n">
        <f>(K86-L86)*-0.5</f>
        <v>-1</v>
      </c>
      <c r="P86" s="60" t="n">
        <v>30</v>
      </c>
      <c r="Q86" s="60" t="n">
        <v>19</v>
      </c>
      <c r="R86" s="69" t="n">
        <f>Q86/P86</f>
        <v>0.633333333333333</v>
      </c>
      <c r="S86" s="60" t="n">
        <f>Q86*1</f>
        <v>19</v>
      </c>
      <c r="T86" s="62" t="n">
        <f>(P86-Q86)*-1</f>
        <v>-11</v>
      </c>
      <c r="U86" s="63" t="n">
        <v>10</v>
      </c>
      <c r="V86" s="64" t="n">
        <v>3</v>
      </c>
      <c r="W86" s="70" t="n">
        <f>V86/U86</f>
        <v>0.3</v>
      </c>
      <c r="X86" s="64" t="n">
        <f>V86*0.8</f>
        <v>2.4</v>
      </c>
      <c r="Y86" s="66" t="n">
        <f>(U86-V86)*-0.5</f>
        <v>-3.5</v>
      </c>
      <c r="Z86" s="63" t="n">
        <v>8</v>
      </c>
      <c r="AA86" s="64" t="n">
        <v>0</v>
      </c>
      <c r="AB86" s="70" t="n">
        <f>AA86/Z86</f>
        <v>0</v>
      </c>
      <c r="AC86" s="64" t="n">
        <f>AA86*0.8</f>
        <v>0</v>
      </c>
      <c r="AD86" s="66" t="n">
        <f>(Z86-AA86)*-0.5</f>
        <v>-4</v>
      </c>
      <c r="AE86" s="63" t="n">
        <v>6</v>
      </c>
      <c r="AF86" s="64" t="n">
        <v>12</v>
      </c>
      <c r="AG86" s="70" t="n">
        <f>AF86/AE86</f>
        <v>2</v>
      </c>
      <c r="AH86" s="64" t="n">
        <f>AF86*3.5</f>
        <v>42</v>
      </c>
      <c r="AI86" s="64"/>
      <c r="AJ86" s="63" t="n">
        <v>8</v>
      </c>
      <c r="AK86" s="64" t="n">
        <v>1</v>
      </c>
      <c r="AL86" s="70" t="n">
        <f>AK86/AJ86</f>
        <v>0.125</v>
      </c>
      <c r="AM86" s="64" t="n">
        <f>AK86*0.8</f>
        <v>0.8</v>
      </c>
      <c r="AN86" s="66" t="n">
        <f>(AJ86-AK86)*-0.5</f>
        <v>-3.5</v>
      </c>
      <c r="AO86" s="59" t="n">
        <v>5</v>
      </c>
      <c r="AP86" s="60" t="n">
        <v>1</v>
      </c>
      <c r="AQ86" s="69" t="n">
        <f>AP86/AO86</f>
        <v>0.2</v>
      </c>
      <c r="AR86" s="60" t="n">
        <f>AP86*0.5</f>
        <v>0.5</v>
      </c>
      <c r="AS86" s="62" t="n">
        <f>(AO86-AP86)*-0.3</f>
        <v>-1.2</v>
      </c>
      <c r="AT86" s="63" t="n">
        <v>10</v>
      </c>
      <c r="AU86" s="64" t="n">
        <v>1</v>
      </c>
      <c r="AV86" s="70" t="n">
        <f>AU86/AT86</f>
        <v>0.1</v>
      </c>
      <c r="AW86" s="64" t="n">
        <f>AU86*0.3</f>
        <v>0.3</v>
      </c>
      <c r="AX86" s="66" t="n">
        <f>(AT86-AU86)*-0.2</f>
        <v>-1.8</v>
      </c>
      <c r="AY86" s="68" t="n">
        <f>I86+N86+S86+X86+AC86+AH86+AM86+AR86+AW86</f>
        <v>77</v>
      </c>
      <c r="AZ86" s="68" t="n">
        <f>J86+O86+T86+Y86+AD86+AI86+AN86+AS86+AX86</f>
        <v>-32.5</v>
      </c>
    </row>
    <row r="87" ht="13.5" customHeight="1">
      <c r="A87" s="17" t="n">
        <v>84</v>
      </c>
      <c r="B87" s="18" t="n">
        <v>743</v>
      </c>
      <c r="C87" s="19" t="s">
        <v>306</v>
      </c>
      <c r="D87" s="57" t="s">
        <v>24</v>
      </c>
      <c r="E87" s="58" t="s">
        <v>185</v>
      </c>
      <c r="F87" s="59" t="n">
        <v>20</v>
      </c>
      <c r="G87" s="60" t="n">
        <v>16</v>
      </c>
      <c r="H87" s="69" t="n">
        <f>G87/F87</f>
        <v>0.8</v>
      </c>
      <c r="I87" s="60" t="n">
        <f>G87*0.8</f>
        <v>12.8</v>
      </c>
      <c r="J87" s="62" t="n">
        <f>(F87-G87)*-0.5</f>
        <v>-2</v>
      </c>
      <c r="K87" s="59" t="n">
        <v>10</v>
      </c>
      <c r="L87" s="60" t="n">
        <v>6</v>
      </c>
      <c r="M87" s="69" t="n">
        <f>L87/K87</f>
        <v>0.6</v>
      </c>
      <c r="N87" s="60" t="n">
        <f>L87*0.8</f>
        <v>4.8</v>
      </c>
      <c r="O87" s="62" t="n">
        <f>(K87-L87)*-0.5</f>
        <v>-2</v>
      </c>
      <c r="P87" s="60" t="n">
        <v>40</v>
      </c>
      <c r="Q87" s="60" t="n">
        <v>12</v>
      </c>
      <c r="R87" s="69" t="n">
        <f>Q87/P87</f>
        <v>0.3</v>
      </c>
      <c r="S87" s="60" t="n">
        <f>Q87*1</f>
        <v>12</v>
      </c>
      <c r="T87" s="62" t="n">
        <f>(P87-Q87)*-1</f>
        <v>-28</v>
      </c>
      <c r="U87" s="63" t="n">
        <v>10</v>
      </c>
      <c r="V87" s="64" t="n">
        <v>3</v>
      </c>
      <c r="W87" s="70" t="n">
        <f>V87/U87</f>
        <v>0.3</v>
      </c>
      <c r="X87" s="64" t="n">
        <f>V87*0.8</f>
        <v>2.4</v>
      </c>
      <c r="Y87" s="66" t="n">
        <f>(U87-V87)*-0.5</f>
        <v>-3.5</v>
      </c>
      <c r="Z87" s="63" t="n">
        <v>8</v>
      </c>
      <c r="AA87" s="64" t="n">
        <v>0</v>
      </c>
      <c r="AB87" s="70" t="n">
        <f>AA87/Z87</f>
        <v>0</v>
      </c>
      <c r="AC87" s="64" t="n">
        <f>AA87*0.8</f>
        <v>0</v>
      </c>
      <c r="AD87" s="66" t="n">
        <f>(Z87-AA87)*-0.5</f>
        <v>-4</v>
      </c>
      <c r="AE87" s="63" t="n">
        <v>6</v>
      </c>
      <c r="AF87" s="64" t="n">
        <v>0</v>
      </c>
      <c r="AG87" s="70" t="n">
        <f>AF87/AE87</f>
        <v>0</v>
      </c>
      <c r="AH87" s="64" t="n">
        <f>AF87*2.5</f>
        <v>0</v>
      </c>
      <c r="AI87" s="66" t="n">
        <f>(AE87-AF87)*-1</f>
        <v>-6</v>
      </c>
      <c r="AJ87" s="63" t="n">
        <v>8</v>
      </c>
      <c r="AK87" s="64" t="n">
        <v>1</v>
      </c>
      <c r="AL87" s="70" t="n">
        <f>AK87/AJ87</f>
        <v>0.125</v>
      </c>
      <c r="AM87" s="64" t="n">
        <f>AK87*0.8</f>
        <v>0.8</v>
      </c>
      <c r="AN87" s="66" t="n">
        <f>(AJ87-AK87)*-0.5</f>
        <v>-3.5</v>
      </c>
      <c r="AO87" s="59" t="n">
        <v>5</v>
      </c>
      <c r="AP87" s="60" t="n">
        <v>2</v>
      </c>
      <c r="AQ87" s="69" t="n">
        <f>AP87/AO87</f>
        <v>0.4</v>
      </c>
      <c r="AR87" s="60" t="n">
        <f>AP87*0.5</f>
        <v>1</v>
      </c>
      <c r="AS87" s="62" t="n">
        <f>(AO87-AP87)*-0.3</f>
        <v>-0.9</v>
      </c>
      <c r="AT87" s="63" t="n">
        <v>10</v>
      </c>
      <c r="AU87" s="64" t="n">
        <v>0</v>
      </c>
      <c r="AV87" s="70" t="n">
        <f>AU87/AT87</f>
        <v>0</v>
      </c>
      <c r="AW87" s="64" t="n">
        <f>AU87*0.3</f>
        <v>0</v>
      </c>
      <c r="AX87" s="66" t="n">
        <f>(AT87-AU87)*-0.2</f>
        <v>-2</v>
      </c>
      <c r="AY87" s="68" t="n">
        <f>I87+N87+S87+X87+AC87+AH87+AM87+AR87+AW87</f>
        <v>33.8</v>
      </c>
      <c r="AZ87" s="68" t="n">
        <f>J87+O87+T87+Y87+AD87+AI87+AN87+AS87+AX87</f>
        <v>-51.9</v>
      </c>
    </row>
    <row r="88" ht="13.5" customHeight="1">
      <c r="A88" s="17" t="n">
        <v>85</v>
      </c>
      <c r="B88" s="18" t="n">
        <v>745</v>
      </c>
      <c r="C88" s="19" t="s">
        <v>307</v>
      </c>
      <c r="D88" s="57" t="s">
        <v>14</v>
      </c>
      <c r="E88" s="58" t="s">
        <v>185</v>
      </c>
      <c r="F88" s="59" t="n">
        <v>20</v>
      </c>
      <c r="G88" s="60" t="n">
        <v>8</v>
      </c>
      <c r="H88" s="69" t="n">
        <f>G88/F88</f>
        <v>0.4</v>
      </c>
      <c r="I88" s="60" t="n">
        <f>G88*0.8</f>
        <v>6.4</v>
      </c>
      <c r="J88" s="62" t="n">
        <f>(F88-G88)*-0.5</f>
        <v>-6</v>
      </c>
      <c r="K88" s="59" t="n">
        <v>10</v>
      </c>
      <c r="L88" s="60" t="n">
        <v>10</v>
      </c>
      <c r="M88" s="69" t="n">
        <f>L88/K88</f>
        <v>1</v>
      </c>
      <c r="N88" s="60" t="n">
        <f>L88*1.5</f>
        <v>15</v>
      </c>
      <c r="O88" s="60"/>
      <c r="P88" s="60" t="n">
        <v>30</v>
      </c>
      <c r="Q88" s="60" t="n">
        <v>19</v>
      </c>
      <c r="R88" s="69" t="n">
        <f>Q88/P88</f>
        <v>0.633333333333333</v>
      </c>
      <c r="S88" s="60" t="n">
        <f>Q88*1</f>
        <v>19</v>
      </c>
      <c r="T88" s="62" t="n">
        <f>(P88-Q88)*-1</f>
        <v>-11</v>
      </c>
      <c r="U88" s="63" t="n">
        <v>10</v>
      </c>
      <c r="V88" s="64" t="n">
        <v>2</v>
      </c>
      <c r="W88" s="70" t="n">
        <f>V88/U88</f>
        <v>0.2</v>
      </c>
      <c r="X88" s="64" t="n">
        <f>V88*0.8</f>
        <v>1.6</v>
      </c>
      <c r="Y88" s="66" t="n">
        <f>(U88-V88)*-0.5</f>
        <v>-4</v>
      </c>
      <c r="Z88" s="63" t="n">
        <v>8</v>
      </c>
      <c r="AA88" s="64" t="n">
        <v>0</v>
      </c>
      <c r="AB88" s="70" t="n">
        <f>AA88/Z88</f>
        <v>0</v>
      </c>
      <c r="AC88" s="64" t="n">
        <f>AA88*0.8</f>
        <v>0</v>
      </c>
      <c r="AD88" s="66" t="n">
        <f>(Z88-AA88)*-0.5</f>
        <v>-4</v>
      </c>
      <c r="AE88" s="63" t="n">
        <v>6</v>
      </c>
      <c r="AF88" s="64" t="n">
        <v>0</v>
      </c>
      <c r="AG88" s="70" t="n">
        <f>AF88/AE88</f>
        <v>0</v>
      </c>
      <c r="AH88" s="64" t="n">
        <f>AF88*2.5</f>
        <v>0</v>
      </c>
      <c r="AI88" s="66" t="n">
        <f>(AE88-AF88)*-1</f>
        <v>-6</v>
      </c>
      <c r="AJ88" s="63" t="n">
        <v>8</v>
      </c>
      <c r="AK88" s="64" t="n">
        <v>8</v>
      </c>
      <c r="AL88" s="70" t="n">
        <f>AK88/AJ88</f>
        <v>1</v>
      </c>
      <c r="AM88" s="64" t="n">
        <f>AK88*1</f>
        <v>8</v>
      </c>
      <c r="AN88" s="64"/>
      <c r="AO88" s="59" t="n">
        <v>5</v>
      </c>
      <c r="AP88" s="60" t="n">
        <v>0</v>
      </c>
      <c r="AQ88" s="69" t="n">
        <f>AP88/AO88</f>
        <v>0</v>
      </c>
      <c r="AR88" s="60" t="n">
        <f>AP88*0.5</f>
        <v>0</v>
      </c>
      <c r="AS88" s="62" t="n">
        <f>(AO88-AP88)*-0.3</f>
        <v>-1.5</v>
      </c>
      <c r="AT88" s="63" t="n">
        <v>10</v>
      </c>
      <c r="AU88" s="64" t="n">
        <v>4</v>
      </c>
      <c r="AV88" s="70" t="n">
        <f>AU88/AT88</f>
        <v>0.4</v>
      </c>
      <c r="AW88" s="64" t="n">
        <f>AU88*0.3</f>
        <v>1.2</v>
      </c>
      <c r="AX88" s="66" t="n">
        <f>(AT88-AU88)*-0.2</f>
        <v>-1.2</v>
      </c>
      <c r="AY88" s="68" t="n">
        <f>I88+N88+S88+X88+AC88+AH88+AM88+AR88+AW88</f>
        <v>51.2</v>
      </c>
      <c r="AZ88" s="68" t="n">
        <f>J88+O88+T88+Y88+AD88+AI88+AN88+AS88+AX88</f>
        <v>-33.7</v>
      </c>
    </row>
    <row r="89" ht="13.5" customHeight="1">
      <c r="A89" s="17" t="n">
        <v>86</v>
      </c>
      <c r="B89" s="18" t="n">
        <v>748</v>
      </c>
      <c r="C89" s="19" t="s">
        <v>308</v>
      </c>
      <c r="D89" s="57" t="s">
        <v>19</v>
      </c>
      <c r="E89" s="58" t="s">
        <v>185</v>
      </c>
      <c r="F89" s="59" t="n">
        <v>20</v>
      </c>
      <c r="G89" s="60" t="n">
        <v>10</v>
      </c>
      <c r="H89" s="69" t="n">
        <f>G89/F89</f>
        <v>0.5</v>
      </c>
      <c r="I89" s="60" t="n">
        <f>G89*0.8</f>
        <v>8</v>
      </c>
      <c r="J89" s="62" t="n">
        <f>(F89-G89)*-0.5</f>
        <v>-5</v>
      </c>
      <c r="K89" s="59" t="n">
        <v>10</v>
      </c>
      <c r="L89" s="60" t="n">
        <v>8</v>
      </c>
      <c r="M89" s="69" t="n">
        <f>L89/K89</f>
        <v>0.8</v>
      </c>
      <c r="N89" s="60" t="n">
        <f>L89*0.8</f>
        <v>6.4</v>
      </c>
      <c r="O89" s="62" t="n">
        <f>(K89-L89)*-0.5</f>
        <v>-1</v>
      </c>
      <c r="P89" s="60" t="n">
        <v>30</v>
      </c>
      <c r="Q89" s="60" t="n">
        <v>14</v>
      </c>
      <c r="R89" s="69" t="n">
        <f>Q89/P89</f>
        <v>0.466666666666667</v>
      </c>
      <c r="S89" s="60" t="n">
        <f>Q89*1</f>
        <v>14</v>
      </c>
      <c r="T89" s="62" t="n">
        <f>(P89-Q89)*-1</f>
        <v>-16</v>
      </c>
      <c r="U89" s="63" t="n">
        <v>10</v>
      </c>
      <c r="V89" s="64" t="n">
        <v>1</v>
      </c>
      <c r="W89" s="70" t="n">
        <f>V89/U89</f>
        <v>0.1</v>
      </c>
      <c r="X89" s="64" t="n">
        <f>V89*0.8</f>
        <v>0.8</v>
      </c>
      <c r="Y89" s="66" t="n">
        <f>(U89-V89)*-0.5</f>
        <v>-4.5</v>
      </c>
      <c r="Z89" s="63" t="n">
        <v>8</v>
      </c>
      <c r="AA89" s="64" t="n">
        <v>0</v>
      </c>
      <c r="AB89" s="70" t="n">
        <f>AA89/Z89</f>
        <v>0</v>
      </c>
      <c r="AC89" s="64" t="n">
        <f>AA89*0.8</f>
        <v>0</v>
      </c>
      <c r="AD89" s="66" t="n">
        <f>(Z89-AA89)*-0.5</f>
        <v>-4</v>
      </c>
      <c r="AE89" s="63" t="n">
        <v>6</v>
      </c>
      <c r="AF89" s="64" t="n">
        <v>3</v>
      </c>
      <c r="AG89" s="70" t="n">
        <f>AF89/AE89</f>
        <v>0.5</v>
      </c>
      <c r="AH89" s="64" t="n">
        <f>AF89*2.5</f>
        <v>7.5</v>
      </c>
      <c r="AI89" s="66" t="n">
        <f>(AE89-AF89)*-1</f>
        <v>-3</v>
      </c>
      <c r="AJ89" s="63" t="n">
        <v>8</v>
      </c>
      <c r="AK89" s="64" t="n">
        <v>2</v>
      </c>
      <c r="AL89" s="70" t="n">
        <f>AK89/AJ89</f>
        <v>0.25</v>
      </c>
      <c r="AM89" s="64" t="n">
        <f>AK89*0.8</f>
        <v>1.6</v>
      </c>
      <c r="AN89" s="66" t="n">
        <f>(AJ89-AK89)*-0.5</f>
        <v>-3</v>
      </c>
      <c r="AO89" s="59" t="n">
        <v>5</v>
      </c>
      <c r="AP89" s="60" t="n">
        <v>0</v>
      </c>
      <c r="AQ89" s="69" t="n">
        <f>AP89/AO89</f>
        <v>0</v>
      </c>
      <c r="AR89" s="60" t="n">
        <f>AP89*0.5</f>
        <v>0</v>
      </c>
      <c r="AS89" s="62" t="n">
        <f>(AO89-AP89)*-0.3</f>
        <v>-1.5</v>
      </c>
      <c r="AT89" s="63" t="n">
        <v>10</v>
      </c>
      <c r="AU89" s="64" t="n">
        <v>1</v>
      </c>
      <c r="AV89" s="70" t="n">
        <f>AU89/AT89</f>
        <v>0.1</v>
      </c>
      <c r="AW89" s="64" t="n">
        <f>AU89*0.3</f>
        <v>0.3</v>
      </c>
      <c r="AX89" s="66" t="n">
        <f>(AT89-AU89)*-0.2</f>
        <v>-1.8</v>
      </c>
      <c r="AY89" s="68" t="n">
        <f>I89+N89+S89+X89+AC89+AH89+AM89+AR89+AW89</f>
        <v>38.6</v>
      </c>
      <c r="AZ89" s="68" t="n">
        <f>J89+O89+T89+Y89+AD89+AI89+AN89+AS89+AX89</f>
        <v>-39.8</v>
      </c>
    </row>
    <row r="90" ht="13.5" customHeight="1">
      <c r="A90" s="17" t="n">
        <v>87</v>
      </c>
      <c r="B90" s="18" t="n">
        <v>752</v>
      </c>
      <c r="C90" s="19" t="s">
        <v>309</v>
      </c>
      <c r="D90" s="57" t="s">
        <v>14</v>
      </c>
      <c r="E90" s="58" t="s">
        <v>185</v>
      </c>
      <c r="F90" s="59" t="n">
        <v>20</v>
      </c>
      <c r="G90" s="60" t="n">
        <v>14</v>
      </c>
      <c r="H90" s="69" t="n">
        <f>G90/F90</f>
        <v>0.7</v>
      </c>
      <c r="I90" s="60" t="n">
        <f>G90*0.8</f>
        <v>11.2</v>
      </c>
      <c r="J90" s="62" t="n">
        <f>(F90-G90)*-0.5</f>
        <v>-3</v>
      </c>
      <c r="K90" s="59" t="n">
        <v>10</v>
      </c>
      <c r="L90" s="60" t="n">
        <v>12</v>
      </c>
      <c r="M90" s="69" t="n">
        <f>L90/K90</f>
        <v>1.2</v>
      </c>
      <c r="N90" s="60" t="n">
        <f>L90*1.5</f>
        <v>18</v>
      </c>
      <c r="O90" s="60"/>
      <c r="P90" s="60" t="n">
        <v>30</v>
      </c>
      <c r="Q90" s="60" t="n">
        <v>10</v>
      </c>
      <c r="R90" s="69" t="n">
        <f>Q90/P90</f>
        <v>0.333333333333333</v>
      </c>
      <c r="S90" s="60" t="n">
        <f>Q90*1</f>
        <v>10</v>
      </c>
      <c r="T90" s="62" t="n">
        <f>(P90-Q90)*-1</f>
        <v>-20</v>
      </c>
      <c r="U90" s="63" t="n">
        <v>10</v>
      </c>
      <c r="V90" s="64" t="n">
        <v>3</v>
      </c>
      <c r="W90" s="70" t="n">
        <f>V90/U90</f>
        <v>0.3</v>
      </c>
      <c r="X90" s="64" t="n">
        <f>V90*0.8</f>
        <v>2.4</v>
      </c>
      <c r="Y90" s="66" t="n">
        <f>(U90-V90)*-0.5</f>
        <v>-3.5</v>
      </c>
      <c r="Z90" s="63" t="n">
        <v>8</v>
      </c>
      <c r="AA90" s="64" t="n">
        <v>1</v>
      </c>
      <c r="AB90" s="70" t="n">
        <f>AA90/Z90</f>
        <v>0.125</v>
      </c>
      <c r="AC90" s="64" t="n">
        <f>AA90*0.8</f>
        <v>0.8</v>
      </c>
      <c r="AD90" s="66" t="n">
        <f>(Z90-AA90)*-0.5</f>
        <v>-3.5</v>
      </c>
      <c r="AE90" s="63" t="n">
        <v>6</v>
      </c>
      <c r="AF90" s="64" t="n">
        <v>5</v>
      </c>
      <c r="AG90" s="70" t="n">
        <f>AF90/AE90</f>
        <v>0.833333333333333</v>
      </c>
      <c r="AH90" s="64" t="n">
        <f>AF90*2.5</f>
        <v>12.5</v>
      </c>
      <c r="AI90" s="66" t="n">
        <f>(AE90-AF90)*-1</f>
        <v>-1</v>
      </c>
      <c r="AJ90" s="63" t="n">
        <v>8</v>
      </c>
      <c r="AK90" s="64" t="n">
        <v>5</v>
      </c>
      <c r="AL90" s="70" t="n">
        <f>AK90/AJ90</f>
        <v>0.625</v>
      </c>
      <c r="AM90" s="64" t="n">
        <f>AK90*0.8</f>
        <v>4</v>
      </c>
      <c r="AN90" s="66" t="n">
        <f>(AJ90-AK90)*-0.5</f>
        <v>-1.5</v>
      </c>
      <c r="AO90" s="59" t="n">
        <v>5</v>
      </c>
      <c r="AP90" s="60" t="n">
        <v>2</v>
      </c>
      <c r="AQ90" s="69" t="n">
        <f>AP90/AO90</f>
        <v>0.4</v>
      </c>
      <c r="AR90" s="60" t="n">
        <f>AP90*0.5</f>
        <v>1</v>
      </c>
      <c r="AS90" s="62" t="n">
        <f>(AO90-AP90)*-0.3</f>
        <v>-0.9</v>
      </c>
      <c r="AT90" s="63" t="n">
        <v>10</v>
      </c>
      <c r="AU90" s="64" t="n">
        <v>2</v>
      </c>
      <c r="AV90" s="70" t="n">
        <f>AU90/AT90</f>
        <v>0.2</v>
      </c>
      <c r="AW90" s="64" t="n">
        <f>AU90*0.3</f>
        <v>0.6</v>
      </c>
      <c r="AX90" s="66" t="n">
        <f>(AT90-AU90)*-0.2</f>
        <v>-1.6</v>
      </c>
      <c r="AY90" s="68" t="n">
        <f>I90+N90+S90+X90+AC90+AH90+AM90+AR90+AW90</f>
        <v>60.5</v>
      </c>
      <c r="AZ90" s="68" t="n">
        <f>J90+O90+T90+Y90+AD90+AI90+AN90+AS90+AX90</f>
        <v>-35</v>
      </c>
    </row>
    <row r="91" ht="13.5" customHeight="1">
      <c r="A91" s="17" t="n">
        <v>88</v>
      </c>
      <c r="B91" s="18" t="n">
        <v>754</v>
      </c>
      <c r="C91" s="19" t="s">
        <v>310</v>
      </c>
      <c r="D91" s="57" t="s">
        <v>31</v>
      </c>
      <c r="E91" s="58" t="s">
        <v>185</v>
      </c>
      <c r="F91" s="59" t="n">
        <v>20</v>
      </c>
      <c r="G91" s="60" t="n">
        <v>11</v>
      </c>
      <c r="H91" s="69" t="n">
        <f>G91/F91</f>
        <v>0.55</v>
      </c>
      <c r="I91" s="60" t="n">
        <f>G91*0.8</f>
        <v>8.8</v>
      </c>
      <c r="J91" s="62" t="n">
        <f>(F91-G91)*-0.5</f>
        <v>-4.5</v>
      </c>
      <c r="K91" s="59" t="n">
        <v>10</v>
      </c>
      <c r="L91" s="60" t="n">
        <v>6</v>
      </c>
      <c r="M91" s="69" t="n">
        <f>L91/K91</f>
        <v>0.6</v>
      </c>
      <c r="N91" s="60" t="n">
        <f>L91*0.8</f>
        <v>4.8</v>
      </c>
      <c r="O91" s="62" t="n">
        <f>(K91-L91)*-0.5</f>
        <v>-2</v>
      </c>
      <c r="P91" s="60" t="n">
        <v>25</v>
      </c>
      <c r="Q91" s="60" t="n">
        <v>19</v>
      </c>
      <c r="R91" s="69" t="n">
        <f>Q91/P91</f>
        <v>0.76</v>
      </c>
      <c r="S91" s="60" t="n">
        <f>Q91*1</f>
        <v>19</v>
      </c>
      <c r="T91" s="62" t="n">
        <f>(P91-Q91)*-1</f>
        <v>-6</v>
      </c>
      <c r="U91" s="63" t="n">
        <v>10</v>
      </c>
      <c r="V91" s="64" t="n">
        <v>2</v>
      </c>
      <c r="W91" s="70" t="n">
        <f>V91/U91</f>
        <v>0.2</v>
      </c>
      <c r="X91" s="64" t="n">
        <f>V91*0.8</f>
        <v>1.6</v>
      </c>
      <c r="Y91" s="66" t="n">
        <f>(U91-V91)*-0.5</f>
        <v>-4</v>
      </c>
      <c r="Z91" s="63" t="n">
        <v>8</v>
      </c>
      <c r="AA91" s="64" t="n">
        <v>0</v>
      </c>
      <c r="AB91" s="70" t="n">
        <f>AA91/Z91</f>
        <v>0</v>
      </c>
      <c r="AC91" s="64" t="n">
        <f>AA91*0.8</f>
        <v>0</v>
      </c>
      <c r="AD91" s="66" t="n">
        <f>(Z91-AA91)*-0.5</f>
        <v>-4</v>
      </c>
      <c r="AE91" s="63" t="n">
        <v>6</v>
      </c>
      <c r="AF91" s="64" t="n">
        <v>8</v>
      </c>
      <c r="AG91" s="70" t="n">
        <f>AF91/AE91</f>
        <v>1.33333333333333</v>
      </c>
      <c r="AH91" s="64" t="n">
        <f>AF91*3.5</f>
        <v>28</v>
      </c>
      <c r="AI91" s="64"/>
      <c r="AJ91" s="63" t="n">
        <v>8</v>
      </c>
      <c r="AK91" s="64" t="n">
        <v>0</v>
      </c>
      <c r="AL91" s="70" t="n">
        <f>AK91/AJ91</f>
        <v>0</v>
      </c>
      <c r="AM91" s="64" t="n">
        <f>AK91*0.8</f>
        <v>0</v>
      </c>
      <c r="AN91" s="66" t="n">
        <f>(AJ91-AK91)*-0.5</f>
        <v>-4</v>
      </c>
      <c r="AO91" s="59" t="n">
        <v>5</v>
      </c>
      <c r="AP91" s="60" t="n">
        <v>4</v>
      </c>
      <c r="AQ91" s="69" t="n">
        <f>AP91/AO91</f>
        <v>0.8</v>
      </c>
      <c r="AR91" s="60" t="n">
        <f>AP91*0.5</f>
        <v>2</v>
      </c>
      <c r="AS91" s="62" t="n">
        <f>(AO91-AP91)*-0.3</f>
        <v>-0.3</v>
      </c>
      <c r="AT91" s="63" t="n">
        <v>10</v>
      </c>
      <c r="AU91" s="64" t="n">
        <v>0</v>
      </c>
      <c r="AV91" s="70" t="n">
        <f>AU91/AT91</f>
        <v>0</v>
      </c>
      <c r="AW91" s="64" t="n">
        <f>AU91*0.3</f>
        <v>0</v>
      </c>
      <c r="AX91" s="66" t="n">
        <f>(AT91-AU91)*-0.2</f>
        <v>-2</v>
      </c>
      <c r="AY91" s="68" t="n">
        <f>I91+N91+S91+X91+AC91+AH91+AM91+AR91+AW91</f>
        <v>64.2</v>
      </c>
      <c r="AZ91" s="68" t="n">
        <f>J91+O91+T91+Y91+AD91+AI91+AN91+AS91+AX91</f>
        <v>-26.8</v>
      </c>
    </row>
    <row r="92" ht="13.5" customHeight="1">
      <c r="A92" s="17" t="n">
        <v>89</v>
      </c>
      <c r="B92" s="18" t="n">
        <v>102479</v>
      </c>
      <c r="C92" s="19" t="s">
        <v>311</v>
      </c>
      <c r="D92" s="57" t="s">
        <v>11</v>
      </c>
      <c r="E92" s="58" t="s">
        <v>185</v>
      </c>
      <c r="F92" s="59" t="n">
        <v>20</v>
      </c>
      <c r="G92" s="60" t="n">
        <v>18</v>
      </c>
      <c r="H92" s="69" t="n">
        <f>G92/F92</f>
        <v>0.9</v>
      </c>
      <c r="I92" s="60" t="n">
        <f>G92*0.8</f>
        <v>14.4</v>
      </c>
      <c r="J92" s="62" t="n">
        <f>(F92-G92)*-0.5</f>
        <v>-1</v>
      </c>
      <c r="K92" s="59" t="n">
        <v>10</v>
      </c>
      <c r="L92" s="60" t="n">
        <v>4</v>
      </c>
      <c r="M92" s="69" t="n">
        <f>L92/K92</f>
        <v>0.4</v>
      </c>
      <c r="N92" s="60" t="n">
        <f>L92*0.8</f>
        <v>3.2</v>
      </c>
      <c r="O92" s="62" t="n">
        <f>(K92-L92)*-0.5</f>
        <v>-3</v>
      </c>
      <c r="P92" s="60" t="n">
        <v>30</v>
      </c>
      <c r="Q92" s="60" t="n">
        <v>20</v>
      </c>
      <c r="R92" s="69" t="n">
        <f>Q92/P92</f>
        <v>0.666666666666667</v>
      </c>
      <c r="S92" s="60" t="n">
        <f>Q92*1</f>
        <v>20</v>
      </c>
      <c r="T92" s="62" t="n">
        <f>(P92-Q92)*-1</f>
        <v>-10</v>
      </c>
      <c r="U92" s="63" t="n">
        <v>10</v>
      </c>
      <c r="V92" s="64" t="n">
        <v>4</v>
      </c>
      <c r="W92" s="70" t="n">
        <f>V92/U92</f>
        <v>0.4</v>
      </c>
      <c r="X92" s="64" t="n">
        <f>V92*0.8</f>
        <v>3.2</v>
      </c>
      <c r="Y92" s="66" t="n">
        <f>(U92-V92)*-0.5</f>
        <v>-3</v>
      </c>
      <c r="Z92" s="63" t="n">
        <v>8</v>
      </c>
      <c r="AA92" s="64" t="n">
        <v>2</v>
      </c>
      <c r="AB92" s="70" t="n">
        <f>AA92/Z92</f>
        <v>0.25</v>
      </c>
      <c r="AC92" s="64" t="n">
        <f>AA92*0.8</f>
        <v>1.6</v>
      </c>
      <c r="AD92" s="66" t="n">
        <f>(Z92-AA92)*-0.5</f>
        <v>-3</v>
      </c>
      <c r="AE92" s="63" t="n">
        <v>6</v>
      </c>
      <c r="AF92" s="64" t="n">
        <v>8</v>
      </c>
      <c r="AG92" s="70" t="n">
        <f>AF92/AE92</f>
        <v>1.33333333333333</v>
      </c>
      <c r="AH92" s="64" t="n">
        <f>AF92*3.5</f>
        <v>28</v>
      </c>
      <c r="AI92" s="64"/>
      <c r="AJ92" s="63" t="n">
        <v>8</v>
      </c>
      <c r="AK92" s="64" t="n">
        <v>12</v>
      </c>
      <c r="AL92" s="70" t="n">
        <f>AK92/AJ92</f>
        <v>1.5</v>
      </c>
      <c r="AM92" s="64" t="n">
        <f>AK92*1</f>
        <v>12</v>
      </c>
      <c r="AN92" s="64"/>
      <c r="AO92" s="59" t="n">
        <v>5</v>
      </c>
      <c r="AP92" s="60" t="n">
        <v>0</v>
      </c>
      <c r="AQ92" s="69" t="n">
        <f>AP92/AO92</f>
        <v>0</v>
      </c>
      <c r="AR92" s="60" t="n">
        <f>AP92*0.5</f>
        <v>0</v>
      </c>
      <c r="AS92" s="62" t="n">
        <f>(AO92-AP92)*-0.3</f>
        <v>-1.5</v>
      </c>
      <c r="AT92" s="63" t="n">
        <v>10</v>
      </c>
      <c r="AU92" s="64" t="n">
        <v>2</v>
      </c>
      <c r="AV92" s="70" t="n">
        <f>AU92/AT92</f>
        <v>0.2</v>
      </c>
      <c r="AW92" s="64" t="n">
        <f>AU92*0.3</f>
        <v>0.6</v>
      </c>
      <c r="AX92" s="66" t="n">
        <f>(AT92-AU92)*-0.2</f>
        <v>-1.6</v>
      </c>
      <c r="AY92" s="68" t="n">
        <f>I92+N92+S92+X92+AC92+AH92+AM92+AR92+AW92</f>
        <v>83</v>
      </c>
      <c r="AZ92" s="68" t="n">
        <f>J92+O92+T92+Y92+AD92+AI92+AN92+AS92+AX92</f>
        <v>-23.1</v>
      </c>
    </row>
    <row r="93" ht="13.5" customHeight="1">
      <c r="A93" s="17" t="n">
        <v>90</v>
      </c>
      <c r="B93" s="18" t="n">
        <v>102564</v>
      </c>
      <c r="C93" s="19" t="s">
        <v>312</v>
      </c>
      <c r="D93" s="57" t="s">
        <v>19</v>
      </c>
      <c r="E93" s="58" t="s">
        <v>185</v>
      </c>
      <c r="F93" s="59" t="n">
        <v>20</v>
      </c>
      <c r="G93" s="60" t="n">
        <v>4</v>
      </c>
      <c r="H93" s="69" t="n">
        <f>G93/F93</f>
        <v>0.2</v>
      </c>
      <c r="I93" s="60" t="n">
        <f>G93*0.8</f>
        <v>3.2</v>
      </c>
      <c r="J93" s="62" t="n">
        <f>(F93-G93)*-0.5</f>
        <v>-8</v>
      </c>
      <c r="K93" s="59" t="n">
        <v>10</v>
      </c>
      <c r="L93" s="60" t="n">
        <v>9</v>
      </c>
      <c r="M93" s="69" t="n">
        <f>L93/K93</f>
        <v>0.9</v>
      </c>
      <c r="N93" s="60" t="n">
        <f>L93*0.8</f>
        <v>7.2</v>
      </c>
      <c r="O93" s="62" t="n">
        <f>(K93-L93)*-0.5</f>
        <v>-0.5</v>
      </c>
      <c r="P93" s="60" t="n">
        <v>25</v>
      </c>
      <c r="Q93" s="60" t="n">
        <v>21</v>
      </c>
      <c r="R93" s="69" t="n">
        <f>Q93/P93</f>
        <v>0.84</v>
      </c>
      <c r="S93" s="60" t="n">
        <f>Q93*1</f>
        <v>21</v>
      </c>
      <c r="T93" s="62" t="n">
        <f>(P93-Q93)*-1</f>
        <v>-4</v>
      </c>
      <c r="U93" s="63" t="n">
        <v>10</v>
      </c>
      <c r="V93" s="64" t="n">
        <v>0</v>
      </c>
      <c r="W93" s="70" t="n">
        <f>V93/U93</f>
        <v>0</v>
      </c>
      <c r="X93" s="64" t="n">
        <f>V93*0.8</f>
        <v>0</v>
      </c>
      <c r="Y93" s="66" t="n">
        <f>(U93-V93)*-0.5</f>
        <v>-5</v>
      </c>
      <c r="Z93" s="63" t="n">
        <v>8</v>
      </c>
      <c r="AA93" s="64" t="n">
        <v>1</v>
      </c>
      <c r="AB93" s="70" t="n">
        <f>AA93/Z93</f>
        <v>0.125</v>
      </c>
      <c r="AC93" s="64" t="n">
        <f>AA93*0.8</f>
        <v>0.8</v>
      </c>
      <c r="AD93" s="66" t="n">
        <f>(Z93-AA93)*-0.5</f>
        <v>-3.5</v>
      </c>
      <c r="AE93" s="63" t="n">
        <v>6</v>
      </c>
      <c r="AF93" s="64" t="n">
        <v>12</v>
      </c>
      <c r="AG93" s="70" t="n">
        <f>AF93/AE93</f>
        <v>2</v>
      </c>
      <c r="AH93" s="64" t="n">
        <f>AF93*3.5</f>
        <v>42</v>
      </c>
      <c r="AI93" s="64"/>
      <c r="AJ93" s="63" t="n">
        <v>8</v>
      </c>
      <c r="AK93" s="64" t="n">
        <v>2</v>
      </c>
      <c r="AL93" s="70" t="n">
        <f>AK93/AJ93</f>
        <v>0.25</v>
      </c>
      <c r="AM93" s="64" t="n">
        <f>AK93*0.8</f>
        <v>1.6</v>
      </c>
      <c r="AN93" s="66" t="n">
        <f>(AJ93-AK93)*-0.5</f>
        <v>-3</v>
      </c>
      <c r="AO93" s="59" t="n">
        <v>5</v>
      </c>
      <c r="AP93" s="60" t="n">
        <v>1</v>
      </c>
      <c r="AQ93" s="69" t="n">
        <f>AP93/AO93</f>
        <v>0.2</v>
      </c>
      <c r="AR93" s="60" t="n">
        <f>AP93*0.5</f>
        <v>0.5</v>
      </c>
      <c r="AS93" s="62" t="n">
        <f>(AO93-AP93)*-0.3</f>
        <v>-1.2</v>
      </c>
      <c r="AT93" s="63" t="n">
        <v>10</v>
      </c>
      <c r="AU93" s="64" t="n">
        <v>0</v>
      </c>
      <c r="AV93" s="70" t="n">
        <f>AU93/AT93</f>
        <v>0</v>
      </c>
      <c r="AW93" s="64" t="n">
        <f>AU93*0.3</f>
        <v>0</v>
      </c>
      <c r="AX93" s="66" t="n">
        <f>(AT93-AU93)*-0.2</f>
        <v>-2</v>
      </c>
      <c r="AY93" s="68" t="n">
        <f>I93+N93+S93+X93+AC93+AH93+AM93+AR93+AW93</f>
        <v>76.3</v>
      </c>
      <c r="AZ93" s="68" t="n">
        <f>J93+O93+T93+Y93+AD93+AI93+AN93+AS93+AX93</f>
        <v>-27.2</v>
      </c>
    </row>
    <row r="94" ht="13.5" customHeight="1">
      <c r="A94" s="17" t="n">
        <v>91</v>
      </c>
      <c r="B94" s="18" t="n">
        <v>102567</v>
      </c>
      <c r="C94" s="19" t="s">
        <v>313</v>
      </c>
      <c r="D94" s="57" t="s">
        <v>22</v>
      </c>
      <c r="E94" s="58" t="s">
        <v>185</v>
      </c>
      <c r="F94" s="59" t="n">
        <v>20</v>
      </c>
      <c r="G94" s="60" t="n">
        <v>6</v>
      </c>
      <c r="H94" s="69" t="n">
        <f>G94/F94</f>
        <v>0.3</v>
      </c>
      <c r="I94" s="60" t="n">
        <f>G94*0.8</f>
        <v>4.8</v>
      </c>
      <c r="J94" s="62" t="n">
        <f>(F94-G94)*-0.5</f>
        <v>-7</v>
      </c>
      <c r="K94" s="59" t="n">
        <v>10</v>
      </c>
      <c r="L94" s="60" t="n">
        <v>1</v>
      </c>
      <c r="M94" s="69" t="n">
        <f>L94/K94</f>
        <v>0.1</v>
      </c>
      <c r="N94" s="60" t="n">
        <f>L94*0.8</f>
        <v>0.8</v>
      </c>
      <c r="O94" s="62" t="n">
        <f>(K94-L94)*-0.5</f>
        <v>-4.5</v>
      </c>
      <c r="P94" s="60" t="n">
        <v>30</v>
      </c>
      <c r="Q94" s="60" t="n">
        <v>10</v>
      </c>
      <c r="R94" s="69" t="n">
        <f>Q94/P94</f>
        <v>0.333333333333333</v>
      </c>
      <c r="S94" s="60" t="n">
        <f>Q94*1</f>
        <v>10</v>
      </c>
      <c r="T94" s="62" t="n">
        <f>(P94-Q94)*-1</f>
        <v>-20</v>
      </c>
      <c r="U94" s="63" t="n">
        <v>10</v>
      </c>
      <c r="V94" s="64" t="n">
        <v>0</v>
      </c>
      <c r="W94" s="70" t="n">
        <f>V94/U94</f>
        <v>0</v>
      </c>
      <c r="X94" s="64" t="n">
        <f>V94*0.8</f>
        <v>0</v>
      </c>
      <c r="Y94" s="66" t="n">
        <f>(U94-V94)*-0.5</f>
        <v>-5</v>
      </c>
      <c r="Z94" s="63" t="n">
        <v>8</v>
      </c>
      <c r="AA94" s="64" t="n">
        <v>1</v>
      </c>
      <c r="AB94" s="70" t="n">
        <f>AA94/Z94</f>
        <v>0.125</v>
      </c>
      <c r="AC94" s="64" t="n">
        <f>AA94*0.8</f>
        <v>0.8</v>
      </c>
      <c r="AD94" s="66" t="n">
        <f>(Z94-AA94)*-0.5</f>
        <v>-3.5</v>
      </c>
      <c r="AE94" s="63" t="n">
        <v>6</v>
      </c>
      <c r="AF94" s="64" t="n">
        <v>5</v>
      </c>
      <c r="AG94" s="70" t="n">
        <f>AF94/AE94</f>
        <v>0.833333333333333</v>
      </c>
      <c r="AH94" s="64" t="n">
        <f>AF94*2.5</f>
        <v>12.5</v>
      </c>
      <c r="AI94" s="66" t="n">
        <f>(AE94-AF94)*-1</f>
        <v>-1</v>
      </c>
      <c r="AJ94" s="63" t="n">
        <v>8</v>
      </c>
      <c r="AK94" s="64" t="n">
        <v>1</v>
      </c>
      <c r="AL94" s="70" t="n">
        <f>AK94/AJ94</f>
        <v>0.125</v>
      </c>
      <c r="AM94" s="64" t="n">
        <f>AK94*0.8</f>
        <v>0.8</v>
      </c>
      <c r="AN94" s="66" t="n">
        <f>(AJ94-AK94)*-0.5</f>
        <v>-3.5</v>
      </c>
      <c r="AO94" s="59" t="n">
        <v>5</v>
      </c>
      <c r="AP94" s="60" t="n">
        <v>1</v>
      </c>
      <c r="AQ94" s="69" t="n">
        <f>AP94/AO94</f>
        <v>0.2</v>
      </c>
      <c r="AR94" s="60" t="n">
        <f>AP94*0.5</f>
        <v>0.5</v>
      </c>
      <c r="AS94" s="62" t="n">
        <f>(AO94-AP94)*-0.3</f>
        <v>-1.2</v>
      </c>
      <c r="AT94" s="63" t="n">
        <v>10</v>
      </c>
      <c r="AU94" s="64" t="n">
        <v>0</v>
      </c>
      <c r="AV94" s="70" t="n">
        <f>AU94/AT94</f>
        <v>0</v>
      </c>
      <c r="AW94" s="64" t="n">
        <f>AU94*0.3</f>
        <v>0</v>
      </c>
      <c r="AX94" s="66" t="n">
        <f>(AT94-AU94)*-0.2</f>
        <v>-2</v>
      </c>
      <c r="AY94" s="68" t="n">
        <f>I94+N94+S94+X94+AC94+AH94+AM94+AR94+AW94</f>
        <v>30.2</v>
      </c>
      <c r="AZ94" s="68" t="n">
        <f>J94+O94+T94+Y94+AD94+AI94+AN94+AS94+AX94</f>
        <v>-47.7</v>
      </c>
    </row>
    <row r="95" ht="13.5" customHeight="1">
      <c r="A95" s="17" t="n">
        <v>92</v>
      </c>
      <c r="B95" s="18" t="n">
        <v>102935</v>
      </c>
      <c r="C95" s="19" t="s">
        <v>314</v>
      </c>
      <c r="D95" s="57" t="s">
        <v>16</v>
      </c>
      <c r="E95" s="58" t="s">
        <v>185</v>
      </c>
      <c r="F95" s="59" t="n">
        <v>20</v>
      </c>
      <c r="G95" s="60" t="n">
        <v>3</v>
      </c>
      <c r="H95" s="69" t="n">
        <f>G95/F95</f>
        <v>0.15</v>
      </c>
      <c r="I95" s="60" t="n">
        <f>G95*0.8</f>
        <v>2.4</v>
      </c>
      <c r="J95" s="62" t="n">
        <f>(F95-G95)*-0.5</f>
        <v>-8.5</v>
      </c>
      <c r="K95" s="59" t="n">
        <v>10</v>
      </c>
      <c r="L95" s="60" t="n">
        <v>4</v>
      </c>
      <c r="M95" s="69" t="n">
        <f>L95/K95</f>
        <v>0.4</v>
      </c>
      <c r="N95" s="60" t="n">
        <f>L95*0.8</f>
        <v>3.2</v>
      </c>
      <c r="O95" s="62" t="n">
        <f>(K95-L95)*-0.5</f>
        <v>-3</v>
      </c>
      <c r="P95" s="60" t="n">
        <v>30</v>
      </c>
      <c r="Q95" s="60" t="n">
        <v>33</v>
      </c>
      <c r="R95" s="69" t="n">
        <f>Q95/P95</f>
        <v>1.1</v>
      </c>
      <c r="S95" s="60" t="n">
        <f>Q95*2</f>
        <v>66</v>
      </c>
      <c r="T95" s="60"/>
      <c r="U95" s="63" t="n">
        <v>10</v>
      </c>
      <c r="V95" s="64" t="n">
        <v>1</v>
      </c>
      <c r="W95" s="70" t="n">
        <f>V95/U95</f>
        <v>0.1</v>
      </c>
      <c r="X95" s="64" t="n">
        <f>V95*0.8</f>
        <v>0.8</v>
      </c>
      <c r="Y95" s="66" t="n">
        <f>(U95-V95)*-0.5</f>
        <v>-4.5</v>
      </c>
      <c r="Z95" s="63" t="n">
        <v>8</v>
      </c>
      <c r="AA95" s="64" t="n">
        <v>1</v>
      </c>
      <c r="AB95" s="70" t="n">
        <f>AA95/Z95</f>
        <v>0.125</v>
      </c>
      <c r="AC95" s="64" t="n">
        <f>AA95*0.8</f>
        <v>0.8</v>
      </c>
      <c r="AD95" s="66" t="n">
        <f>(Z95-AA95)*-0.5</f>
        <v>-3.5</v>
      </c>
      <c r="AE95" s="63" t="n">
        <v>6</v>
      </c>
      <c r="AF95" s="64" t="n">
        <v>17</v>
      </c>
      <c r="AG95" s="70" t="n">
        <f>AF95/AE95</f>
        <v>2.83333333333333</v>
      </c>
      <c r="AH95" s="64" t="n">
        <f>AF95*3.5</f>
        <v>59.5</v>
      </c>
      <c r="AI95" s="64"/>
      <c r="AJ95" s="63" t="n">
        <v>8</v>
      </c>
      <c r="AK95" s="64" t="n">
        <v>8</v>
      </c>
      <c r="AL95" s="70" t="n">
        <f>AK95/AJ95</f>
        <v>1</v>
      </c>
      <c r="AM95" s="64" t="n">
        <f>AK95*1</f>
        <v>8</v>
      </c>
      <c r="AN95" s="64"/>
      <c r="AO95" s="59" t="n">
        <v>5</v>
      </c>
      <c r="AP95" s="60" t="n">
        <v>3</v>
      </c>
      <c r="AQ95" s="69" t="n">
        <f>AP95/AO95</f>
        <v>0.6</v>
      </c>
      <c r="AR95" s="60" t="n">
        <f>AP95*0.5</f>
        <v>1.5</v>
      </c>
      <c r="AS95" s="62" t="n">
        <f>(AO95-AP95)*-0.3</f>
        <v>-0.6</v>
      </c>
      <c r="AT95" s="63" t="n">
        <v>10</v>
      </c>
      <c r="AU95" s="64" t="n">
        <v>5</v>
      </c>
      <c r="AV95" s="70" t="n">
        <f>AU95/AT95</f>
        <v>0.5</v>
      </c>
      <c r="AW95" s="64" t="n">
        <f>AU95*0.3</f>
        <v>1.5</v>
      </c>
      <c r="AX95" s="66" t="n">
        <f>(AT95-AU95)*-0.2</f>
        <v>-1</v>
      </c>
      <c r="AY95" s="68" t="n">
        <f>I95+N95+S95+X95+AC95+AH95+AM95+AR95+AW95</f>
        <v>143.7</v>
      </c>
      <c r="AZ95" s="68" t="n">
        <f>J95+O95+T95+Y95+AD95+AI95+AN95+AS95+AX95</f>
        <v>-21.1</v>
      </c>
    </row>
    <row r="96" ht="13.5" customHeight="1">
      <c r="A96" s="17" t="n">
        <v>93</v>
      </c>
      <c r="B96" s="18" t="n">
        <v>103199</v>
      </c>
      <c r="C96" s="19" t="s">
        <v>315</v>
      </c>
      <c r="D96" s="57" t="s">
        <v>11</v>
      </c>
      <c r="E96" s="58" t="s">
        <v>185</v>
      </c>
      <c r="F96" s="59" t="n">
        <v>20</v>
      </c>
      <c r="G96" s="60" t="n">
        <v>13</v>
      </c>
      <c r="H96" s="69" t="n">
        <f>G96/F96</f>
        <v>0.65</v>
      </c>
      <c r="I96" s="60" t="n">
        <f>G96*0.8</f>
        <v>10.4</v>
      </c>
      <c r="J96" s="62" t="n">
        <f>(F96-G96)*-0.5</f>
        <v>-3.5</v>
      </c>
      <c r="K96" s="59" t="n">
        <v>10</v>
      </c>
      <c r="L96" s="60" t="n">
        <v>6</v>
      </c>
      <c r="M96" s="69" t="n">
        <f>L96/K96</f>
        <v>0.6</v>
      </c>
      <c r="N96" s="60" t="n">
        <f>L96*0.8</f>
        <v>4.8</v>
      </c>
      <c r="O96" s="62" t="n">
        <f>(K96-L96)*-0.5</f>
        <v>-2</v>
      </c>
      <c r="P96" s="60" t="n">
        <v>30</v>
      </c>
      <c r="Q96" s="60" t="n">
        <v>45</v>
      </c>
      <c r="R96" s="69" t="n">
        <f>Q96/P96</f>
        <v>1.5</v>
      </c>
      <c r="S96" s="60" t="n">
        <f>Q96*2</f>
        <v>90</v>
      </c>
      <c r="T96" s="60"/>
      <c r="U96" s="63" t="n">
        <v>10</v>
      </c>
      <c r="V96" s="64" t="n">
        <v>6</v>
      </c>
      <c r="W96" s="70" t="n">
        <f>V96/U96</f>
        <v>0.6</v>
      </c>
      <c r="X96" s="64" t="n">
        <f>V96*0.8</f>
        <v>4.8</v>
      </c>
      <c r="Y96" s="66" t="n">
        <f>(U96-V96)*-0.5</f>
        <v>-2</v>
      </c>
      <c r="Z96" s="63" t="n">
        <v>8</v>
      </c>
      <c r="AA96" s="64" t="n">
        <v>2</v>
      </c>
      <c r="AB96" s="70" t="n">
        <f>AA96/Z96</f>
        <v>0.25</v>
      </c>
      <c r="AC96" s="64" t="n">
        <f>AA96*0.8</f>
        <v>1.6</v>
      </c>
      <c r="AD96" s="66" t="n">
        <f>(Z96-AA96)*-0.5</f>
        <v>-3</v>
      </c>
      <c r="AE96" s="63" t="n">
        <v>6</v>
      </c>
      <c r="AF96" s="64" t="n">
        <v>12</v>
      </c>
      <c r="AG96" s="70" t="n">
        <f>AF96/AE96</f>
        <v>2</v>
      </c>
      <c r="AH96" s="64" t="n">
        <f>AF96*3.5</f>
        <v>42</v>
      </c>
      <c r="AI96" s="64"/>
      <c r="AJ96" s="63" t="n">
        <v>8</v>
      </c>
      <c r="AK96" s="64" t="n">
        <v>5</v>
      </c>
      <c r="AL96" s="70" t="n">
        <f>AK96/AJ96</f>
        <v>0.625</v>
      </c>
      <c r="AM96" s="64" t="n">
        <f>AK96*0.8</f>
        <v>4</v>
      </c>
      <c r="AN96" s="66" t="n">
        <f>(AJ96-AK96)*-0.5</f>
        <v>-1.5</v>
      </c>
      <c r="AO96" s="59" t="n">
        <v>5</v>
      </c>
      <c r="AP96" s="60" t="n">
        <v>4</v>
      </c>
      <c r="AQ96" s="69" t="n">
        <f>AP96/AO96</f>
        <v>0.8</v>
      </c>
      <c r="AR96" s="60" t="n">
        <f>AP96*0.5</f>
        <v>2</v>
      </c>
      <c r="AS96" s="62" t="n">
        <f>(AO96-AP96)*-0.3</f>
        <v>-0.3</v>
      </c>
      <c r="AT96" s="63" t="n">
        <v>10</v>
      </c>
      <c r="AU96" s="64" t="n">
        <v>3</v>
      </c>
      <c r="AV96" s="70" t="n">
        <f>AU96/AT96</f>
        <v>0.3</v>
      </c>
      <c r="AW96" s="64" t="n">
        <f>AU96*0.3</f>
        <v>0.9</v>
      </c>
      <c r="AX96" s="66" t="n">
        <f>(AT96-AU96)*-0.2</f>
        <v>-1.4</v>
      </c>
      <c r="AY96" s="68" t="n">
        <f>I96+N96+S96+X96+AC96+AH96+AM96+AR96+AW96</f>
        <v>160.5</v>
      </c>
      <c r="AZ96" s="68" t="n">
        <f>J96+O96+T96+Y96+AD96+AI96+AN96+AS96+AX96</f>
        <v>-13.7</v>
      </c>
    </row>
    <row r="97" ht="13.5" customHeight="1">
      <c r="A97" s="17" t="n">
        <v>94</v>
      </c>
      <c r="B97" s="18" t="n">
        <v>103639</v>
      </c>
      <c r="C97" s="19" t="s">
        <v>316</v>
      </c>
      <c r="D97" s="57" t="s">
        <v>24</v>
      </c>
      <c r="E97" s="58" t="s">
        <v>185</v>
      </c>
      <c r="F97" s="59" t="n">
        <v>20</v>
      </c>
      <c r="G97" s="60" t="n">
        <v>15</v>
      </c>
      <c r="H97" s="69" t="n">
        <f>G97/F97</f>
        <v>0.75</v>
      </c>
      <c r="I97" s="60" t="n">
        <f>G97*0.8</f>
        <v>12</v>
      </c>
      <c r="J97" s="62" t="n">
        <f>(F97-G97)*-0.5</f>
        <v>-2.5</v>
      </c>
      <c r="K97" s="59" t="n">
        <v>10</v>
      </c>
      <c r="L97" s="60" t="n">
        <v>9</v>
      </c>
      <c r="M97" s="69" t="n">
        <f>L97/K97</f>
        <v>0.9</v>
      </c>
      <c r="N97" s="60" t="n">
        <f>L97*0.8</f>
        <v>7.2</v>
      </c>
      <c r="O97" s="62" t="n">
        <f>(K97-L97)*-0.5</f>
        <v>-0.5</v>
      </c>
      <c r="P97" s="60" t="n">
        <v>40</v>
      </c>
      <c r="Q97" s="60" t="n">
        <v>31</v>
      </c>
      <c r="R97" s="69" t="n">
        <f>Q97/P97</f>
        <v>0.775</v>
      </c>
      <c r="S97" s="60" t="n">
        <f>Q97*1</f>
        <v>31</v>
      </c>
      <c r="T97" s="62" t="n">
        <f>(P97-Q97)*-1</f>
        <v>-9</v>
      </c>
      <c r="U97" s="63" t="n">
        <v>10</v>
      </c>
      <c r="V97" s="64" t="n">
        <v>0</v>
      </c>
      <c r="W97" s="70" t="n">
        <f>V97/U97</f>
        <v>0</v>
      </c>
      <c r="X97" s="64" t="n">
        <f>V97*0.8</f>
        <v>0</v>
      </c>
      <c r="Y97" s="66" t="n">
        <f>(U97-V97)*-0.5</f>
        <v>-5</v>
      </c>
      <c r="Z97" s="63" t="n">
        <v>8</v>
      </c>
      <c r="AA97" s="64" t="n">
        <v>2</v>
      </c>
      <c r="AB97" s="70" t="n">
        <f>AA97/Z97</f>
        <v>0.25</v>
      </c>
      <c r="AC97" s="64" t="n">
        <f>AA97*0.8</f>
        <v>1.6</v>
      </c>
      <c r="AD97" s="66" t="n">
        <f>(Z97-AA97)*-0.5</f>
        <v>-3</v>
      </c>
      <c r="AE97" s="63" t="n">
        <v>6</v>
      </c>
      <c r="AF97" s="64" t="n">
        <v>10</v>
      </c>
      <c r="AG97" s="70" t="n">
        <f>AF97/AE97</f>
        <v>1.66666666666667</v>
      </c>
      <c r="AH97" s="64" t="n">
        <f>AF97*3.5</f>
        <v>35</v>
      </c>
      <c r="AI97" s="64"/>
      <c r="AJ97" s="63" t="n">
        <v>8</v>
      </c>
      <c r="AK97" s="64" t="n">
        <v>4</v>
      </c>
      <c r="AL97" s="70" t="n">
        <f>AK97/AJ97</f>
        <v>0.5</v>
      </c>
      <c r="AM97" s="64" t="n">
        <f>AK97*0.8</f>
        <v>3.2</v>
      </c>
      <c r="AN97" s="66" t="n">
        <f>(AJ97-AK97)*-0.5</f>
        <v>-2</v>
      </c>
      <c r="AO97" s="59" t="n">
        <v>5</v>
      </c>
      <c r="AP97" s="60" t="n">
        <v>4</v>
      </c>
      <c r="AQ97" s="69" t="n">
        <f>AP97/AO97</f>
        <v>0.8</v>
      </c>
      <c r="AR97" s="60" t="n">
        <f>AP97*0.5</f>
        <v>2</v>
      </c>
      <c r="AS97" s="62" t="n">
        <f>(AO97-AP97)*-0.3</f>
        <v>-0.3</v>
      </c>
      <c r="AT97" s="63" t="n">
        <v>10</v>
      </c>
      <c r="AU97" s="64" t="n">
        <v>3</v>
      </c>
      <c r="AV97" s="70" t="n">
        <f>AU97/AT97</f>
        <v>0.3</v>
      </c>
      <c r="AW97" s="64" t="n">
        <f>AU97*0.3</f>
        <v>0.9</v>
      </c>
      <c r="AX97" s="66" t="n">
        <f>(AT97-AU97)*-0.2</f>
        <v>-1.4</v>
      </c>
      <c r="AY97" s="68" t="n">
        <f>I97+N97+S97+X97+AC97+AH97+AM97+AR97+AW97</f>
        <v>92.9</v>
      </c>
      <c r="AZ97" s="68" t="n">
        <f>J97+O97+T97+Y97+AD97+AI97+AN97+AS97+AX97</f>
        <v>-23.7</v>
      </c>
    </row>
    <row r="98" ht="13.5" customHeight="1">
      <c r="A98" s="17" t="n">
        <v>95</v>
      </c>
      <c r="B98" s="18" t="n">
        <v>104428</v>
      </c>
      <c r="C98" s="19" t="s">
        <v>317</v>
      </c>
      <c r="D98" s="57" t="s">
        <v>31</v>
      </c>
      <c r="E98" s="58" t="s">
        <v>185</v>
      </c>
      <c r="F98" s="59" t="n">
        <v>20</v>
      </c>
      <c r="G98" s="60" t="n">
        <v>11</v>
      </c>
      <c r="H98" s="69" t="n">
        <f>G98/F98</f>
        <v>0.55</v>
      </c>
      <c r="I98" s="60" t="n">
        <f>G98*0.8</f>
        <v>8.8</v>
      </c>
      <c r="J98" s="62" t="n">
        <f>(F98-G98)*-0.5</f>
        <v>-4.5</v>
      </c>
      <c r="K98" s="59" t="n">
        <v>10</v>
      </c>
      <c r="L98" s="60" t="n">
        <v>2</v>
      </c>
      <c r="M98" s="69" t="n">
        <f>L98/K98</f>
        <v>0.2</v>
      </c>
      <c r="N98" s="60" t="n">
        <f>L98*0.8</f>
        <v>1.6</v>
      </c>
      <c r="O98" s="62" t="n">
        <f>(K98-L98)*-0.5</f>
        <v>-4</v>
      </c>
      <c r="P98" s="60" t="n">
        <v>40</v>
      </c>
      <c r="Q98" s="60" t="n">
        <v>14</v>
      </c>
      <c r="R98" s="69" t="n">
        <f>Q98/P98</f>
        <v>0.35</v>
      </c>
      <c r="S98" s="60" t="n">
        <f>Q98*1</f>
        <v>14</v>
      </c>
      <c r="T98" s="62" t="n">
        <f>(P98-Q98)*-1</f>
        <v>-26</v>
      </c>
      <c r="U98" s="63" t="n">
        <v>10</v>
      </c>
      <c r="V98" s="64" t="n">
        <v>1</v>
      </c>
      <c r="W98" s="70" t="n">
        <f>V98/U98</f>
        <v>0.1</v>
      </c>
      <c r="X98" s="64" t="n">
        <f>V98*0.8</f>
        <v>0.8</v>
      </c>
      <c r="Y98" s="66" t="n">
        <f>(U98-V98)*-0.5</f>
        <v>-4.5</v>
      </c>
      <c r="Z98" s="63" t="n">
        <v>8</v>
      </c>
      <c r="AA98" s="64" t="n">
        <v>0</v>
      </c>
      <c r="AB98" s="70" t="n">
        <f>AA98/Z98</f>
        <v>0</v>
      </c>
      <c r="AC98" s="64" t="n">
        <f>AA98*0.8</f>
        <v>0</v>
      </c>
      <c r="AD98" s="66" t="n">
        <f>(Z98-AA98)*-0.5</f>
        <v>-4</v>
      </c>
      <c r="AE98" s="63" t="n">
        <v>6</v>
      </c>
      <c r="AF98" s="64" t="n">
        <v>8</v>
      </c>
      <c r="AG98" s="70" t="n">
        <f>AF98/AE98</f>
        <v>1.33333333333333</v>
      </c>
      <c r="AH98" s="64" t="n">
        <f>AF98*3.5</f>
        <v>28</v>
      </c>
      <c r="AI98" s="64"/>
      <c r="AJ98" s="63" t="n">
        <v>8</v>
      </c>
      <c r="AK98" s="64" t="n">
        <v>3</v>
      </c>
      <c r="AL98" s="70" t="n">
        <f>AK98/AJ98</f>
        <v>0.375</v>
      </c>
      <c r="AM98" s="64" t="n">
        <f>AK98*0.8</f>
        <v>2.4</v>
      </c>
      <c r="AN98" s="66" t="n">
        <f>(AJ98-AK98)*-0.5</f>
        <v>-2.5</v>
      </c>
      <c r="AO98" s="59" t="n">
        <v>5</v>
      </c>
      <c r="AP98" s="60" t="n">
        <v>0</v>
      </c>
      <c r="AQ98" s="69" t="n">
        <f>AP98/AO98</f>
        <v>0</v>
      </c>
      <c r="AR98" s="60" t="n">
        <f>AP98*0.5</f>
        <v>0</v>
      </c>
      <c r="AS98" s="62" t="n">
        <f>(AO98-AP98)*-0.3</f>
        <v>-1.5</v>
      </c>
      <c r="AT98" s="63" t="n">
        <v>10</v>
      </c>
      <c r="AU98" s="64" t="n">
        <v>2</v>
      </c>
      <c r="AV98" s="70" t="n">
        <f>AU98/AT98</f>
        <v>0.2</v>
      </c>
      <c r="AW98" s="64" t="n">
        <f>AU98*0.3</f>
        <v>0.6</v>
      </c>
      <c r="AX98" s="66" t="n">
        <f>(AT98-AU98)*-0.2</f>
        <v>-1.6</v>
      </c>
      <c r="AY98" s="68" t="n">
        <f>I98+N98+S98+X98+AC98+AH98+AM98+AR98+AW98</f>
        <v>56.2</v>
      </c>
      <c r="AZ98" s="68" t="n">
        <f>J98+O98+T98+Y98+AD98+AI98+AN98+AS98+AX98</f>
        <v>-48.6</v>
      </c>
    </row>
    <row r="99" ht="13.5" customHeight="1">
      <c r="A99" s="17" t="n">
        <v>96</v>
      </c>
      <c r="B99" s="18" t="n">
        <v>104429</v>
      </c>
      <c r="C99" s="19" t="s">
        <v>318</v>
      </c>
      <c r="D99" s="57" t="s">
        <v>14</v>
      </c>
      <c r="E99" s="58" t="s">
        <v>185</v>
      </c>
      <c r="F99" s="59" t="n">
        <v>20</v>
      </c>
      <c r="G99" s="60" t="n">
        <v>9</v>
      </c>
      <c r="H99" s="69" t="n">
        <f>G99/F99</f>
        <v>0.45</v>
      </c>
      <c r="I99" s="60" t="n">
        <f>G99*0.8</f>
        <v>7.2</v>
      </c>
      <c r="J99" s="62" t="n">
        <f>(F99-G99)*-0.5</f>
        <v>-5.5</v>
      </c>
      <c r="K99" s="59" t="n">
        <v>10</v>
      </c>
      <c r="L99" s="60" t="n">
        <v>9</v>
      </c>
      <c r="M99" s="69" t="n">
        <f>L99/K99</f>
        <v>0.9</v>
      </c>
      <c r="N99" s="60" t="n">
        <f>L99*0.8</f>
        <v>7.2</v>
      </c>
      <c r="O99" s="62" t="n">
        <f>(K99-L99)*-0.5</f>
        <v>-0.5</v>
      </c>
      <c r="P99" s="60" t="n">
        <v>25</v>
      </c>
      <c r="Q99" s="60" t="n">
        <v>22</v>
      </c>
      <c r="R99" s="69" t="n">
        <f>Q99/P99</f>
        <v>0.88</v>
      </c>
      <c r="S99" s="60" t="n">
        <f>Q99*1</f>
        <v>22</v>
      </c>
      <c r="T99" s="62" t="n">
        <f>(P99-Q99)*-1</f>
        <v>-3</v>
      </c>
      <c r="U99" s="63" t="n">
        <v>10</v>
      </c>
      <c r="V99" s="64" t="n">
        <v>3</v>
      </c>
      <c r="W99" s="70" t="n">
        <f>V99/U99</f>
        <v>0.3</v>
      </c>
      <c r="X99" s="64" t="n">
        <f>V99*0.8</f>
        <v>2.4</v>
      </c>
      <c r="Y99" s="66" t="n">
        <f>(U99-V99)*-0.5</f>
        <v>-3.5</v>
      </c>
      <c r="Z99" s="63" t="n">
        <v>8</v>
      </c>
      <c r="AA99" s="64" t="n">
        <v>1</v>
      </c>
      <c r="AB99" s="70" t="n">
        <f>AA99/Z99</f>
        <v>0.125</v>
      </c>
      <c r="AC99" s="64" t="n">
        <f>AA99*0.8</f>
        <v>0.8</v>
      </c>
      <c r="AD99" s="66" t="n">
        <f>(Z99-AA99)*-0.5</f>
        <v>-3.5</v>
      </c>
      <c r="AE99" s="63" t="n">
        <v>6</v>
      </c>
      <c r="AF99" s="64" t="n">
        <v>5</v>
      </c>
      <c r="AG99" s="70" t="n">
        <f>AF99/AE99</f>
        <v>0.833333333333333</v>
      </c>
      <c r="AH99" s="64" t="n">
        <f>AF99*2.5</f>
        <v>12.5</v>
      </c>
      <c r="AI99" s="66" t="n">
        <f>(AE99-AF99)*-1</f>
        <v>-1</v>
      </c>
      <c r="AJ99" s="63" t="n">
        <v>8</v>
      </c>
      <c r="AK99" s="64" t="n">
        <v>5</v>
      </c>
      <c r="AL99" s="70" t="n">
        <f>AK99/AJ99</f>
        <v>0.625</v>
      </c>
      <c r="AM99" s="64" t="n">
        <f>AK99*0.8</f>
        <v>4</v>
      </c>
      <c r="AN99" s="66" t="n">
        <f>(AJ99-AK99)*-0.5</f>
        <v>-1.5</v>
      </c>
      <c r="AO99" s="59" t="n">
        <v>5</v>
      </c>
      <c r="AP99" s="60" t="n">
        <v>1</v>
      </c>
      <c r="AQ99" s="69" t="n">
        <f>AP99/AO99</f>
        <v>0.2</v>
      </c>
      <c r="AR99" s="60" t="n">
        <f>AP99*0.5</f>
        <v>0.5</v>
      </c>
      <c r="AS99" s="62" t="n">
        <f>(AO99-AP99)*-0.3</f>
        <v>-1.2</v>
      </c>
      <c r="AT99" s="63" t="n">
        <v>10</v>
      </c>
      <c r="AU99" s="64" t="n">
        <v>1</v>
      </c>
      <c r="AV99" s="70" t="n">
        <f>AU99/AT99</f>
        <v>0.1</v>
      </c>
      <c r="AW99" s="64" t="n">
        <f>AU99*0.3</f>
        <v>0.3</v>
      </c>
      <c r="AX99" s="66" t="n">
        <f>(AT99-AU99)*-0.2</f>
        <v>-1.8</v>
      </c>
      <c r="AY99" s="68" t="n">
        <f>I99+N99+S99+X99+AC99+AH99+AM99+AR99+AW99</f>
        <v>56.9</v>
      </c>
      <c r="AZ99" s="68" t="n">
        <f>J99+O99+T99+Y99+AD99+AI99+AN99+AS99+AX99</f>
        <v>-21.5</v>
      </c>
    </row>
    <row r="100" ht="13.5" customHeight="1">
      <c r="A100" s="17" t="n">
        <v>97</v>
      </c>
      <c r="B100" s="18" t="n">
        <v>104430</v>
      </c>
      <c r="C100" s="19" t="s">
        <v>319</v>
      </c>
      <c r="D100" s="57" t="s">
        <v>24</v>
      </c>
      <c r="E100" s="58" t="s">
        <v>185</v>
      </c>
      <c r="F100" s="59" t="n">
        <v>20</v>
      </c>
      <c r="G100" s="60" t="n">
        <v>11</v>
      </c>
      <c r="H100" s="69" t="n">
        <f>G100/F100</f>
        <v>0.55</v>
      </c>
      <c r="I100" s="60" t="n">
        <f>G100*0.8</f>
        <v>8.8</v>
      </c>
      <c r="J100" s="62" t="n">
        <f>(F100-G100)*-0.5</f>
        <v>-4.5</v>
      </c>
      <c r="K100" s="59" t="n">
        <v>10</v>
      </c>
      <c r="L100" s="60" t="n">
        <v>16</v>
      </c>
      <c r="M100" s="69" t="n">
        <f>L100/K100</f>
        <v>1.6</v>
      </c>
      <c r="N100" s="60" t="n">
        <f>L100*1.5</f>
        <v>24</v>
      </c>
      <c r="O100" s="60"/>
      <c r="P100" s="60" t="n">
        <v>30</v>
      </c>
      <c r="Q100" s="60" t="n">
        <v>16</v>
      </c>
      <c r="R100" s="69" t="n">
        <f>Q100/P100</f>
        <v>0.533333333333333</v>
      </c>
      <c r="S100" s="60" t="n">
        <f>Q100*1</f>
        <v>16</v>
      </c>
      <c r="T100" s="62" t="n">
        <f>(P100-Q100)*-1</f>
        <v>-14</v>
      </c>
      <c r="U100" s="63" t="n">
        <v>10</v>
      </c>
      <c r="V100" s="64" t="n">
        <v>1</v>
      </c>
      <c r="W100" s="70" t="n">
        <f>V100/U100</f>
        <v>0.1</v>
      </c>
      <c r="X100" s="64" t="n">
        <f>V100*0.8</f>
        <v>0.8</v>
      </c>
      <c r="Y100" s="66" t="n">
        <f>(U100-V100)*-0.5</f>
        <v>-4.5</v>
      </c>
      <c r="Z100" s="63" t="n">
        <v>8</v>
      </c>
      <c r="AA100" s="64" t="n">
        <v>0</v>
      </c>
      <c r="AB100" s="70" t="n">
        <f>AA100/Z100</f>
        <v>0</v>
      </c>
      <c r="AC100" s="64" t="n">
        <f>AA100*0.8</f>
        <v>0</v>
      </c>
      <c r="AD100" s="66" t="n">
        <f>(Z100-AA100)*-0.5</f>
        <v>-4</v>
      </c>
      <c r="AE100" s="63" t="n">
        <v>6</v>
      </c>
      <c r="AF100" s="64" t="n">
        <v>2</v>
      </c>
      <c r="AG100" s="70" t="n">
        <f>AF100/AE100</f>
        <v>0.333333333333333</v>
      </c>
      <c r="AH100" s="64" t="n">
        <f>AF100*2.5</f>
        <v>5</v>
      </c>
      <c r="AI100" s="66" t="n">
        <f>(AE100-AF100)*-1</f>
        <v>-4</v>
      </c>
      <c r="AJ100" s="63" t="n">
        <v>8</v>
      </c>
      <c r="AK100" s="64" t="n">
        <v>1</v>
      </c>
      <c r="AL100" s="70" t="n">
        <f>AK100/AJ100</f>
        <v>0.125</v>
      </c>
      <c r="AM100" s="64" t="n">
        <f>AK100*0.8</f>
        <v>0.8</v>
      </c>
      <c r="AN100" s="66" t="n">
        <f>(AJ100-AK100)*-0.5</f>
        <v>-3.5</v>
      </c>
      <c r="AO100" s="59" t="n">
        <v>5</v>
      </c>
      <c r="AP100" s="60" t="n">
        <v>1</v>
      </c>
      <c r="AQ100" s="69" t="n">
        <f>AP100/AO100</f>
        <v>0.2</v>
      </c>
      <c r="AR100" s="60" t="n">
        <f>AP100*0.5</f>
        <v>0.5</v>
      </c>
      <c r="AS100" s="62" t="n">
        <f>(AO100-AP100)*-0.3</f>
        <v>-1.2</v>
      </c>
      <c r="AT100" s="63" t="n">
        <v>10</v>
      </c>
      <c r="AU100" s="64" t="n">
        <v>1</v>
      </c>
      <c r="AV100" s="70" t="n">
        <f>AU100/AT100</f>
        <v>0.1</v>
      </c>
      <c r="AW100" s="64" t="n">
        <f>AU100*0.3</f>
        <v>0.3</v>
      </c>
      <c r="AX100" s="66" t="n">
        <f>(AT100-AU100)*-0.2</f>
        <v>-1.8</v>
      </c>
      <c r="AY100" s="68" t="n">
        <f>I100+N100+S100+X100+AC100+AH100+AM100+AR100+AW100</f>
        <v>56.2</v>
      </c>
      <c r="AZ100" s="68" t="n">
        <f>J100+O100+T100+Y100+AD100+AI100+AN100+AS100+AX100</f>
        <v>-37.5</v>
      </c>
    </row>
    <row r="101" ht="13.5" customHeight="1">
      <c r="A101" s="17" t="n">
        <v>98</v>
      </c>
      <c r="B101" s="18" t="n">
        <v>104533</v>
      </c>
      <c r="C101" s="19" t="s">
        <v>320</v>
      </c>
      <c r="D101" s="57" t="s">
        <v>19</v>
      </c>
      <c r="E101" s="58" t="s">
        <v>185</v>
      </c>
      <c r="F101" s="59" t="n">
        <v>20</v>
      </c>
      <c r="G101" s="60" t="n">
        <v>6</v>
      </c>
      <c r="H101" s="69" t="n">
        <f>G101/F101</f>
        <v>0.3</v>
      </c>
      <c r="I101" s="60" t="n">
        <f>G101*0.8</f>
        <v>4.8</v>
      </c>
      <c r="J101" s="62" t="n">
        <f>(F101-G101)*-0.5</f>
        <v>-7</v>
      </c>
      <c r="K101" s="59" t="n">
        <v>10</v>
      </c>
      <c r="L101" s="60" t="n">
        <v>5</v>
      </c>
      <c r="M101" s="69" t="n">
        <f>L101/K101</f>
        <v>0.5</v>
      </c>
      <c r="N101" s="60" t="n">
        <f>L101*0.8</f>
        <v>4</v>
      </c>
      <c r="O101" s="62" t="n">
        <f>(K101-L101)*-0.5</f>
        <v>-2.5</v>
      </c>
      <c r="P101" s="60" t="n">
        <v>30</v>
      </c>
      <c r="Q101" s="60" t="n">
        <v>5</v>
      </c>
      <c r="R101" s="69" t="n">
        <f>Q101/P101</f>
        <v>0.166666666666667</v>
      </c>
      <c r="S101" s="60" t="n">
        <f>Q101*1</f>
        <v>5</v>
      </c>
      <c r="T101" s="62" t="n">
        <f>(P101-Q101)*-1</f>
        <v>-25</v>
      </c>
      <c r="U101" s="63" t="n">
        <v>10</v>
      </c>
      <c r="V101" s="64" t="n">
        <v>1</v>
      </c>
      <c r="W101" s="70" t="n">
        <f>V101/U101</f>
        <v>0.1</v>
      </c>
      <c r="X101" s="64" t="n">
        <f>V101*0.8</f>
        <v>0.8</v>
      </c>
      <c r="Y101" s="66" t="n">
        <f>(U101-V101)*-0.5</f>
        <v>-4.5</v>
      </c>
      <c r="Z101" s="63" t="n">
        <v>8</v>
      </c>
      <c r="AA101" s="64" t="n">
        <v>0</v>
      </c>
      <c r="AB101" s="70" t="n">
        <f>AA101/Z101</f>
        <v>0</v>
      </c>
      <c r="AC101" s="64" t="n">
        <f>AA101*0.8</f>
        <v>0</v>
      </c>
      <c r="AD101" s="66" t="n">
        <f>(Z101-AA101)*-0.5</f>
        <v>-4</v>
      </c>
      <c r="AE101" s="63" t="n">
        <v>6</v>
      </c>
      <c r="AF101" s="64" t="n">
        <v>2</v>
      </c>
      <c r="AG101" s="70" t="n">
        <f>AF101/AE101</f>
        <v>0.333333333333333</v>
      </c>
      <c r="AH101" s="64" t="n">
        <f>AF101*2.5</f>
        <v>5</v>
      </c>
      <c r="AI101" s="66" t="n">
        <f>(AE101-AF101)*-1</f>
        <v>-4</v>
      </c>
      <c r="AJ101" s="63" t="n">
        <v>8</v>
      </c>
      <c r="AK101" s="64" t="n">
        <v>4</v>
      </c>
      <c r="AL101" s="70" t="n">
        <f>AK101/AJ101</f>
        <v>0.5</v>
      </c>
      <c r="AM101" s="64" t="n">
        <f>AK101*0.8</f>
        <v>3.2</v>
      </c>
      <c r="AN101" s="66" t="n">
        <f>(AJ101-AK101)*-0.5</f>
        <v>-2</v>
      </c>
      <c r="AO101" s="59" t="n">
        <v>5</v>
      </c>
      <c r="AP101" s="60" t="n">
        <v>0</v>
      </c>
      <c r="AQ101" s="69" t="n">
        <f>AP101/AO101</f>
        <v>0</v>
      </c>
      <c r="AR101" s="60" t="n">
        <f>AP101*0.5</f>
        <v>0</v>
      </c>
      <c r="AS101" s="62" t="n">
        <f>(AO101-AP101)*-0.3</f>
        <v>-1.5</v>
      </c>
      <c r="AT101" s="63" t="n">
        <v>10</v>
      </c>
      <c r="AU101" s="64" t="n">
        <v>4</v>
      </c>
      <c r="AV101" s="70" t="n">
        <f>AU101/AT101</f>
        <v>0.4</v>
      </c>
      <c r="AW101" s="64" t="n">
        <f>AU101*0.3</f>
        <v>1.2</v>
      </c>
      <c r="AX101" s="66" t="n">
        <f>(AT101-AU101)*-0.2</f>
        <v>-1.2</v>
      </c>
      <c r="AY101" s="68" t="n">
        <f>I101+N101+S101+X101+AC101+AH101+AM101+AR101+AW101</f>
        <v>24</v>
      </c>
      <c r="AZ101" s="68" t="n">
        <f>J101+O101+T101+Y101+AD101+AI101+AN101+AS101+AX101</f>
        <v>-51.7</v>
      </c>
    </row>
    <row r="102" ht="13.5" customHeight="1">
      <c r="A102" s="17" t="n">
        <v>99</v>
      </c>
      <c r="B102" s="18" t="n">
        <v>104838</v>
      </c>
      <c r="C102" s="19" t="s">
        <v>321</v>
      </c>
      <c r="D102" s="57" t="s">
        <v>31</v>
      </c>
      <c r="E102" s="58" t="s">
        <v>185</v>
      </c>
      <c r="F102" s="59" t="n">
        <v>20</v>
      </c>
      <c r="G102" s="60" t="n">
        <v>15</v>
      </c>
      <c r="H102" s="69" t="n">
        <f>G102/F102</f>
        <v>0.75</v>
      </c>
      <c r="I102" s="60" t="n">
        <f>G102*0.8</f>
        <v>12</v>
      </c>
      <c r="J102" s="62" t="n">
        <f>(F102-G102)*-0.5</f>
        <v>-2.5</v>
      </c>
      <c r="K102" s="59" t="n">
        <v>10</v>
      </c>
      <c r="L102" s="60" t="n">
        <v>3</v>
      </c>
      <c r="M102" s="69" t="n">
        <f>L102/K102</f>
        <v>0.3</v>
      </c>
      <c r="N102" s="60" t="n">
        <f>L102*0.8</f>
        <v>2.4</v>
      </c>
      <c r="O102" s="62" t="n">
        <f>(K102-L102)*-0.5</f>
        <v>-3.5</v>
      </c>
      <c r="P102" s="60" t="n">
        <v>30</v>
      </c>
      <c r="Q102" s="60" t="n">
        <v>16</v>
      </c>
      <c r="R102" s="69" t="n">
        <f>Q102/P102</f>
        <v>0.533333333333333</v>
      </c>
      <c r="S102" s="60" t="n">
        <f>Q102*1</f>
        <v>16</v>
      </c>
      <c r="T102" s="62" t="n">
        <f>(P102-Q102)*-1</f>
        <v>-14</v>
      </c>
      <c r="U102" s="63" t="n">
        <v>10</v>
      </c>
      <c r="V102" s="64" t="n">
        <v>5</v>
      </c>
      <c r="W102" s="70" t="n">
        <f>V102/U102</f>
        <v>0.5</v>
      </c>
      <c r="X102" s="64" t="n">
        <f>V102*0.8</f>
        <v>4</v>
      </c>
      <c r="Y102" s="66" t="n">
        <f>(U102-V102)*-0.5</f>
        <v>-2.5</v>
      </c>
      <c r="Z102" s="63" t="n">
        <v>8</v>
      </c>
      <c r="AA102" s="64" t="n">
        <v>0</v>
      </c>
      <c r="AB102" s="70" t="n">
        <f>AA102/Z102</f>
        <v>0</v>
      </c>
      <c r="AC102" s="64" t="n">
        <f>AA102*0.8</f>
        <v>0</v>
      </c>
      <c r="AD102" s="66" t="n">
        <f>(Z102-AA102)*-0.5</f>
        <v>-4</v>
      </c>
      <c r="AE102" s="63" t="n">
        <v>6</v>
      </c>
      <c r="AF102" s="64" t="n">
        <v>1</v>
      </c>
      <c r="AG102" s="70" t="n">
        <f>AF102/AE102</f>
        <v>0.166666666666667</v>
      </c>
      <c r="AH102" s="64" t="n">
        <f>AF102*2.5</f>
        <v>2.5</v>
      </c>
      <c r="AI102" s="66" t="n">
        <f>(AE102-AF102)*-1</f>
        <v>-5</v>
      </c>
      <c r="AJ102" s="63" t="n">
        <v>8</v>
      </c>
      <c r="AK102" s="64" t="n">
        <v>3</v>
      </c>
      <c r="AL102" s="70" t="n">
        <f>AK102/AJ102</f>
        <v>0.375</v>
      </c>
      <c r="AM102" s="64" t="n">
        <f>AK102*0.8</f>
        <v>2.4</v>
      </c>
      <c r="AN102" s="66" t="n">
        <f>(AJ102-AK102)*-0.5</f>
        <v>-2.5</v>
      </c>
      <c r="AO102" s="59" t="n">
        <v>5</v>
      </c>
      <c r="AP102" s="60" t="n">
        <v>5</v>
      </c>
      <c r="AQ102" s="69" t="n">
        <f>AP102/AO102</f>
        <v>1</v>
      </c>
      <c r="AR102" s="60" t="n">
        <f>AP102*0.8</f>
        <v>4</v>
      </c>
      <c r="AS102" s="60"/>
      <c r="AT102" s="63" t="n">
        <v>10</v>
      </c>
      <c r="AU102" s="64" t="n">
        <v>2</v>
      </c>
      <c r="AV102" s="70" t="n">
        <f>AU102/AT102</f>
        <v>0.2</v>
      </c>
      <c r="AW102" s="64" t="n">
        <f>AU102*0.3</f>
        <v>0.6</v>
      </c>
      <c r="AX102" s="66" t="n">
        <f>(AT102-AU102)*-0.2</f>
        <v>-1.6</v>
      </c>
      <c r="AY102" s="68" t="n">
        <f>I102+N102+S102+X102+AC102+AH102+AM102+AR102+AW102</f>
        <v>43.9</v>
      </c>
      <c r="AZ102" s="68" t="n">
        <f>J102+O102+T102+Y102+AD102+AI102+AN102+AS102+AX102</f>
        <v>-35.6</v>
      </c>
    </row>
    <row r="103" ht="13.5" customHeight="1">
      <c r="A103" s="17" t="n">
        <v>100</v>
      </c>
      <c r="B103" s="18" t="n">
        <v>105910</v>
      </c>
      <c r="C103" s="19" t="s">
        <v>322</v>
      </c>
      <c r="D103" s="57" t="s">
        <v>11</v>
      </c>
      <c r="E103" s="58" t="s">
        <v>185</v>
      </c>
      <c r="F103" s="59" t="n">
        <v>20</v>
      </c>
      <c r="G103" s="60" t="n">
        <v>11</v>
      </c>
      <c r="H103" s="69" t="n">
        <f>G103/F103</f>
        <v>0.55</v>
      </c>
      <c r="I103" s="60" t="n">
        <f>G103*0.8</f>
        <v>8.8</v>
      </c>
      <c r="J103" s="62" t="n">
        <f>(F103-G103)*-0.5</f>
        <v>-4.5</v>
      </c>
      <c r="K103" s="59" t="n">
        <v>10</v>
      </c>
      <c r="L103" s="60" t="n">
        <v>11</v>
      </c>
      <c r="M103" s="69" t="n">
        <f>L103/K103</f>
        <v>1.1</v>
      </c>
      <c r="N103" s="60" t="n">
        <f>L103*1.5</f>
        <v>16.5</v>
      </c>
      <c r="O103" s="60"/>
      <c r="P103" s="60" t="n">
        <v>40</v>
      </c>
      <c r="Q103" s="60" t="n">
        <v>50</v>
      </c>
      <c r="R103" s="69" t="n">
        <f>Q103/P103</f>
        <v>1.25</v>
      </c>
      <c r="S103" s="60" t="n">
        <f>Q103*2</f>
        <v>100</v>
      </c>
      <c r="T103" s="60"/>
      <c r="U103" s="63" t="n">
        <v>10</v>
      </c>
      <c r="V103" s="64" t="n">
        <v>0</v>
      </c>
      <c r="W103" s="70" t="n">
        <f>V103/U103</f>
        <v>0</v>
      </c>
      <c r="X103" s="64" t="n">
        <f>V103*0.8</f>
        <v>0</v>
      </c>
      <c r="Y103" s="66" t="n">
        <f>(U103-V103)*-0.5</f>
        <v>-5</v>
      </c>
      <c r="Z103" s="63" t="n">
        <v>8</v>
      </c>
      <c r="AA103" s="64" t="n">
        <v>0</v>
      </c>
      <c r="AB103" s="70" t="n">
        <f>AA103/Z103</f>
        <v>0</v>
      </c>
      <c r="AC103" s="64" t="n">
        <f>AA103*0.8</f>
        <v>0</v>
      </c>
      <c r="AD103" s="66" t="n">
        <f>(Z103-AA103)*-0.5</f>
        <v>-4</v>
      </c>
      <c r="AE103" s="63" t="n">
        <v>6</v>
      </c>
      <c r="AF103" s="64" t="n">
        <v>7</v>
      </c>
      <c r="AG103" s="70" t="n">
        <f>AF103/AE103</f>
        <v>1.16666666666667</v>
      </c>
      <c r="AH103" s="64" t="n">
        <f>AF103*3.5</f>
        <v>24.5</v>
      </c>
      <c r="AI103" s="64"/>
      <c r="AJ103" s="63" t="n">
        <v>8</v>
      </c>
      <c r="AK103" s="64" t="n">
        <v>10</v>
      </c>
      <c r="AL103" s="70" t="n">
        <f>AK103/AJ103</f>
        <v>1.25</v>
      </c>
      <c r="AM103" s="64" t="n">
        <f>AK103*1</f>
        <v>10</v>
      </c>
      <c r="AN103" s="64"/>
      <c r="AO103" s="59" t="n">
        <v>5</v>
      </c>
      <c r="AP103" s="60" t="n">
        <v>2</v>
      </c>
      <c r="AQ103" s="69" t="n">
        <f>AP103/AO103</f>
        <v>0.4</v>
      </c>
      <c r="AR103" s="60" t="n">
        <f>AP103*0.5</f>
        <v>1</v>
      </c>
      <c r="AS103" s="62" t="n">
        <f>(AO103-AP103)*-0.3</f>
        <v>-0.9</v>
      </c>
      <c r="AT103" s="63" t="n">
        <v>10</v>
      </c>
      <c r="AU103" s="64" t="n">
        <v>1</v>
      </c>
      <c r="AV103" s="70" t="n">
        <f>AU103/AT103</f>
        <v>0.1</v>
      </c>
      <c r="AW103" s="64" t="n">
        <f>AU103*0.3</f>
        <v>0.3</v>
      </c>
      <c r="AX103" s="66" t="n">
        <f>(AT103-AU103)*-0.2</f>
        <v>-1.8</v>
      </c>
      <c r="AY103" s="68" t="n">
        <f>I103+N103+S103+X103+AC103+AH103+AM103+AR103+AW103</f>
        <v>161.1</v>
      </c>
      <c r="AZ103" s="68" t="n">
        <f>J103+O103+T103+Y103+AD103+AI103+AN103+AS103+AX103</f>
        <v>-16.2</v>
      </c>
    </row>
    <row r="104" ht="13.5" customHeight="1">
      <c r="A104" s="17" t="n">
        <v>101</v>
      </c>
      <c r="B104" s="18" t="n">
        <v>106485</v>
      </c>
      <c r="C104" s="19" t="s">
        <v>323</v>
      </c>
      <c r="D104" s="57" t="s">
        <v>11</v>
      </c>
      <c r="E104" s="58" t="s">
        <v>185</v>
      </c>
      <c r="F104" s="59" t="n">
        <v>20</v>
      </c>
      <c r="G104" s="60" t="n">
        <v>20</v>
      </c>
      <c r="H104" s="69" t="n">
        <f>G104/F104</f>
        <v>1</v>
      </c>
      <c r="I104" s="60" t="n">
        <f>G104*1.5</f>
        <v>30</v>
      </c>
      <c r="J104" s="60"/>
      <c r="K104" s="59" t="n">
        <v>10</v>
      </c>
      <c r="L104" s="60" t="n">
        <v>10</v>
      </c>
      <c r="M104" s="69" t="n">
        <f>L104/K104</f>
        <v>1</v>
      </c>
      <c r="N104" s="60" t="n">
        <f>L104*1.5</f>
        <v>15</v>
      </c>
      <c r="O104" s="60"/>
      <c r="P104" s="60" t="n">
        <v>30</v>
      </c>
      <c r="Q104" s="60" t="n">
        <v>41</v>
      </c>
      <c r="R104" s="69" t="n">
        <f>Q104/P104</f>
        <v>1.36666666666667</v>
      </c>
      <c r="S104" s="60" t="n">
        <f>Q104*2</f>
        <v>82</v>
      </c>
      <c r="T104" s="60"/>
      <c r="U104" s="63" t="n">
        <v>10</v>
      </c>
      <c r="V104" s="64" t="n">
        <v>1</v>
      </c>
      <c r="W104" s="70" t="n">
        <f>V104/U104</f>
        <v>0.1</v>
      </c>
      <c r="X104" s="64" t="n">
        <f>V104*0.8</f>
        <v>0.8</v>
      </c>
      <c r="Y104" s="66" t="n">
        <f>(U104-V104)*-0.5</f>
        <v>-4.5</v>
      </c>
      <c r="Z104" s="63" t="n">
        <v>8</v>
      </c>
      <c r="AA104" s="64" t="n">
        <v>1</v>
      </c>
      <c r="AB104" s="70" t="n">
        <f>AA104/Z104</f>
        <v>0.125</v>
      </c>
      <c r="AC104" s="64" t="n">
        <f>AA104*0.8</f>
        <v>0.8</v>
      </c>
      <c r="AD104" s="66" t="n">
        <f>(Z104-AA104)*-0.5</f>
        <v>-3.5</v>
      </c>
      <c r="AE104" s="63" t="n">
        <v>6</v>
      </c>
      <c r="AF104" s="64" t="n">
        <v>7</v>
      </c>
      <c r="AG104" s="70" t="n">
        <f>AF104/AE104</f>
        <v>1.16666666666667</v>
      </c>
      <c r="AH104" s="64" t="n">
        <f>AF104*3.5</f>
        <v>24.5</v>
      </c>
      <c r="AI104" s="64"/>
      <c r="AJ104" s="63" t="n">
        <v>8</v>
      </c>
      <c r="AK104" s="64" t="n">
        <v>4</v>
      </c>
      <c r="AL104" s="70" t="n">
        <f>AK104/AJ104</f>
        <v>0.5</v>
      </c>
      <c r="AM104" s="64" t="n">
        <f>AK104*0.8</f>
        <v>3.2</v>
      </c>
      <c r="AN104" s="66" t="n">
        <f>(AJ104-AK104)*-0.5</f>
        <v>-2</v>
      </c>
      <c r="AO104" s="59" t="n">
        <v>5</v>
      </c>
      <c r="AP104" s="60" t="n">
        <v>1</v>
      </c>
      <c r="AQ104" s="69" t="n">
        <f>AP104/AO104</f>
        <v>0.2</v>
      </c>
      <c r="AR104" s="60" t="n">
        <f>AP104*0.5</f>
        <v>0.5</v>
      </c>
      <c r="AS104" s="62" t="n">
        <f>(AO104-AP104)*-0.3</f>
        <v>-1.2</v>
      </c>
      <c r="AT104" s="63" t="n">
        <v>10</v>
      </c>
      <c r="AU104" s="64" t="n">
        <v>15</v>
      </c>
      <c r="AV104" s="70" t="n">
        <f>AU104/AT104</f>
        <v>1.5</v>
      </c>
      <c r="AW104" s="111" t="n">
        <f>AU104*0.5</f>
        <v>7.5</v>
      </c>
      <c r="AX104" s="112"/>
      <c r="AY104" s="68" t="n">
        <f>I104+N104+S104+X104+AC104+AH104+AM104+AR104+AW104</f>
        <v>164.3</v>
      </c>
      <c r="AZ104" s="68" t="n">
        <f>J104+O104+T104+Y104+AD104+AI104+AN104+AS104+AX104</f>
        <v>-11.2</v>
      </c>
    </row>
    <row r="105" ht="13.5" customHeight="1">
      <c r="A105" s="17" t="n">
        <v>102</v>
      </c>
      <c r="B105" s="18" t="n">
        <v>106865</v>
      </c>
      <c r="C105" s="19" t="s">
        <v>324</v>
      </c>
      <c r="D105" s="57" t="s">
        <v>16</v>
      </c>
      <c r="E105" s="58" t="s">
        <v>185</v>
      </c>
      <c r="F105" s="59" t="n">
        <v>20</v>
      </c>
      <c r="G105" s="60" t="n">
        <v>10</v>
      </c>
      <c r="H105" s="69" t="n">
        <f>G105/F105</f>
        <v>0.5</v>
      </c>
      <c r="I105" s="60" t="n">
        <f>G105*0.8</f>
        <v>8</v>
      </c>
      <c r="J105" s="62" t="n">
        <f>(F105-G105)*-0.5</f>
        <v>-5</v>
      </c>
      <c r="K105" s="59" t="n">
        <v>10</v>
      </c>
      <c r="L105" s="60" t="n">
        <v>2</v>
      </c>
      <c r="M105" s="69" t="n">
        <f>L105/K105</f>
        <v>0.2</v>
      </c>
      <c r="N105" s="60" t="n">
        <f>L105*0.8</f>
        <v>1.6</v>
      </c>
      <c r="O105" s="62" t="n">
        <f>(K105-L105)*-0.5</f>
        <v>-4</v>
      </c>
      <c r="P105" s="60" t="n">
        <v>30</v>
      </c>
      <c r="Q105" s="60" t="n">
        <v>59</v>
      </c>
      <c r="R105" s="69" t="n">
        <f>Q105/P105</f>
        <v>1.96666666666667</v>
      </c>
      <c r="S105" s="60" t="n">
        <f>Q105*2</f>
        <v>118</v>
      </c>
      <c r="T105" s="60"/>
      <c r="U105" s="63" t="n">
        <v>10</v>
      </c>
      <c r="V105" s="64" t="n">
        <v>0</v>
      </c>
      <c r="W105" s="70" t="n">
        <f>V105/U105</f>
        <v>0</v>
      </c>
      <c r="X105" s="64" t="n">
        <f>V105*0.8</f>
        <v>0</v>
      </c>
      <c r="Y105" s="66" t="n">
        <f>(U105-V105)*-0.5</f>
        <v>-5</v>
      </c>
      <c r="Z105" s="63" t="n">
        <v>8</v>
      </c>
      <c r="AA105" s="64" t="n">
        <v>2</v>
      </c>
      <c r="AB105" s="70" t="n">
        <f>AA105/Z105</f>
        <v>0.25</v>
      </c>
      <c r="AC105" s="64" t="n">
        <f>AA105*0.8</f>
        <v>1.6</v>
      </c>
      <c r="AD105" s="66" t="n">
        <f>(Z105-AA105)*-0.5</f>
        <v>-3</v>
      </c>
      <c r="AE105" s="63" t="n">
        <v>6</v>
      </c>
      <c r="AF105" s="64" t="n">
        <v>11</v>
      </c>
      <c r="AG105" s="70" t="n">
        <f>AF105/AE105</f>
        <v>1.83333333333333</v>
      </c>
      <c r="AH105" s="64" t="n">
        <f>AF105*3.5</f>
        <v>38.5</v>
      </c>
      <c r="AI105" s="64"/>
      <c r="AJ105" s="63" t="n">
        <v>8</v>
      </c>
      <c r="AK105" s="64" t="n">
        <v>8</v>
      </c>
      <c r="AL105" s="70" t="n">
        <f>AK105/AJ105</f>
        <v>1</v>
      </c>
      <c r="AM105" s="64" t="n">
        <f>AK105*1</f>
        <v>8</v>
      </c>
      <c r="AN105" s="64"/>
      <c r="AO105" s="59" t="n">
        <v>5</v>
      </c>
      <c r="AP105" s="60" t="n">
        <v>1</v>
      </c>
      <c r="AQ105" s="69" t="n">
        <f>AP105/AO105</f>
        <v>0.2</v>
      </c>
      <c r="AR105" s="60" t="n">
        <f>AP105*0.5</f>
        <v>0.5</v>
      </c>
      <c r="AS105" s="62" t="n">
        <f>(AO105-AP105)*-0.3</f>
        <v>-1.2</v>
      </c>
      <c r="AT105" s="63" t="n">
        <v>10</v>
      </c>
      <c r="AU105" s="64" t="n">
        <v>3</v>
      </c>
      <c r="AV105" s="70" t="n">
        <f>AU105/AT105</f>
        <v>0.3</v>
      </c>
      <c r="AW105" s="64" t="n">
        <f>AU105*0.3</f>
        <v>0.9</v>
      </c>
      <c r="AX105" s="66" t="n">
        <f>(AT105-AU105)*-0.2</f>
        <v>-1.4</v>
      </c>
      <c r="AY105" s="68" t="n">
        <f>I105+N105+S105+X105+AC105+AH105+AM105+AR105+AW105</f>
        <v>177.1</v>
      </c>
      <c r="AZ105" s="68" t="n">
        <f>J105+O105+T105+Y105+AD105+AI105+AN105+AS105+AX105</f>
        <v>-19.6</v>
      </c>
    </row>
    <row r="106" ht="13.5" customHeight="1">
      <c r="A106" s="17" t="n">
        <v>103</v>
      </c>
      <c r="B106" s="18" t="n">
        <v>107728</v>
      </c>
      <c r="C106" s="19" t="s">
        <v>325</v>
      </c>
      <c r="D106" s="57" t="s">
        <v>19</v>
      </c>
      <c r="E106" s="58" t="s">
        <v>185</v>
      </c>
      <c r="F106" s="59" t="n">
        <v>20</v>
      </c>
      <c r="G106" s="60" t="n">
        <v>5</v>
      </c>
      <c r="H106" s="69" t="n">
        <f>G106/F106</f>
        <v>0.25</v>
      </c>
      <c r="I106" s="60" t="n">
        <f>G106*0.8</f>
        <v>4</v>
      </c>
      <c r="J106" s="62" t="n">
        <f>(F106-G106)*-0.5</f>
        <v>-7.5</v>
      </c>
      <c r="K106" s="59" t="n">
        <v>10</v>
      </c>
      <c r="L106" s="60" t="n">
        <v>2</v>
      </c>
      <c r="M106" s="69" t="n">
        <f>L106/K106</f>
        <v>0.2</v>
      </c>
      <c r="N106" s="60" t="n">
        <f>L106*0.8</f>
        <v>1.6</v>
      </c>
      <c r="O106" s="62" t="n">
        <f>(K106-L106)*-0.5</f>
        <v>-4</v>
      </c>
      <c r="P106" s="60" t="n">
        <v>30</v>
      </c>
      <c r="Q106" s="60" t="n">
        <v>22</v>
      </c>
      <c r="R106" s="69" t="n">
        <f>Q106/P106</f>
        <v>0.733333333333333</v>
      </c>
      <c r="S106" s="60" t="n">
        <f>Q106*1</f>
        <v>22</v>
      </c>
      <c r="T106" s="62" t="n">
        <f>(P106-Q106)*-1</f>
        <v>-8</v>
      </c>
      <c r="U106" s="63" t="n">
        <v>10</v>
      </c>
      <c r="V106" s="64" t="n">
        <v>1</v>
      </c>
      <c r="W106" s="70" t="n">
        <f>V106/U106</f>
        <v>0.1</v>
      </c>
      <c r="X106" s="64" t="n">
        <f>V106*0.8</f>
        <v>0.8</v>
      </c>
      <c r="Y106" s="66" t="n">
        <f>(U106-V106)*-0.5</f>
        <v>-4.5</v>
      </c>
      <c r="Z106" s="63" t="n">
        <v>8</v>
      </c>
      <c r="AA106" s="64" t="n">
        <v>2</v>
      </c>
      <c r="AB106" s="70" t="n">
        <f>AA106/Z106</f>
        <v>0.25</v>
      </c>
      <c r="AC106" s="64" t="n">
        <f>AA106*0.8</f>
        <v>1.6</v>
      </c>
      <c r="AD106" s="66" t="n">
        <f>(Z106-AA106)*-0.5</f>
        <v>-3</v>
      </c>
      <c r="AE106" s="63" t="n">
        <v>6</v>
      </c>
      <c r="AF106" s="64" t="n">
        <v>12</v>
      </c>
      <c r="AG106" s="70" t="n">
        <f>AF106/AE106</f>
        <v>2</v>
      </c>
      <c r="AH106" s="64" t="n">
        <f>AF106*3.5</f>
        <v>42</v>
      </c>
      <c r="AI106" s="64"/>
      <c r="AJ106" s="63" t="n">
        <v>8</v>
      </c>
      <c r="AK106" s="64" t="n">
        <v>4</v>
      </c>
      <c r="AL106" s="70" t="n">
        <f>AK106/AJ106</f>
        <v>0.5</v>
      </c>
      <c r="AM106" s="64" t="n">
        <f>AK106*0.8</f>
        <v>3.2</v>
      </c>
      <c r="AN106" s="66" t="n">
        <f>(AJ106-AK106)*-0.5</f>
        <v>-2</v>
      </c>
      <c r="AO106" s="59" t="n">
        <v>5</v>
      </c>
      <c r="AP106" s="60" t="n">
        <v>0</v>
      </c>
      <c r="AQ106" s="69" t="n">
        <f>AP106/AO106</f>
        <v>0</v>
      </c>
      <c r="AR106" s="60" t="n">
        <f>AP106*0.5</f>
        <v>0</v>
      </c>
      <c r="AS106" s="62" t="n">
        <f>(AO106-AP106)*-0.3</f>
        <v>-1.5</v>
      </c>
      <c r="AT106" s="63" t="n">
        <v>10</v>
      </c>
      <c r="AU106" s="64" t="n">
        <v>2</v>
      </c>
      <c r="AV106" s="70" t="n">
        <f>AU106/AT106</f>
        <v>0.2</v>
      </c>
      <c r="AW106" s="64" t="n">
        <f>AU106*0.3</f>
        <v>0.6</v>
      </c>
      <c r="AX106" s="66" t="n">
        <f>(AT106-AU106)*-0.2</f>
        <v>-1.6</v>
      </c>
      <c r="AY106" s="68" t="n">
        <f>I106+N106+S106+X106+AC106+AH106+AM106+AR106+AW106</f>
        <v>75.8</v>
      </c>
      <c r="AZ106" s="68" t="n">
        <f>J106+O106+T106+Y106+AD106+AI106+AN106+AS106+AX106</f>
        <v>-32.1</v>
      </c>
    </row>
    <row r="107" ht="13.5" customHeight="1">
      <c r="A107" s="17" t="n">
        <v>104</v>
      </c>
      <c r="B107" s="18" t="n">
        <v>112415</v>
      </c>
      <c r="C107" s="19" t="s">
        <v>326</v>
      </c>
      <c r="D107" s="57" t="s">
        <v>14</v>
      </c>
      <c r="E107" s="58" t="s">
        <v>185</v>
      </c>
      <c r="F107" s="59" t="n">
        <v>20</v>
      </c>
      <c r="G107" s="60" t="n">
        <v>8</v>
      </c>
      <c r="H107" s="69" t="n">
        <f>G107/F107</f>
        <v>0.4</v>
      </c>
      <c r="I107" s="60" t="n">
        <f>G107*0.8</f>
        <v>6.4</v>
      </c>
      <c r="J107" s="62" t="n">
        <f>(F107-G107)*-0.5</f>
        <v>-6</v>
      </c>
      <c r="K107" s="59" t="n">
        <v>10</v>
      </c>
      <c r="L107" s="60" t="n">
        <v>7</v>
      </c>
      <c r="M107" s="69" t="n">
        <f>L107/K107</f>
        <v>0.7</v>
      </c>
      <c r="N107" s="60" t="n">
        <f>L107*0.8</f>
        <v>5.6</v>
      </c>
      <c r="O107" s="62" t="n">
        <f>(K107-L107)*-0.5</f>
        <v>-1.5</v>
      </c>
      <c r="P107" s="60" t="n">
        <v>30</v>
      </c>
      <c r="Q107" s="60" t="n">
        <v>15</v>
      </c>
      <c r="R107" s="69" t="n">
        <f>Q107/P107</f>
        <v>0.5</v>
      </c>
      <c r="S107" s="60" t="n">
        <f>Q107*1</f>
        <v>15</v>
      </c>
      <c r="T107" s="62" t="n">
        <f>(P107-Q107)*-1</f>
        <v>-15</v>
      </c>
      <c r="U107" s="63" t="n">
        <v>10</v>
      </c>
      <c r="V107" s="64" t="n">
        <v>1</v>
      </c>
      <c r="W107" s="70" t="n">
        <f>V107/U107</f>
        <v>0.1</v>
      </c>
      <c r="X107" s="64" t="n">
        <f>V107*0.8</f>
        <v>0.8</v>
      </c>
      <c r="Y107" s="66" t="n">
        <f>(U107-V107)*-0.5</f>
        <v>-4.5</v>
      </c>
      <c r="Z107" s="63" t="n">
        <v>8</v>
      </c>
      <c r="AA107" s="64" t="n">
        <v>0</v>
      </c>
      <c r="AB107" s="70" t="n">
        <f>AA107/Z107</f>
        <v>0</v>
      </c>
      <c r="AC107" s="64" t="n">
        <f>AA107*0.8</f>
        <v>0</v>
      </c>
      <c r="AD107" s="66" t="n">
        <f>(Z107-AA107)*-0.5</f>
        <v>-4</v>
      </c>
      <c r="AE107" s="63" t="n">
        <v>6</v>
      </c>
      <c r="AF107" s="64" t="n">
        <v>0</v>
      </c>
      <c r="AG107" s="70" t="n">
        <f>AF107/AE107</f>
        <v>0</v>
      </c>
      <c r="AH107" s="64" t="n">
        <f>AF107*2.5</f>
        <v>0</v>
      </c>
      <c r="AI107" s="66" t="n">
        <f>(AE107-AF107)*-1</f>
        <v>-6</v>
      </c>
      <c r="AJ107" s="63" t="n">
        <v>8</v>
      </c>
      <c r="AK107" s="64" t="n">
        <v>2</v>
      </c>
      <c r="AL107" s="70" t="n">
        <f>AK107/AJ107</f>
        <v>0.25</v>
      </c>
      <c r="AM107" s="64" t="n">
        <f>AK107*0.8</f>
        <v>1.6</v>
      </c>
      <c r="AN107" s="66" t="n">
        <f>(AJ107-AK107)*-0.5</f>
        <v>-3</v>
      </c>
      <c r="AO107" s="59" t="n">
        <v>5</v>
      </c>
      <c r="AP107" s="60" t="n">
        <v>0</v>
      </c>
      <c r="AQ107" s="69" t="n">
        <f>AP107/AO107</f>
        <v>0</v>
      </c>
      <c r="AR107" s="60" t="n">
        <f>AP107*0.5</f>
        <v>0</v>
      </c>
      <c r="AS107" s="62" t="n">
        <f>(AO107-AP107)*-0.3</f>
        <v>-1.5</v>
      </c>
      <c r="AT107" s="63" t="n">
        <v>10</v>
      </c>
      <c r="AU107" s="64" t="n">
        <v>0</v>
      </c>
      <c r="AV107" s="70" t="n">
        <f>AU107/AT107</f>
        <v>0</v>
      </c>
      <c r="AW107" s="64" t="n">
        <f>AU107*0.3</f>
        <v>0</v>
      </c>
      <c r="AX107" s="66" t="n">
        <f>(AT107-AU107)*-0.2</f>
        <v>-2</v>
      </c>
      <c r="AY107" s="68" t="n">
        <f>I107+N107+S107+X107+AC107+AH107+AM107+AR107+AW107</f>
        <v>29.4</v>
      </c>
      <c r="AZ107" s="68" t="n">
        <f>J107+O107+T107+Y107+AD107+AI107+AN107+AS107+AX107</f>
        <v>-43.5</v>
      </c>
    </row>
    <row r="108" ht="13.5" customHeight="1">
      <c r="A108" s="17" t="n">
        <v>105</v>
      </c>
      <c r="B108" s="18" t="n">
        <v>112888</v>
      </c>
      <c r="C108" s="19" t="s">
        <v>327</v>
      </c>
      <c r="D108" s="57" t="s">
        <v>14</v>
      </c>
      <c r="E108" s="58" t="s">
        <v>185</v>
      </c>
      <c r="F108" s="59" t="n">
        <v>20</v>
      </c>
      <c r="G108" s="60" t="n">
        <v>15</v>
      </c>
      <c r="H108" s="69" t="n">
        <f>G108/F108</f>
        <v>0.75</v>
      </c>
      <c r="I108" s="60" t="n">
        <f>G108*0.8</f>
        <v>12</v>
      </c>
      <c r="J108" s="62" t="n">
        <f>(F108-G108)*-0.5</f>
        <v>-2.5</v>
      </c>
      <c r="K108" s="59" t="n">
        <v>10</v>
      </c>
      <c r="L108" s="60" t="n">
        <v>0</v>
      </c>
      <c r="M108" s="69" t="n">
        <f>L108/K108</f>
        <v>0</v>
      </c>
      <c r="N108" s="60" t="n">
        <f>L108*0.8</f>
        <v>0</v>
      </c>
      <c r="O108" s="62" t="n">
        <f>(K108-L108)*-0.5</f>
        <v>-5</v>
      </c>
      <c r="P108" s="60" t="n">
        <v>30</v>
      </c>
      <c r="Q108" s="60" t="n">
        <v>21</v>
      </c>
      <c r="R108" s="69" t="n">
        <f>Q108/P108</f>
        <v>0.7</v>
      </c>
      <c r="S108" s="60" t="n">
        <f>Q108*1</f>
        <v>21</v>
      </c>
      <c r="T108" s="62" t="n">
        <f>(P108-Q108)*-1</f>
        <v>-9</v>
      </c>
      <c r="U108" s="63" t="n">
        <v>10</v>
      </c>
      <c r="V108" s="64" t="n">
        <v>1</v>
      </c>
      <c r="W108" s="70" t="n">
        <f>V108/U108</f>
        <v>0.1</v>
      </c>
      <c r="X108" s="64" t="n">
        <f>V108*0.8</f>
        <v>0.8</v>
      </c>
      <c r="Y108" s="66" t="n">
        <f>(U108-V108)*-0.5</f>
        <v>-4.5</v>
      </c>
      <c r="Z108" s="63" t="n">
        <v>8</v>
      </c>
      <c r="AA108" s="64" t="n">
        <v>2</v>
      </c>
      <c r="AB108" s="70" t="n">
        <f>AA108/Z108</f>
        <v>0.25</v>
      </c>
      <c r="AC108" s="64" t="n">
        <f>AA108*0.8</f>
        <v>1.6</v>
      </c>
      <c r="AD108" s="66" t="n">
        <f>(Z108-AA108)*-0.5</f>
        <v>-3</v>
      </c>
      <c r="AE108" s="63" t="n">
        <v>6</v>
      </c>
      <c r="AF108" s="64" t="n">
        <v>5</v>
      </c>
      <c r="AG108" s="70" t="n">
        <f>AF108/AE108</f>
        <v>0.833333333333333</v>
      </c>
      <c r="AH108" s="64" t="n">
        <f>AF108*2.5</f>
        <v>12.5</v>
      </c>
      <c r="AI108" s="66" t="n">
        <f>(AE108-AF108)*-1</f>
        <v>-1</v>
      </c>
      <c r="AJ108" s="63" t="n">
        <v>8</v>
      </c>
      <c r="AK108" s="64" t="n">
        <v>2</v>
      </c>
      <c r="AL108" s="70" t="n">
        <f>AK108/AJ108</f>
        <v>0.25</v>
      </c>
      <c r="AM108" s="64" t="n">
        <f>AK108*0.8</f>
        <v>1.6</v>
      </c>
      <c r="AN108" s="66" t="n">
        <f>(AJ108-AK108)*-0.5</f>
        <v>-3</v>
      </c>
      <c r="AO108" s="59" t="n">
        <v>5</v>
      </c>
      <c r="AP108" s="60" t="n">
        <v>0</v>
      </c>
      <c r="AQ108" s="69" t="n">
        <f>AP108/AO108</f>
        <v>0</v>
      </c>
      <c r="AR108" s="60" t="n">
        <f>AP108*0.5</f>
        <v>0</v>
      </c>
      <c r="AS108" s="62" t="n">
        <f>(AO108-AP108)*-0.3</f>
        <v>-1.5</v>
      </c>
      <c r="AT108" s="63" t="n">
        <v>10</v>
      </c>
      <c r="AU108" s="64" t="n">
        <v>2</v>
      </c>
      <c r="AV108" s="70" t="n">
        <f>AU108/AT108</f>
        <v>0.2</v>
      </c>
      <c r="AW108" s="64" t="n">
        <f>AU108*0.3</f>
        <v>0.6</v>
      </c>
      <c r="AX108" s="66" t="n">
        <f>(AT108-AU108)*-0.2</f>
        <v>-1.6</v>
      </c>
      <c r="AY108" s="68" t="n">
        <f>I108+N108+S108+X108+AC108+AH108+AM108+AR108+AW108</f>
        <v>50.1</v>
      </c>
      <c r="AZ108" s="68" t="n">
        <f>J108+O108+T108+Y108+AD108+AI108+AN108+AS108+AX108</f>
        <v>-31.1</v>
      </c>
    </row>
    <row r="109" ht="13.5" customHeight="1">
      <c r="A109" s="17" t="n">
        <v>106</v>
      </c>
      <c r="B109" s="18" t="n">
        <v>113025</v>
      </c>
      <c r="C109" s="19" t="s">
        <v>328</v>
      </c>
      <c r="D109" s="57" t="s">
        <v>14</v>
      </c>
      <c r="E109" s="58" t="s">
        <v>185</v>
      </c>
      <c r="F109" s="59" t="n">
        <v>20</v>
      </c>
      <c r="G109" s="60" t="n">
        <v>6</v>
      </c>
      <c r="H109" s="69" t="n">
        <f>G109/F109</f>
        <v>0.3</v>
      </c>
      <c r="I109" s="60" t="n">
        <f>G109*0.8</f>
        <v>4.8</v>
      </c>
      <c r="J109" s="62" t="n">
        <f>(F109-G109)*-0.5</f>
        <v>-7</v>
      </c>
      <c r="K109" s="59" t="n">
        <v>10</v>
      </c>
      <c r="L109" s="60" t="n">
        <v>8</v>
      </c>
      <c r="M109" s="69" t="n">
        <f>L109/K109</f>
        <v>0.8</v>
      </c>
      <c r="N109" s="60" t="n">
        <f>L109*0.8</f>
        <v>6.4</v>
      </c>
      <c r="O109" s="62" t="n">
        <f>(K109-L109)*-0.5</f>
        <v>-1</v>
      </c>
      <c r="P109" s="60" t="n">
        <v>30</v>
      </c>
      <c r="Q109" s="60" t="n">
        <v>13</v>
      </c>
      <c r="R109" s="69" t="n">
        <f>Q109/P109</f>
        <v>0.433333333333333</v>
      </c>
      <c r="S109" s="60" t="n">
        <f>Q109*1</f>
        <v>13</v>
      </c>
      <c r="T109" s="62" t="n">
        <f>(P109-Q109)*-1</f>
        <v>-17</v>
      </c>
      <c r="U109" s="63" t="n">
        <v>10</v>
      </c>
      <c r="V109" s="64" t="n">
        <v>0</v>
      </c>
      <c r="W109" s="70" t="n">
        <f>V109/U109</f>
        <v>0</v>
      </c>
      <c r="X109" s="64" t="n">
        <f>V109*0.8</f>
        <v>0</v>
      </c>
      <c r="Y109" s="66" t="n">
        <f>(U109-V109)*-0.5</f>
        <v>-5</v>
      </c>
      <c r="Z109" s="63" t="n">
        <v>8</v>
      </c>
      <c r="AA109" s="64" t="n">
        <v>2</v>
      </c>
      <c r="AB109" s="70" t="n">
        <f>AA109/Z109</f>
        <v>0.25</v>
      </c>
      <c r="AC109" s="64" t="n">
        <f>AA109*0.8</f>
        <v>1.6</v>
      </c>
      <c r="AD109" s="66" t="n">
        <f>(Z109-AA109)*-0.5</f>
        <v>-3</v>
      </c>
      <c r="AE109" s="63" t="n">
        <v>6</v>
      </c>
      <c r="AF109" s="64" t="n">
        <v>4</v>
      </c>
      <c r="AG109" s="70" t="n">
        <f>AF109/AE109</f>
        <v>0.666666666666667</v>
      </c>
      <c r="AH109" s="64" t="n">
        <f>AF109*2.5</f>
        <v>10</v>
      </c>
      <c r="AI109" s="66" t="n">
        <f>(AE109-AF109)*-1</f>
        <v>-2</v>
      </c>
      <c r="AJ109" s="63" t="n">
        <v>8</v>
      </c>
      <c r="AK109" s="64" t="n">
        <v>0</v>
      </c>
      <c r="AL109" s="70" t="n">
        <f>AK109/AJ109</f>
        <v>0</v>
      </c>
      <c r="AM109" s="64" t="n">
        <f>AK109*0.8</f>
        <v>0</v>
      </c>
      <c r="AN109" s="66" t="n">
        <f>(AJ109-AK109)*-0.5</f>
        <v>-4</v>
      </c>
      <c r="AO109" s="59" t="n">
        <v>5</v>
      </c>
      <c r="AP109" s="60" t="n">
        <v>1</v>
      </c>
      <c r="AQ109" s="69" t="n">
        <f>AP109/AO109</f>
        <v>0.2</v>
      </c>
      <c r="AR109" s="60" t="n">
        <f>AP109*0.5</f>
        <v>0.5</v>
      </c>
      <c r="AS109" s="62" t="n">
        <f>(AO109-AP109)*-0.3</f>
        <v>-1.2</v>
      </c>
      <c r="AT109" s="63" t="n">
        <v>10</v>
      </c>
      <c r="AU109" s="64" t="n">
        <v>0</v>
      </c>
      <c r="AV109" s="70" t="n">
        <f>AU109/AT109</f>
        <v>0</v>
      </c>
      <c r="AW109" s="64" t="n">
        <f>AU109*0.3</f>
        <v>0</v>
      </c>
      <c r="AX109" s="66" t="n">
        <f>(AT109-AU109)*-0.2</f>
        <v>-2</v>
      </c>
      <c r="AY109" s="68" t="n">
        <f>I109+N109+S109+X109+AC109+AH109+AM109+AR109+AW109</f>
        <v>36.3</v>
      </c>
      <c r="AZ109" s="68" t="n">
        <f>J109+O109+T109+Y109+AD109+AI109+AN109+AS109+AX109</f>
        <v>-42.2</v>
      </c>
    </row>
    <row r="110" ht="13.5" customHeight="1">
      <c r="A110" s="17" t="n">
        <v>107</v>
      </c>
      <c r="B110" s="18" t="n">
        <v>113299</v>
      </c>
      <c r="C110" s="19" t="s">
        <v>329</v>
      </c>
      <c r="D110" s="57" t="s">
        <v>11</v>
      </c>
      <c r="E110" s="58" t="s">
        <v>185</v>
      </c>
      <c r="F110" s="59" t="n">
        <v>20</v>
      </c>
      <c r="G110" s="60" t="n">
        <v>16</v>
      </c>
      <c r="H110" s="69" t="n">
        <f>G110/F110</f>
        <v>0.8</v>
      </c>
      <c r="I110" s="60" t="n">
        <f>G110*0.8</f>
        <v>12.8</v>
      </c>
      <c r="J110" s="62" t="n">
        <f>(F110-G110)*-0.5</f>
        <v>-2</v>
      </c>
      <c r="K110" s="59" t="n">
        <v>10</v>
      </c>
      <c r="L110" s="60" t="n">
        <v>1</v>
      </c>
      <c r="M110" s="69" t="n">
        <f>L110/K110</f>
        <v>0.1</v>
      </c>
      <c r="N110" s="60" t="n">
        <f>L110*0.8</f>
        <v>0.8</v>
      </c>
      <c r="O110" s="62" t="n">
        <f>(K110-L110)*-0.5</f>
        <v>-4.5</v>
      </c>
      <c r="P110" s="60" t="n">
        <v>30</v>
      </c>
      <c r="Q110" s="60" t="n">
        <v>16</v>
      </c>
      <c r="R110" s="69" t="n">
        <f>Q110/P110</f>
        <v>0.533333333333333</v>
      </c>
      <c r="S110" s="60" t="n">
        <f>Q110*1</f>
        <v>16</v>
      </c>
      <c r="T110" s="62" t="n">
        <f>(P110-Q110)*-1</f>
        <v>-14</v>
      </c>
      <c r="U110" s="63" t="n">
        <v>10</v>
      </c>
      <c r="V110" s="64" t="n">
        <v>1</v>
      </c>
      <c r="W110" s="70" t="n">
        <f>V110/U110</f>
        <v>0.1</v>
      </c>
      <c r="X110" s="64" t="n">
        <f>V110*0.8</f>
        <v>0.8</v>
      </c>
      <c r="Y110" s="66" t="n">
        <f>(U110-V110)*-0.5</f>
        <v>-4.5</v>
      </c>
      <c r="Z110" s="63" t="n">
        <v>8</v>
      </c>
      <c r="AA110" s="64" t="n">
        <v>1</v>
      </c>
      <c r="AB110" s="70" t="n">
        <f>AA110/Z110</f>
        <v>0.125</v>
      </c>
      <c r="AC110" s="64" t="n">
        <f>AA110*0.8</f>
        <v>0.8</v>
      </c>
      <c r="AD110" s="66" t="n">
        <f>(Z110-AA110)*-0.5</f>
        <v>-3.5</v>
      </c>
      <c r="AE110" s="63" t="n">
        <v>6</v>
      </c>
      <c r="AF110" s="64" t="n">
        <v>7</v>
      </c>
      <c r="AG110" s="70" t="n">
        <f>AF110/AE110</f>
        <v>1.16666666666667</v>
      </c>
      <c r="AH110" s="64" t="n">
        <f>AF110*3.5</f>
        <v>24.5</v>
      </c>
      <c r="AI110" s="64"/>
      <c r="AJ110" s="63" t="n">
        <v>8</v>
      </c>
      <c r="AK110" s="64" t="n">
        <v>5</v>
      </c>
      <c r="AL110" s="70" t="n">
        <f>AK110/AJ110</f>
        <v>0.625</v>
      </c>
      <c r="AM110" s="64" t="n">
        <f>AK110*0.8</f>
        <v>4</v>
      </c>
      <c r="AN110" s="66" t="n">
        <f>(AJ110-AK110)*-0.5</f>
        <v>-1.5</v>
      </c>
      <c r="AO110" s="59" t="n">
        <v>5</v>
      </c>
      <c r="AP110" s="60" t="n">
        <v>1</v>
      </c>
      <c r="AQ110" s="69" t="n">
        <f>AP110/AO110</f>
        <v>0.2</v>
      </c>
      <c r="AR110" s="60" t="n">
        <f>AP110*0.5</f>
        <v>0.5</v>
      </c>
      <c r="AS110" s="62" t="n">
        <f>(AO110-AP110)*-0.3</f>
        <v>-1.2</v>
      </c>
      <c r="AT110" s="63" t="n">
        <v>10</v>
      </c>
      <c r="AU110" s="64" t="n">
        <v>2</v>
      </c>
      <c r="AV110" s="70" t="n">
        <f>AU110/AT110</f>
        <v>0.2</v>
      </c>
      <c r="AW110" s="64" t="n">
        <f>AU110*0.3</f>
        <v>0.6</v>
      </c>
      <c r="AX110" s="66" t="n">
        <f>(AT110-AU110)*-0.2</f>
        <v>-1.6</v>
      </c>
      <c r="AY110" s="68" t="n">
        <f>I110+N110+S110+X110+AC110+AH110+AM110+AR110+AW110</f>
        <v>60.8</v>
      </c>
      <c r="AZ110" s="68" t="n">
        <f>J110+O110+T110+Y110+AD110+AI110+AN110+AS110+AX110</f>
        <v>-32.8</v>
      </c>
    </row>
    <row r="111" ht="13.5" customHeight="1">
      <c r="A111" s="17" t="n">
        <v>108</v>
      </c>
      <c r="B111" s="18" t="n">
        <v>114286</v>
      </c>
      <c r="C111" s="19" t="s">
        <v>330</v>
      </c>
      <c r="D111" s="57" t="s">
        <v>14</v>
      </c>
      <c r="E111" s="58" t="s">
        <v>185</v>
      </c>
      <c r="F111" s="59" t="n">
        <v>20</v>
      </c>
      <c r="G111" s="60" t="n">
        <v>9</v>
      </c>
      <c r="H111" s="69" t="n">
        <f>G111/F111</f>
        <v>0.45</v>
      </c>
      <c r="I111" s="60" t="n">
        <f>G111*0.8</f>
        <v>7.2</v>
      </c>
      <c r="J111" s="62" t="n">
        <f>(F111-G111)*-0.5</f>
        <v>-5.5</v>
      </c>
      <c r="K111" s="59" t="n">
        <v>10</v>
      </c>
      <c r="L111" s="60" t="n">
        <v>12</v>
      </c>
      <c r="M111" s="69" t="n">
        <f>L111/K111</f>
        <v>1.2</v>
      </c>
      <c r="N111" s="60" t="n">
        <f>L111*1.5</f>
        <v>18</v>
      </c>
      <c r="O111" s="60"/>
      <c r="P111" s="60" t="n">
        <v>30</v>
      </c>
      <c r="Q111" s="60" t="n">
        <v>28</v>
      </c>
      <c r="R111" s="69" t="n">
        <f>Q111/P111</f>
        <v>0.933333333333333</v>
      </c>
      <c r="S111" s="60" t="n">
        <f>Q111*1</f>
        <v>28</v>
      </c>
      <c r="T111" s="62" t="n">
        <f>(P111-Q111)*-1</f>
        <v>-2</v>
      </c>
      <c r="U111" s="63" t="n">
        <v>10</v>
      </c>
      <c r="V111" s="64" t="n">
        <v>0</v>
      </c>
      <c r="W111" s="70" t="n">
        <f>V111/U111</f>
        <v>0</v>
      </c>
      <c r="X111" s="64" t="n">
        <f>V111*0.8</f>
        <v>0</v>
      </c>
      <c r="Y111" s="66" t="n">
        <f>(U111-V111)*-0.5</f>
        <v>-5</v>
      </c>
      <c r="Z111" s="63" t="n">
        <v>8</v>
      </c>
      <c r="AA111" s="64" t="n">
        <v>2</v>
      </c>
      <c r="AB111" s="70" t="n">
        <f>AA111/Z111</f>
        <v>0.25</v>
      </c>
      <c r="AC111" s="64" t="n">
        <f>AA111*0.8</f>
        <v>1.6</v>
      </c>
      <c r="AD111" s="66" t="n">
        <f>(Z111-AA111)*-0.5</f>
        <v>-3</v>
      </c>
      <c r="AE111" s="63" t="n">
        <v>6</v>
      </c>
      <c r="AF111" s="64" t="n">
        <v>0</v>
      </c>
      <c r="AG111" s="70" t="n">
        <f>AF111/AE111</f>
        <v>0</v>
      </c>
      <c r="AH111" s="64" t="n">
        <f>AF111*2.5</f>
        <v>0</v>
      </c>
      <c r="AI111" s="66" t="n">
        <f>(AE111-AF111)*-1</f>
        <v>-6</v>
      </c>
      <c r="AJ111" s="63" t="n">
        <v>8</v>
      </c>
      <c r="AK111" s="64" t="n">
        <v>21</v>
      </c>
      <c r="AL111" s="70" t="n">
        <f>AK111/AJ111</f>
        <v>2.625</v>
      </c>
      <c r="AM111" s="64" t="n">
        <f>AK111*1</f>
        <v>21</v>
      </c>
      <c r="AN111" s="64"/>
      <c r="AO111" s="59" t="n">
        <v>5</v>
      </c>
      <c r="AP111" s="60" t="n">
        <v>12</v>
      </c>
      <c r="AQ111" s="69" t="n">
        <f>AP111/AO111</f>
        <v>2.4</v>
      </c>
      <c r="AR111" s="60" t="n">
        <f>AP111*0.8</f>
        <v>9.6</v>
      </c>
      <c r="AS111" s="60"/>
      <c r="AT111" s="63" t="n">
        <v>10</v>
      </c>
      <c r="AU111" s="64" t="n">
        <v>3</v>
      </c>
      <c r="AV111" s="70" t="n">
        <f>AU111/AT111</f>
        <v>0.3</v>
      </c>
      <c r="AW111" s="64" t="n">
        <f>AU111*0.3</f>
        <v>0.9</v>
      </c>
      <c r="AX111" s="66" t="n">
        <f>(AT111-AU111)*-0.2</f>
        <v>-1.4</v>
      </c>
      <c r="AY111" s="68" t="n">
        <f>I111+N111+S111+X111+AC111+AH111+AM111+AR111+AW111</f>
        <v>86.3</v>
      </c>
      <c r="AZ111" s="68" t="n">
        <f>J111+O111+T111+Y111+AD111+AI111+AN111+AS111+AX111</f>
        <v>-22.9</v>
      </c>
    </row>
    <row r="112" ht="13.5" customHeight="1">
      <c r="A112" s="17" t="n">
        <v>109</v>
      </c>
      <c r="B112" s="18" t="n">
        <v>116482</v>
      </c>
      <c r="C112" s="19" t="s">
        <v>331</v>
      </c>
      <c r="D112" s="57" t="s">
        <v>11</v>
      </c>
      <c r="E112" s="58" t="s">
        <v>185</v>
      </c>
      <c r="F112" s="59" t="n">
        <v>20</v>
      </c>
      <c r="G112" s="60" t="n">
        <v>8</v>
      </c>
      <c r="H112" s="69" t="n">
        <f>G112/F112</f>
        <v>0.4</v>
      </c>
      <c r="I112" s="60" t="n">
        <f>G112*0.8</f>
        <v>6.4</v>
      </c>
      <c r="J112" s="62" t="n">
        <f>(F112-G112)*-0.5</f>
        <v>-6</v>
      </c>
      <c r="K112" s="59" t="n">
        <v>10</v>
      </c>
      <c r="L112" s="60" t="n">
        <v>1</v>
      </c>
      <c r="M112" s="69" t="n">
        <f>L112/K112</f>
        <v>0.1</v>
      </c>
      <c r="N112" s="60" t="n">
        <f>L112*0.8</f>
        <v>0.8</v>
      </c>
      <c r="O112" s="62" t="n">
        <f>(K112-L112)*-0.5</f>
        <v>-4.5</v>
      </c>
      <c r="P112" s="60" t="n">
        <v>30</v>
      </c>
      <c r="Q112" s="60" t="n">
        <v>16</v>
      </c>
      <c r="R112" s="69" t="n">
        <f>Q112/P112</f>
        <v>0.533333333333333</v>
      </c>
      <c r="S112" s="60" t="n">
        <f>Q112*1</f>
        <v>16</v>
      </c>
      <c r="T112" s="62" t="n">
        <f>(P112-Q112)*-1</f>
        <v>-14</v>
      </c>
      <c r="U112" s="63" t="n">
        <v>10</v>
      </c>
      <c r="V112" s="64" t="n">
        <v>3</v>
      </c>
      <c r="W112" s="70" t="n">
        <f>V112/U112</f>
        <v>0.3</v>
      </c>
      <c r="X112" s="64" t="n">
        <f>V112*0.8</f>
        <v>2.4</v>
      </c>
      <c r="Y112" s="66" t="n">
        <f>(U112-V112)*-0.5</f>
        <v>-3.5</v>
      </c>
      <c r="Z112" s="63" t="n">
        <v>8</v>
      </c>
      <c r="AA112" s="64" t="n">
        <v>2</v>
      </c>
      <c r="AB112" s="70" t="n">
        <f>AA112/Z112</f>
        <v>0.25</v>
      </c>
      <c r="AC112" s="64" t="n">
        <f>AA112*0.8</f>
        <v>1.6</v>
      </c>
      <c r="AD112" s="66" t="n">
        <f>(Z112-AA112)*-0.5</f>
        <v>-3</v>
      </c>
      <c r="AE112" s="63" t="n">
        <v>6</v>
      </c>
      <c r="AF112" s="64" t="n">
        <v>3</v>
      </c>
      <c r="AG112" s="70" t="n">
        <f>AF112/AE112</f>
        <v>0.5</v>
      </c>
      <c r="AH112" s="64" t="n">
        <f>AF112*2.5</f>
        <v>7.5</v>
      </c>
      <c r="AI112" s="66" t="n">
        <f>(AE112-AF112)*-1</f>
        <v>-3</v>
      </c>
      <c r="AJ112" s="63" t="n">
        <v>8</v>
      </c>
      <c r="AK112" s="64" t="n">
        <v>13</v>
      </c>
      <c r="AL112" s="70" t="n">
        <f>AK112/AJ112</f>
        <v>1.625</v>
      </c>
      <c r="AM112" s="64" t="n">
        <f>AK112*1</f>
        <v>13</v>
      </c>
      <c r="AN112" s="64"/>
      <c r="AO112" s="59" t="n">
        <v>5</v>
      </c>
      <c r="AP112" s="60" t="n">
        <v>1</v>
      </c>
      <c r="AQ112" s="69" t="n">
        <f>AP112/AO112</f>
        <v>0.2</v>
      </c>
      <c r="AR112" s="60" t="n">
        <f>AP112*0.5</f>
        <v>0.5</v>
      </c>
      <c r="AS112" s="62" t="n">
        <f>(AO112-AP112)*-0.3</f>
        <v>-1.2</v>
      </c>
      <c r="AT112" s="63" t="n">
        <v>10</v>
      </c>
      <c r="AU112" s="64" t="n">
        <v>2</v>
      </c>
      <c r="AV112" s="70" t="n">
        <f>AU112/AT112</f>
        <v>0.2</v>
      </c>
      <c r="AW112" s="64" t="n">
        <f>AU112*0.3</f>
        <v>0.6</v>
      </c>
      <c r="AX112" s="66" t="n">
        <f>(AT112-AU112)*-0.2</f>
        <v>-1.6</v>
      </c>
      <c r="AY112" s="68" t="n">
        <f>I112+N112+S112+X112+AC112+AH112+AM112+AR112+AW112</f>
        <v>48.8</v>
      </c>
      <c r="AZ112" s="68" t="n">
        <f>J112+O112+T112+Y112+AD112+AI112+AN112+AS112+AX112</f>
        <v>-36.8</v>
      </c>
    </row>
    <row r="113" ht="13.5" customHeight="1">
      <c r="A113" s="17" t="n">
        <v>110</v>
      </c>
      <c r="B113" s="18" t="n">
        <v>117310</v>
      </c>
      <c r="C113" s="19" t="s">
        <v>332</v>
      </c>
      <c r="D113" s="57" t="s">
        <v>11</v>
      </c>
      <c r="E113" s="58" t="s">
        <v>185</v>
      </c>
      <c r="F113" s="59" t="n">
        <v>20</v>
      </c>
      <c r="G113" s="60" t="n">
        <v>9</v>
      </c>
      <c r="H113" s="69" t="n">
        <f>G113/F113</f>
        <v>0.45</v>
      </c>
      <c r="I113" s="60" t="n">
        <f>G113*0.8</f>
        <v>7.2</v>
      </c>
      <c r="J113" s="62" t="n">
        <f>(F113-G113)*-0.5</f>
        <v>-5.5</v>
      </c>
      <c r="K113" s="59" t="n">
        <v>10</v>
      </c>
      <c r="L113" s="60" t="n">
        <v>6</v>
      </c>
      <c r="M113" s="69" t="n">
        <f>L113/K113</f>
        <v>0.6</v>
      </c>
      <c r="N113" s="60" t="n">
        <f>L113*0.8</f>
        <v>4.8</v>
      </c>
      <c r="O113" s="62" t="n">
        <f>(K113-L113)*-0.5</f>
        <v>-2</v>
      </c>
      <c r="P113" s="60" t="n">
        <v>25</v>
      </c>
      <c r="Q113" s="60" t="n">
        <v>14</v>
      </c>
      <c r="R113" s="69" t="n">
        <f>Q113/P113</f>
        <v>0.56</v>
      </c>
      <c r="S113" s="60" t="n">
        <f>Q113*1</f>
        <v>14</v>
      </c>
      <c r="T113" s="62" t="n">
        <f>(P113-Q113)*-1</f>
        <v>-11</v>
      </c>
      <c r="U113" s="63" t="n">
        <v>10</v>
      </c>
      <c r="V113" s="64" t="n">
        <v>1</v>
      </c>
      <c r="W113" s="70" t="n">
        <f>V113/U113</f>
        <v>0.1</v>
      </c>
      <c r="X113" s="64" t="n">
        <f>V113*0.8</f>
        <v>0.8</v>
      </c>
      <c r="Y113" s="66" t="n">
        <f>(U113-V113)*-0.5</f>
        <v>-4.5</v>
      </c>
      <c r="Z113" s="63" t="n">
        <v>8</v>
      </c>
      <c r="AA113" s="64" t="n">
        <v>1</v>
      </c>
      <c r="AB113" s="70" t="n">
        <f>AA113/Z113</f>
        <v>0.125</v>
      </c>
      <c r="AC113" s="64" t="n">
        <f>AA113*0.8</f>
        <v>0.8</v>
      </c>
      <c r="AD113" s="66" t="n">
        <f>(Z113-AA113)*-0.5</f>
        <v>-3.5</v>
      </c>
      <c r="AE113" s="63" t="n">
        <v>6</v>
      </c>
      <c r="AF113" s="64" t="n">
        <v>16</v>
      </c>
      <c r="AG113" s="70" t="n">
        <f>AF113/AE113</f>
        <v>2.66666666666667</v>
      </c>
      <c r="AH113" s="64" t="n">
        <f>AF113*3.5</f>
        <v>56</v>
      </c>
      <c r="AI113" s="64"/>
      <c r="AJ113" s="63" t="n">
        <v>8</v>
      </c>
      <c r="AK113" s="64" t="n">
        <v>3</v>
      </c>
      <c r="AL113" s="70" t="n">
        <f>AK113/AJ113</f>
        <v>0.375</v>
      </c>
      <c r="AM113" s="64" t="n">
        <f>AK113*0.8</f>
        <v>2.4</v>
      </c>
      <c r="AN113" s="66" t="n">
        <f>(AJ113-AK113)*-0.5</f>
        <v>-2.5</v>
      </c>
      <c r="AO113" s="59" t="n">
        <v>5</v>
      </c>
      <c r="AP113" s="60" t="n">
        <v>2</v>
      </c>
      <c r="AQ113" s="69" t="n">
        <f>AP113/AO113</f>
        <v>0.4</v>
      </c>
      <c r="AR113" s="60" t="n">
        <f>AP113*0.5</f>
        <v>1</v>
      </c>
      <c r="AS113" s="62" t="n">
        <f>(AO113-AP113)*-0.3</f>
        <v>-0.9</v>
      </c>
      <c r="AT113" s="63" t="n">
        <v>10</v>
      </c>
      <c r="AU113" s="64" t="n">
        <v>0</v>
      </c>
      <c r="AV113" s="70" t="n">
        <f>AU113/AT113</f>
        <v>0</v>
      </c>
      <c r="AW113" s="64" t="n">
        <f>AU113*0.3</f>
        <v>0</v>
      </c>
      <c r="AX113" s="66" t="n">
        <f>(AT113-AU113)*-0.2</f>
        <v>-2</v>
      </c>
      <c r="AY113" s="68" t="n">
        <f>I113+N113+S113+X113+AC113+AH113+AM113+AR113+AW113</f>
        <v>87</v>
      </c>
      <c r="AZ113" s="68" t="n">
        <f>J113+O113+T113+Y113+AD113+AI113+AN113+AS113+AX113</f>
        <v>-31.9</v>
      </c>
    </row>
    <row r="114" ht="13.5" customHeight="1">
      <c r="A114" s="17" t="n">
        <v>111</v>
      </c>
      <c r="B114" s="18" t="n">
        <v>117923</v>
      </c>
      <c r="C114" s="19" t="s">
        <v>333</v>
      </c>
      <c r="D114" s="57" t="s">
        <v>19</v>
      </c>
      <c r="E114" s="58" t="s">
        <v>185</v>
      </c>
      <c r="F114" s="59" t="n">
        <v>20</v>
      </c>
      <c r="G114" s="60" t="n">
        <v>8</v>
      </c>
      <c r="H114" s="69" t="n">
        <f>G114/F114</f>
        <v>0.4</v>
      </c>
      <c r="I114" s="60" t="n">
        <f>G114*0.8</f>
        <v>6.4</v>
      </c>
      <c r="J114" s="62" t="n">
        <f>(F114-G114)*-0.5</f>
        <v>-6</v>
      </c>
      <c r="K114" s="59" t="n">
        <v>10</v>
      </c>
      <c r="L114" s="60" t="n">
        <v>6</v>
      </c>
      <c r="M114" s="69" t="n">
        <f>L114/K114</f>
        <v>0.6</v>
      </c>
      <c r="N114" s="60" t="n">
        <f>L114*0.8</f>
        <v>4.8</v>
      </c>
      <c r="O114" s="62" t="n">
        <f>(K114-L114)*-0.5</f>
        <v>-2</v>
      </c>
      <c r="P114" s="60" t="n">
        <v>25</v>
      </c>
      <c r="Q114" s="60" t="n">
        <v>24</v>
      </c>
      <c r="R114" s="69" t="n">
        <f>Q114/P114</f>
        <v>0.96</v>
      </c>
      <c r="S114" s="60" t="n">
        <f>Q114*1</f>
        <v>24</v>
      </c>
      <c r="T114" s="62" t="n">
        <f>(P114-Q114)*-1</f>
        <v>-1</v>
      </c>
      <c r="U114" s="63" t="n">
        <v>10</v>
      </c>
      <c r="V114" s="64" t="n">
        <v>1</v>
      </c>
      <c r="W114" s="70" t="n">
        <f>V114/U114</f>
        <v>0.1</v>
      </c>
      <c r="X114" s="64" t="n">
        <f>V114*0.8</f>
        <v>0.8</v>
      </c>
      <c r="Y114" s="66" t="n">
        <f>(U114-V114)*-0.5</f>
        <v>-4.5</v>
      </c>
      <c r="Z114" s="63" t="n">
        <v>8</v>
      </c>
      <c r="AA114" s="64" t="n">
        <v>0</v>
      </c>
      <c r="AB114" s="70" t="n">
        <f>AA114/Z114</f>
        <v>0</v>
      </c>
      <c r="AC114" s="64" t="n">
        <f>AA114*0.8</f>
        <v>0</v>
      </c>
      <c r="AD114" s="66" t="n">
        <f>(Z114-AA114)*-0.5</f>
        <v>-4</v>
      </c>
      <c r="AE114" s="63" t="n">
        <v>6</v>
      </c>
      <c r="AF114" s="64" t="n">
        <v>7</v>
      </c>
      <c r="AG114" s="70" t="n">
        <f>AF114/AE114</f>
        <v>1.16666666666667</v>
      </c>
      <c r="AH114" s="64" t="n">
        <f>AF114*3.5</f>
        <v>24.5</v>
      </c>
      <c r="AI114" s="64"/>
      <c r="AJ114" s="63" t="n">
        <v>8</v>
      </c>
      <c r="AK114" s="64" t="n">
        <v>2</v>
      </c>
      <c r="AL114" s="70" t="n">
        <f>AK114/AJ114</f>
        <v>0.25</v>
      </c>
      <c r="AM114" s="64" t="n">
        <f>AK114*0.8</f>
        <v>1.6</v>
      </c>
      <c r="AN114" s="66" t="n">
        <f>(AJ114-AK114)*-0.5</f>
        <v>-3</v>
      </c>
      <c r="AO114" s="59" t="n">
        <v>5</v>
      </c>
      <c r="AP114" s="60" t="n">
        <v>0</v>
      </c>
      <c r="AQ114" s="69" t="n">
        <f>AP114/AO114</f>
        <v>0</v>
      </c>
      <c r="AR114" s="60" t="n">
        <f>AP114*0.5</f>
        <v>0</v>
      </c>
      <c r="AS114" s="62" t="n">
        <f>(AO114-AP114)*-0.3</f>
        <v>-1.5</v>
      </c>
      <c r="AT114" s="63" t="n">
        <v>10</v>
      </c>
      <c r="AU114" s="64" t="n">
        <v>1</v>
      </c>
      <c r="AV114" s="70" t="n">
        <f>AU114/AT114</f>
        <v>0.1</v>
      </c>
      <c r="AW114" s="64" t="n">
        <f>AU114*0.3</f>
        <v>0.3</v>
      </c>
      <c r="AX114" s="66" t="n">
        <f>(AT114-AU114)*-0.2</f>
        <v>-1.8</v>
      </c>
      <c r="AY114" s="68" t="n">
        <f>I114+N114+S114+X114+AC114+AH114+AM114+AR114+AW114</f>
        <v>62.4</v>
      </c>
      <c r="AZ114" s="68" t="n">
        <f>J114+O114+T114+Y114+AD114+AI114+AN114+AS114+AX114</f>
        <v>-23.8</v>
      </c>
    </row>
    <row r="115" ht="13.5" customHeight="1">
      <c r="A115" s="17" t="n">
        <v>112</v>
      </c>
      <c r="B115" s="18" t="n">
        <v>118074</v>
      </c>
      <c r="C115" s="19" t="s">
        <v>334</v>
      </c>
      <c r="D115" s="57" t="s">
        <v>24</v>
      </c>
      <c r="E115" s="58" t="s">
        <v>185</v>
      </c>
      <c r="F115" s="59" t="n">
        <v>20</v>
      </c>
      <c r="G115" s="60" t="n">
        <v>17</v>
      </c>
      <c r="H115" s="69" t="n">
        <f>G115/F115</f>
        <v>0.85</v>
      </c>
      <c r="I115" s="60" t="n">
        <f>G115*0.8</f>
        <v>13.6</v>
      </c>
      <c r="J115" s="62" t="n">
        <f>(F115-G115)*-0.5</f>
        <v>-1.5</v>
      </c>
      <c r="K115" s="59" t="n">
        <v>10</v>
      </c>
      <c r="L115" s="60" t="n">
        <v>17</v>
      </c>
      <c r="M115" s="69" t="n">
        <f>L115/K115</f>
        <v>1.7</v>
      </c>
      <c r="N115" s="60" t="n">
        <f>L115*1.5</f>
        <v>25.5</v>
      </c>
      <c r="O115" s="60"/>
      <c r="P115" s="60" t="n">
        <v>25</v>
      </c>
      <c r="Q115" s="60" t="n">
        <v>32</v>
      </c>
      <c r="R115" s="69" t="n">
        <f>Q115/P115</f>
        <v>1.28</v>
      </c>
      <c r="S115" s="60" t="n">
        <f>Q115*2</f>
        <v>64</v>
      </c>
      <c r="T115" s="60"/>
      <c r="U115" s="63" t="n">
        <v>10</v>
      </c>
      <c r="V115" s="64" t="n">
        <v>1</v>
      </c>
      <c r="W115" s="70" t="n">
        <f>V115/U115</f>
        <v>0.1</v>
      </c>
      <c r="X115" s="64" t="n">
        <f>V115*0.8</f>
        <v>0.8</v>
      </c>
      <c r="Y115" s="66" t="n">
        <f>(U115-V115)*-0.5</f>
        <v>-4.5</v>
      </c>
      <c r="Z115" s="63" t="n">
        <v>8</v>
      </c>
      <c r="AA115" s="64" t="n">
        <v>0</v>
      </c>
      <c r="AB115" s="70" t="n">
        <f>AA115/Z115</f>
        <v>0</v>
      </c>
      <c r="AC115" s="64" t="n">
        <f>AA115*0.8</f>
        <v>0</v>
      </c>
      <c r="AD115" s="66" t="n">
        <f>(Z115-AA115)*-0.5</f>
        <v>-4</v>
      </c>
      <c r="AE115" s="63" t="n">
        <v>6</v>
      </c>
      <c r="AF115" s="64" t="n">
        <v>13</v>
      </c>
      <c r="AG115" s="70" t="n">
        <f>AF115/AE115</f>
        <v>2.16666666666667</v>
      </c>
      <c r="AH115" s="64" t="n">
        <f>AF115*3.5</f>
        <v>45.5</v>
      </c>
      <c r="AI115" s="64"/>
      <c r="AJ115" s="63" t="n">
        <v>8</v>
      </c>
      <c r="AK115" s="64" t="n">
        <v>11</v>
      </c>
      <c r="AL115" s="70" t="n">
        <f>AK115/AJ115</f>
        <v>1.375</v>
      </c>
      <c r="AM115" s="64" t="n">
        <f>AK115*1</f>
        <v>11</v>
      </c>
      <c r="AN115" s="64"/>
      <c r="AO115" s="59" t="n">
        <v>5</v>
      </c>
      <c r="AP115" s="60" t="n">
        <v>5</v>
      </c>
      <c r="AQ115" s="69" t="n">
        <f>AP115/AO115</f>
        <v>1</v>
      </c>
      <c r="AR115" s="60" t="n">
        <f>AP115*0.8</f>
        <v>4</v>
      </c>
      <c r="AS115" s="60"/>
      <c r="AT115" s="63" t="n">
        <v>10</v>
      </c>
      <c r="AU115" s="64" t="n">
        <v>0</v>
      </c>
      <c r="AV115" s="70" t="n">
        <f>AU115/AT115</f>
        <v>0</v>
      </c>
      <c r="AW115" s="64" t="n">
        <f>AU115*0.3</f>
        <v>0</v>
      </c>
      <c r="AX115" s="66" t="n">
        <f>(AT115-AU115)*-0.2</f>
        <v>-2</v>
      </c>
      <c r="AY115" s="68" t="n">
        <f>I115+N115+S115+X115+AC115+AH115+AM115+AR115+AW115</f>
        <v>164.4</v>
      </c>
      <c r="AZ115" s="68" t="n">
        <f>J115+O115+T115+Y115+AD115+AI115+AN115+AS115+AX115</f>
        <v>-12</v>
      </c>
    </row>
    <row r="116" ht="13.5" customHeight="1">
      <c r="A116" s="17" t="n">
        <v>113</v>
      </c>
      <c r="B116" s="18" t="n">
        <v>118151</v>
      </c>
      <c r="C116" s="19" t="s">
        <v>335</v>
      </c>
      <c r="D116" s="57" t="s">
        <v>14</v>
      </c>
      <c r="E116" s="58" t="s">
        <v>185</v>
      </c>
      <c r="F116" s="59" t="n">
        <v>20</v>
      </c>
      <c r="G116" s="60" t="n">
        <v>6</v>
      </c>
      <c r="H116" s="69" t="n">
        <f>G116/F116</f>
        <v>0.3</v>
      </c>
      <c r="I116" s="60" t="n">
        <f>G116*0.8</f>
        <v>4.8</v>
      </c>
      <c r="J116" s="62" t="n">
        <f>(F116-G116)*-0.5</f>
        <v>-7</v>
      </c>
      <c r="K116" s="59" t="n">
        <v>10</v>
      </c>
      <c r="L116" s="60" t="n">
        <v>1</v>
      </c>
      <c r="M116" s="69" t="n">
        <f>L116/K116</f>
        <v>0.1</v>
      </c>
      <c r="N116" s="60" t="n">
        <f>L116*0.8</f>
        <v>0.8</v>
      </c>
      <c r="O116" s="62" t="n">
        <f>(K116-L116)*-0.5</f>
        <v>-4.5</v>
      </c>
      <c r="P116" s="60" t="n">
        <v>25</v>
      </c>
      <c r="Q116" s="60" t="n">
        <v>21</v>
      </c>
      <c r="R116" s="69" t="n">
        <f>Q116/P116</f>
        <v>0.84</v>
      </c>
      <c r="S116" s="60" t="n">
        <f>Q116*1</f>
        <v>21</v>
      </c>
      <c r="T116" s="62" t="n">
        <f>(P116-Q116)*-1</f>
        <v>-4</v>
      </c>
      <c r="U116" s="63" t="n">
        <v>10</v>
      </c>
      <c r="V116" s="64" t="n">
        <v>1</v>
      </c>
      <c r="W116" s="70" t="n">
        <f>V116/U116</f>
        <v>0.1</v>
      </c>
      <c r="X116" s="64" t="n">
        <f>V116*0.8</f>
        <v>0.8</v>
      </c>
      <c r="Y116" s="66" t="n">
        <f>(U116-V116)*-0.5</f>
        <v>-4.5</v>
      </c>
      <c r="Z116" s="63" t="n">
        <v>8</v>
      </c>
      <c r="AA116" s="64" t="n">
        <v>1</v>
      </c>
      <c r="AB116" s="70" t="n">
        <f>AA116/Z116</f>
        <v>0.125</v>
      </c>
      <c r="AC116" s="64" t="n">
        <f>AA116*0.8</f>
        <v>0.8</v>
      </c>
      <c r="AD116" s="66" t="n">
        <f>(Z116-AA116)*-0.5</f>
        <v>-3.5</v>
      </c>
      <c r="AE116" s="63" t="n">
        <v>6</v>
      </c>
      <c r="AF116" s="64" t="n">
        <v>7</v>
      </c>
      <c r="AG116" s="70" t="n">
        <f>AF116/AE116</f>
        <v>1.16666666666667</v>
      </c>
      <c r="AH116" s="64" t="n">
        <f>AF116*3.5</f>
        <v>24.5</v>
      </c>
      <c r="AI116" s="64"/>
      <c r="AJ116" s="63" t="n">
        <v>8</v>
      </c>
      <c r="AK116" s="64" t="n">
        <v>14</v>
      </c>
      <c r="AL116" s="70" t="n">
        <f>AK116/AJ116</f>
        <v>1.75</v>
      </c>
      <c r="AM116" s="64" t="n">
        <f>AK116*1</f>
        <v>14</v>
      </c>
      <c r="AN116" s="64"/>
      <c r="AO116" s="59" t="n">
        <v>5</v>
      </c>
      <c r="AP116" s="60" t="n">
        <v>3</v>
      </c>
      <c r="AQ116" s="69" t="n">
        <f>AP116/AO116</f>
        <v>0.6</v>
      </c>
      <c r="AR116" s="60" t="n">
        <f>AP116*0.5</f>
        <v>1.5</v>
      </c>
      <c r="AS116" s="62" t="n">
        <f>(AO116-AP116)*-0.3</f>
        <v>-0.6</v>
      </c>
      <c r="AT116" s="63" t="n">
        <v>10</v>
      </c>
      <c r="AU116" s="64" t="n">
        <v>1</v>
      </c>
      <c r="AV116" s="70" t="n">
        <f>AU116/AT116</f>
        <v>0.1</v>
      </c>
      <c r="AW116" s="64" t="n">
        <f>AU116*0.3</f>
        <v>0.3</v>
      </c>
      <c r="AX116" s="66" t="n">
        <f>(AT116-AU116)*-0.2</f>
        <v>-1.8</v>
      </c>
      <c r="AY116" s="68" t="n">
        <f>I116+N116+S116+X116+AC116+AH116+AM116+AR116+AW116</f>
        <v>68.5</v>
      </c>
      <c r="AZ116" s="68" t="n">
        <f>J116+O116+T116+Y116+AD116+AI116+AN116+AS116+AX116</f>
        <v>-25.9</v>
      </c>
    </row>
    <row r="117" ht="13.5" customHeight="1">
      <c r="A117" s="17" t="n">
        <v>114</v>
      </c>
      <c r="B117" s="18" t="n">
        <v>120844</v>
      </c>
      <c r="C117" s="19" t="s">
        <v>336</v>
      </c>
      <c r="D117" s="57" t="s">
        <v>31</v>
      </c>
      <c r="E117" s="58" t="s">
        <v>185</v>
      </c>
      <c r="F117" s="59" t="n">
        <v>20</v>
      </c>
      <c r="G117" s="60" t="n">
        <v>8</v>
      </c>
      <c r="H117" s="69" t="n">
        <f>G117/F117</f>
        <v>0.4</v>
      </c>
      <c r="I117" s="60" t="n">
        <f>G117*0.8</f>
        <v>6.4</v>
      </c>
      <c r="J117" s="62" t="n">
        <f>(F117-G117)*-0.5</f>
        <v>-6</v>
      </c>
      <c r="K117" s="59" t="n">
        <v>10</v>
      </c>
      <c r="L117" s="60" t="n">
        <v>1</v>
      </c>
      <c r="M117" s="69" t="n">
        <f>L117/K117</f>
        <v>0.1</v>
      </c>
      <c r="N117" s="60" t="n">
        <f>L117*0.8</f>
        <v>0.8</v>
      </c>
      <c r="O117" s="62" t="n">
        <f>(K117-L117)*-0.5</f>
        <v>-4.5</v>
      </c>
      <c r="P117" s="60" t="n">
        <v>25</v>
      </c>
      <c r="Q117" s="60" t="n">
        <v>10</v>
      </c>
      <c r="R117" s="69" t="n">
        <f>Q117/P117</f>
        <v>0.4</v>
      </c>
      <c r="S117" s="60" t="n">
        <f>Q117*1</f>
        <v>10</v>
      </c>
      <c r="T117" s="62" t="n">
        <f>(P117-Q117)*-1</f>
        <v>-15</v>
      </c>
      <c r="U117" s="63" t="n">
        <v>10</v>
      </c>
      <c r="V117" s="64" t="n">
        <v>1</v>
      </c>
      <c r="W117" s="70" t="n">
        <f>V117/U117</f>
        <v>0.1</v>
      </c>
      <c r="X117" s="64" t="n">
        <f>V117*0.8</f>
        <v>0.8</v>
      </c>
      <c r="Y117" s="66" t="n">
        <f>(U117-V117)*-0.5</f>
        <v>-4.5</v>
      </c>
      <c r="Z117" s="63" t="n">
        <v>8</v>
      </c>
      <c r="AA117" s="64" t="n">
        <v>0</v>
      </c>
      <c r="AB117" s="70" t="n">
        <f>AA117/Z117</f>
        <v>0</v>
      </c>
      <c r="AC117" s="64" t="n">
        <f>AA117*0.8</f>
        <v>0</v>
      </c>
      <c r="AD117" s="66" t="n">
        <f>(Z117-AA117)*-0.5</f>
        <v>-4</v>
      </c>
      <c r="AE117" s="63" t="n">
        <v>6</v>
      </c>
      <c r="AF117" s="64" t="n">
        <v>1</v>
      </c>
      <c r="AG117" s="70" t="n">
        <f>AF117/AE117</f>
        <v>0.166666666666667</v>
      </c>
      <c r="AH117" s="64" t="n">
        <f>AF117*2.5</f>
        <v>2.5</v>
      </c>
      <c r="AI117" s="66" t="n">
        <f>(AE117-AF117)*-1</f>
        <v>-5</v>
      </c>
      <c r="AJ117" s="63" t="n">
        <v>8</v>
      </c>
      <c r="AK117" s="64" t="n">
        <v>3</v>
      </c>
      <c r="AL117" s="70" t="n">
        <f>AK117/AJ117</f>
        <v>0.375</v>
      </c>
      <c r="AM117" s="64" t="n">
        <f>AK117*0.8</f>
        <v>2.4</v>
      </c>
      <c r="AN117" s="66" t="n">
        <f>(AJ117-AK117)*-0.5</f>
        <v>-2.5</v>
      </c>
      <c r="AO117" s="59" t="n">
        <v>5</v>
      </c>
      <c r="AP117" s="60" t="n">
        <v>0</v>
      </c>
      <c r="AQ117" s="69" t="n">
        <f>AP117/AO117</f>
        <v>0</v>
      </c>
      <c r="AR117" s="60" t="n">
        <f>AP117*0.5</f>
        <v>0</v>
      </c>
      <c r="AS117" s="62" t="n">
        <f>(AO117-AP117)*-0.3</f>
        <v>-1.5</v>
      </c>
      <c r="AT117" s="63" t="n">
        <v>10</v>
      </c>
      <c r="AU117" s="64" t="n">
        <v>0</v>
      </c>
      <c r="AV117" s="70" t="n">
        <f>AU117/AT117</f>
        <v>0</v>
      </c>
      <c r="AW117" s="64" t="n">
        <f>AU117*0.3</f>
        <v>0</v>
      </c>
      <c r="AX117" s="66" t="n">
        <f>(AT117-AU117)*-0.2</f>
        <v>-2</v>
      </c>
      <c r="AY117" s="68" t="n">
        <f>I117+N117+S117+X117+AC117+AH117+AM117+AR117+AW117</f>
        <v>22.9</v>
      </c>
      <c r="AZ117" s="68" t="n">
        <f>J117+O117+T117+Y117+AD117+AI117+AN117+AS117+AX117</f>
        <v>-45</v>
      </c>
    </row>
    <row r="118" ht="13.5" customHeight="1">
      <c r="A118" s="17" t="n">
        <v>115</v>
      </c>
      <c r="B118" s="18" t="n">
        <v>122198</v>
      </c>
      <c r="C118" s="19" t="s">
        <v>337</v>
      </c>
      <c r="D118" s="57" t="s">
        <v>24</v>
      </c>
      <c r="E118" s="58" t="s">
        <v>185</v>
      </c>
      <c r="F118" s="59" t="n">
        <v>20</v>
      </c>
      <c r="G118" s="60" t="n">
        <v>5</v>
      </c>
      <c r="H118" s="69" t="n">
        <f>G118/F118</f>
        <v>0.25</v>
      </c>
      <c r="I118" s="60" t="n">
        <f>G118*0.8</f>
        <v>4</v>
      </c>
      <c r="J118" s="62" t="n">
        <f>(F118-G118)*-0.5</f>
        <v>-7.5</v>
      </c>
      <c r="K118" s="59" t="n">
        <v>10</v>
      </c>
      <c r="L118" s="60" t="n">
        <v>5</v>
      </c>
      <c r="M118" s="69" t="n">
        <f>L118/K118</f>
        <v>0.5</v>
      </c>
      <c r="N118" s="60" t="n">
        <f>L118*0.8</f>
        <v>4</v>
      </c>
      <c r="O118" s="62" t="n">
        <f>(K118-L118)*-0.5</f>
        <v>-2.5</v>
      </c>
      <c r="P118" s="60" t="n">
        <v>25</v>
      </c>
      <c r="Q118" s="60" t="n">
        <v>10</v>
      </c>
      <c r="R118" s="69" t="n">
        <f>Q118/P118</f>
        <v>0.4</v>
      </c>
      <c r="S118" s="60" t="n">
        <f>Q118*1</f>
        <v>10</v>
      </c>
      <c r="T118" s="62" t="n">
        <f>(P118-Q118)*-1</f>
        <v>-15</v>
      </c>
      <c r="U118" s="63" t="n">
        <v>10</v>
      </c>
      <c r="V118" s="64" t="n">
        <v>2</v>
      </c>
      <c r="W118" s="70" t="n">
        <f>V118/U118</f>
        <v>0.2</v>
      </c>
      <c r="X118" s="64" t="n">
        <f>V118*0.8</f>
        <v>1.6</v>
      </c>
      <c r="Y118" s="66" t="n">
        <f>(U118-V118)*-0.5</f>
        <v>-4</v>
      </c>
      <c r="Z118" s="63" t="n">
        <v>8</v>
      </c>
      <c r="AA118" s="64" t="n">
        <v>0</v>
      </c>
      <c r="AB118" s="70" t="n">
        <f>AA118/Z118</f>
        <v>0</v>
      </c>
      <c r="AC118" s="64" t="n">
        <f>AA118*0.8</f>
        <v>0</v>
      </c>
      <c r="AD118" s="66" t="n">
        <f>(Z118-AA118)*-0.5</f>
        <v>-4</v>
      </c>
      <c r="AE118" s="63" t="n">
        <v>6</v>
      </c>
      <c r="AF118" s="64" t="n">
        <v>7</v>
      </c>
      <c r="AG118" s="70" t="n">
        <f>AF118/AE118</f>
        <v>1.16666666666667</v>
      </c>
      <c r="AH118" s="64" t="n">
        <f>AF118*3.5</f>
        <v>24.5</v>
      </c>
      <c r="AI118" s="64"/>
      <c r="AJ118" s="63" t="n">
        <v>8</v>
      </c>
      <c r="AK118" s="64" t="n">
        <v>1</v>
      </c>
      <c r="AL118" s="70" t="n">
        <f>AK118/AJ118</f>
        <v>0.125</v>
      </c>
      <c r="AM118" s="64" t="n">
        <f>AK118*0.8</f>
        <v>0.8</v>
      </c>
      <c r="AN118" s="66" t="n">
        <f>(AJ118-AK118)*-0.5</f>
        <v>-3.5</v>
      </c>
      <c r="AO118" s="59" t="n">
        <v>5</v>
      </c>
      <c r="AP118" s="60" t="n">
        <v>2</v>
      </c>
      <c r="AQ118" s="69" t="n">
        <f>AP118/AO118</f>
        <v>0.4</v>
      </c>
      <c r="AR118" s="60" t="n">
        <f>AP118*0.5</f>
        <v>1</v>
      </c>
      <c r="AS118" s="62" t="n">
        <f>(AO118-AP118)*-0.3</f>
        <v>-0.9</v>
      </c>
      <c r="AT118" s="63" t="n">
        <v>10</v>
      </c>
      <c r="AU118" s="64" t="n">
        <v>9</v>
      </c>
      <c r="AV118" s="70" t="n">
        <f>AU118/AT118</f>
        <v>0.9</v>
      </c>
      <c r="AW118" s="64" t="n">
        <f>AU118*0.3</f>
        <v>2.7</v>
      </c>
      <c r="AX118" s="66" t="n">
        <f>(AT118-AU118)*-0.2</f>
        <v>-0.2</v>
      </c>
      <c r="AY118" s="68" t="n">
        <f>I118+N118+S118+X118+AC118+AH118+AM118+AR118+AW118</f>
        <v>48.6</v>
      </c>
      <c r="AZ118" s="68" t="n">
        <f>J118+O118+T118+Y118+AD118+AI118+AN118+AS118+AX118</f>
        <v>-37.6</v>
      </c>
    </row>
    <row r="119" ht="13.5" customHeight="1">
      <c r="A119" s="17" t="n">
        <v>116</v>
      </c>
      <c r="B119" s="18" t="n">
        <v>52</v>
      </c>
      <c r="C119" s="19" t="s">
        <v>338</v>
      </c>
      <c r="D119" s="57" t="s">
        <v>31</v>
      </c>
      <c r="E119" s="58" t="s">
        <v>187</v>
      </c>
      <c r="F119" s="59" t="n">
        <v>20</v>
      </c>
      <c r="G119" s="60" t="n">
        <v>6</v>
      </c>
      <c r="H119" s="69" t="n">
        <f>G119/F119</f>
        <v>0.3</v>
      </c>
      <c r="I119" s="60" t="n">
        <f>G119*0.8</f>
        <v>4.8</v>
      </c>
      <c r="J119" s="62" t="n">
        <f>(F119-G119)*-0.5</f>
        <v>-7</v>
      </c>
      <c r="K119" s="59" t="n">
        <v>10</v>
      </c>
      <c r="L119" s="60" t="n">
        <v>2</v>
      </c>
      <c r="M119" s="69" t="n">
        <f>L119/K119</f>
        <v>0.2</v>
      </c>
      <c r="N119" s="60" t="n">
        <f>L119*0.8</f>
        <v>1.6</v>
      </c>
      <c r="O119" s="62" t="n">
        <f>(K119-L119)*-0.5</f>
        <v>-4</v>
      </c>
      <c r="P119" s="60" t="n">
        <v>25</v>
      </c>
      <c r="Q119" s="60" t="n">
        <v>13</v>
      </c>
      <c r="R119" s="69" t="n">
        <f>Q119/P119</f>
        <v>0.52</v>
      </c>
      <c r="S119" s="60" t="n">
        <f>Q119*1</f>
        <v>13</v>
      </c>
      <c r="T119" s="62" t="n">
        <f>(P119-Q119)*-1</f>
        <v>-12</v>
      </c>
      <c r="U119" s="63" t="n">
        <v>10</v>
      </c>
      <c r="V119" s="64" t="n">
        <v>1</v>
      </c>
      <c r="W119" s="70" t="n">
        <f>V119/U119</f>
        <v>0.1</v>
      </c>
      <c r="X119" s="64" t="n">
        <f>V119*0.8</f>
        <v>0.8</v>
      </c>
      <c r="Y119" s="66" t="n">
        <f>(U119-V119)*-0.5</f>
        <v>-4.5</v>
      </c>
      <c r="Z119" s="63" t="n">
        <v>8</v>
      </c>
      <c r="AA119" s="64" t="n">
        <v>1</v>
      </c>
      <c r="AB119" s="70" t="n">
        <f>AA119/Z119</f>
        <v>0.125</v>
      </c>
      <c r="AC119" s="64" t="n">
        <f>AA119*0.8</f>
        <v>0.8</v>
      </c>
      <c r="AD119" s="66" t="n">
        <f>(Z119-AA119)*-0.5</f>
        <v>-3.5</v>
      </c>
      <c r="AE119" s="63" t="n">
        <v>6</v>
      </c>
      <c r="AF119" s="64" t="n">
        <v>14</v>
      </c>
      <c r="AG119" s="70" t="n">
        <f>AF119/AE119</f>
        <v>2.33333333333333</v>
      </c>
      <c r="AH119" s="64" t="n">
        <f>AF119*3.5</f>
        <v>49</v>
      </c>
      <c r="AI119" s="64"/>
      <c r="AJ119" s="63" t="n">
        <v>8</v>
      </c>
      <c r="AK119" s="64" t="n">
        <v>3</v>
      </c>
      <c r="AL119" s="70" t="n">
        <f>AK119/AJ119</f>
        <v>0.375</v>
      </c>
      <c r="AM119" s="64" t="n">
        <f>AK119*0.8</f>
        <v>2.4</v>
      </c>
      <c r="AN119" s="66" t="n">
        <f>(AJ119-AK119)*-0.5</f>
        <v>-2.5</v>
      </c>
      <c r="AO119" s="59" t="n">
        <v>5</v>
      </c>
      <c r="AP119" s="60" t="n">
        <v>0</v>
      </c>
      <c r="AQ119" s="69" t="n">
        <f>AP119/AO119</f>
        <v>0</v>
      </c>
      <c r="AR119" s="60" t="n">
        <f>AP119*0.5</f>
        <v>0</v>
      </c>
      <c r="AS119" s="62" t="n">
        <f>(AO119-AP119)*-0.3</f>
        <v>-1.5</v>
      </c>
      <c r="AT119" s="63" t="n">
        <v>10</v>
      </c>
      <c r="AU119" s="64" t="n">
        <v>0</v>
      </c>
      <c r="AV119" s="70" t="n">
        <f>AU119/AT119</f>
        <v>0</v>
      </c>
      <c r="AW119" s="64" t="n">
        <f>AU119*0.3</f>
        <v>0</v>
      </c>
      <c r="AX119" s="66" t="n">
        <f>(AT119-AU119)*-0.2</f>
        <v>-2</v>
      </c>
      <c r="AY119" s="68" t="n">
        <f>I119+N119+S119+X119+AC119+AH119+AM119+AR119+AW119</f>
        <v>72.4</v>
      </c>
      <c r="AZ119" s="68" t="n">
        <f>J119+O119+T119+Y119+AD119+AI119+AN119+AS119+AX119</f>
        <v>-37</v>
      </c>
    </row>
    <row r="120" ht="13.5" customHeight="1">
      <c r="A120" s="17" t="n">
        <v>117</v>
      </c>
      <c r="B120" s="18" t="n">
        <v>371</v>
      </c>
      <c r="C120" s="19" t="s">
        <v>339</v>
      </c>
      <c r="D120" s="57" t="s">
        <v>22</v>
      </c>
      <c r="E120" s="58" t="s">
        <v>187</v>
      </c>
      <c r="F120" s="59" t="n">
        <v>20</v>
      </c>
      <c r="G120" s="60" t="n">
        <v>6</v>
      </c>
      <c r="H120" s="69" t="n">
        <f>G120/F120</f>
        <v>0.3</v>
      </c>
      <c r="I120" s="60" t="n">
        <f>G120*0.8</f>
        <v>4.8</v>
      </c>
      <c r="J120" s="62" t="n">
        <f>(F120-G120)*-0.5</f>
        <v>-7</v>
      </c>
      <c r="K120" s="59" t="n">
        <v>10</v>
      </c>
      <c r="L120" s="60" t="n">
        <v>3</v>
      </c>
      <c r="M120" s="69" t="n">
        <f>L120/K120</f>
        <v>0.3</v>
      </c>
      <c r="N120" s="60" t="n">
        <f>L120*0.8</f>
        <v>2.4</v>
      </c>
      <c r="O120" s="62" t="n">
        <f>(K120-L120)*-0.5</f>
        <v>-3.5</v>
      </c>
      <c r="P120" s="60" t="n">
        <v>25</v>
      </c>
      <c r="Q120" s="60" t="n">
        <v>14</v>
      </c>
      <c r="R120" s="69" t="n">
        <f>Q120/P120</f>
        <v>0.56</v>
      </c>
      <c r="S120" s="60" t="n">
        <f>Q120*1</f>
        <v>14</v>
      </c>
      <c r="T120" s="62" t="n">
        <f>(P120-Q120)*-1</f>
        <v>-11</v>
      </c>
      <c r="U120" s="63" t="n">
        <v>10</v>
      </c>
      <c r="V120" s="64" t="n">
        <v>0</v>
      </c>
      <c r="W120" s="70" t="n">
        <f>V120/U120</f>
        <v>0</v>
      </c>
      <c r="X120" s="64" t="n">
        <f>V120*0.8</f>
        <v>0</v>
      </c>
      <c r="Y120" s="66" t="n">
        <f>(U120-V120)*-0.5</f>
        <v>-5</v>
      </c>
      <c r="Z120" s="63" t="n">
        <v>8</v>
      </c>
      <c r="AA120" s="64" t="n">
        <v>0</v>
      </c>
      <c r="AB120" s="70" t="n">
        <f>AA120/Z120</f>
        <v>0</v>
      </c>
      <c r="AC120" s="64" t="n">
        <f>AA120*0.8</f>
        <v>0</v>
      </c>
      <c r="AD120" s="66" t="n">
        <f>(Z120-AA120)*-0.5</f>
        <v>-4</v>
      </c>
      <c r="AE120" s="63" t="n">
        <v>6</v>
      </c>
      <c r="AF120" s="64" t="n">
        <v>10</v>
      </c>
      <c r="AG120" s="70" t="n">
        <f>AF120/AE120</f>
        <v>1.66666666666667</v>
      </c>
      <c r="AH120" s="64" t="n">
        <f>AF120*3.5</f>
        <v>35</v>
      </c>
      <c r="AI120" s="64"/>
      <c r="AJ120" s="63" t="n">
        <v>8</v>
      </c>
      <c r="AK120" s="64" t="n">
        <v>2</v>
      </c>
      <c r="AL120" s="70" t="n">
        <f>AK120/AJ120</f>
        <v>0.25</v>
      </c>
      <c r="AM120" s="64" t="n">
        <f>AK120*0.8</f>
        <v>1.6</v>
      </c>
      <c r="AN120" s="66" t="n">
        <f>(AJ120-AK120)*-0.5</f>
        <v>-3</v>
      </c>
      <c r="AO120" s="59" t="n">
        <v>5</v>
      </c>
      <c r="AP120" s="60" t="n">
        <v>2</v>
      </c>
      <c r="AQ120" s="69" t="n">
        <f>AP120/AO120</f>
        <v>0.4</v>
      </c>
      <c r="AR120" s="60" t="n">
        <f>AP120*0.5</f>
        <v>1</v>
      </c>
      <c r="AS120" s="62" t="n">
        <f>(AO120-AP120)*-0.3</f>
        <v>-0.9</v>
      </c>
      <c r="AT120" s="63" t="n">
        <v>10</v>
      </c>
      <c r="AU120" s="64" t="n">
        <v>0</v>
      </c>
      <c r="AV120" s="70" t="n">
        <f>AU120/AT120</f>
        <v>0</v>
      </c>
      <c r="AW120" s="64" t="n">
        <f>AU120*0.3</f>
        <v>0</v>
      </c>
      <c r="AX120" s="66" t="n">
        <f>(AT120-AU120)*-0.2</f>
        <v>-2</v>
      </c>
      <c r="AY120" s="68" t="n">
        <f>I120+N120+S120+X120+AC120+AH120+AM120+AR120+AW120</f>
        <v>58.8</v>
      </c>
      <c r="AZ120" s="68" t="n">
        <f>J120+O120+T120+Y120+AD120+AI120+AN120+AS120+AX120</f>
        <v>-36.4</v>
      </c>
    </row>
    <row r="121" ht="13.5" customHeight="1">
      <c r="A121" s="17" t="n">
        <v>119</v>
      </c>
      <c r="B121" s="18" t="n">
        <v>591</v>
      </c>
      <c r="C121" s="19" t="s">
        <v>340</v>
      </c>
      <c r="D121" s="57" t="s">
        <v>19</v>
      </c>
      <c r="E121" s="58" t="s">
        <v>187</v>
      </c>
      <c r="F121" s="59" t="n">
        <v>20</v>
      </c>
      <c r="G121" s="60" t="n">
        <v>2</v>
      </c>
      <c r="H121" s="69" t="n">
        <f>G121/F121</f>
        <v>0.1</v>
      </c>
      <c r="I121" s="60" t="n">
        <f>G121*0.8</f>
        <v>1.6</v>
      </c>
      <c r="J121" s="62" t="n">
        <f>(F121-G121)*-0.5</f>
        <v>-9</v>
      </c>
      <c r="K121" s="59" t="n">
        <v>10</v>
      </c>
      <c r="L121" s="60" t="n">
        <v>5</v>
      </c>
      <c r="M121" s="69" t="n">
        <f>L121/K121</f>
        <v>0.5</v>
      </c>
      <c r="N121" s="60" t="n">
        <f>L121*0.8</f>
        <v>4</v>
      </c>
      <c r="O121" s="62" t="n">
        <f>(K121-L121)*-0.5</f>
        <v>-2.5</v>
      </c>
      <c r="P121" s="60" t="n">
        <v>25</v>
      </c>
      <c r="Q121" s="60" t="n">
        <v>15</v>
      </c>
      <c r="R121" s="69" t="n">
        <f>Q121/P121</f>
        <v>0.6</v>
      </c>
      <c r="S121" s="60" t="n">
        <f>Q121*1</f>
        <v>15</v>
      </c>
      <c r="T121" s="62" t="n">
        <f>(P121-Q121)*-1</f>
        <v>-10</v>
      </c>
      <c r="U121" s="63" t="n">
        <v>10</v>
      </c>
      <c r="V121" s="64" t="n">
        <v>0</v>
      </c>
      <c r="W121" s="70" t="n">
        <f>V121/U121</f>
        <v>0</v>
      </c>
      <c r="X121" s="64" t="n">
        <f>V121*0.8</f>
        <v>0</v>
      </c>
      <c r="Y121" s="66" t="n">
        <f>(U121-V121)*-0.5</f>
        <v>-5</v>
      </c>
      <c r="Z121" s="63" t="n">
        <v>8</v>
      </c>
      <c r="AA121" s="64" t="n">
        <v>0</v>
      </c>
      <c r="AB121" s="70" t="n">
        <f>AA121/Z121</f>
        <v>0</v>
      </c>
      <c r="AC121" s="64" t="n">
        <f>AA121*0.8</f>
        <v>0</v>
      </c>
      <c r="AD121" s="66" t="n">
        <f>(Z121-AA121)*-0.5</f>
        <v>-4</v>
      </c>
      <c r="AE121" s="63" t="n">
        <v>6</v>
      </c>
      <c r="AF121" s="64" t="n">
        <v>9</v>
      </c>
      <c r="AG121" s="70" t="n">
        <f>AF121/AE121</f>
        <v>1.5</v>
      </c>
      <c r="AH121" s="64" t="n">
        <f>AF121*3.5</f>
        <v>31.5</v>
      </c>
      <c r="AI121" s="64"/>
      <c r="AJ121" s="63" t="n">
        <v>8</v>
      </c>
      <c r="AK121" s="64" t="n">
        <v>3</v>
      </c>
      <c r="AL121" s="70" t="n">
        <f>AK121/AJ121</f>
        <v>0.375</v>
      </c>
      <c r="AM121" s="64" t="n">
        <f>AK121*0.8</f>
        <v>2.4</v>
      </c>
      <c r="AN121" s="66" t="n">
        <f>(AJ121-AK121)*-0.5</f>
        <v>-2.5</v>
      </c>
      <c r="AO121" s="59" t="n">
        <v>5</v>
      </c>
      <c r="AP121" s="60" t="n">
        <v>0</v>
      </c>
      <c r="AQ121" s="69" t="n">
        <f>AP121/AO121</f>
        <v>0</v>
      </c>
      <c r="AR121" s="60" t="n">
        <f>AP121*0.5</f>
        <v>0</v>
      </c>
      <c r="AS121" s="62" t="n">
        <f>(AO121-AP121)*-0.3</f>
        <v>-1.5</v>
      </c>
      <c r="AT121" s="63" t="n">
        <v>10</v>
      </c>
      <c r="AU121" s="64" t="n">
        <v>2</v>
      </c>
      <c r="AV121" s="70" t="n">
        <f>AU121/AT121</f>
        <v>0.2</v>
      </c>
      <c r="AW121" s="64" t="n">
        <f>AU121*0.3</f>
        <v>0.6</v>
      </c>
      <c r="AX121" s="66" t="n">
        <f>(AT121-AU121)*-0.2</f>
        <v>-1.6</v>
      </c>
      <c r="AY121" s="68" t="n">
        <f>I121+N121+S121+X121+AC121+AH121+AM121+AR121+AW121</f>
        <v>55.1</v>
      </c>
      <c r="AZ121" s="68" t="n">
        <f>J121+O121+T121+Y121+AD121+AI121+AN121+AS121+AX121</f>
        <v>-36.1</v>
      </c>
    </row>
    <row r="122" ht="13.5" customHeight="1">
      <c r="A122" s="17" t="n">
        <v>120</v>
      </c>
      <c r="B122" s="18" t="n">
        <v>723</v>
      </c>
      <c r="C122" s="19" t="s">
        <v>341</v>
      </c>
      <c r="D122" s="57" t="s">
        <v>24</v>
      </c>
      <c r="E122" s="58" t="s">
        <v>187</v>
      </c>
      <c r="F122" s="59" t="n">
        <v>20</v>
      </c>
      <c r="G122" s="60" t="n">
        <v>21</v>
      </c>
      <c r="H122" s="69" t="n">
        <f>G122/F122</f>
        <v>1.05</v>
      </c>
      <c r="I122" s="60" t="n">
        <f>G122*1.5</f>
        <v>31.5</v>
      </c>
      <c r="J122" s="60"/>
      <c r="K122" s="59" t="n">
        <v>10</v>
      </c>
      <c r="L122" s="60" t="n">
        <v>8</v>
      </c>
      <c r="M122" s="69" t="n">
        <f>L122/K122</f>
        <v>0.8</v>
      </c>
      <c r="N122" s="60" t="n">
        <f>L122*0.8</f>
        <v>6.4</v>
      </c>
      <c r="O122" s="62" t="n">
        <f>(K122-L122)*-0.5</f>
        <v>-1</v>
      </c>
      <c r="P122" s="60" t="n">
        <v>30</v>
      </c>
      <c r="Q122" s="60" t="n">
        <v>37</v>
      </c>
      <c r="R122" s="69" t="n">
        <f>Q122/P122</f>
        <v>1.23333333333333</v>
      </c>
      <c r="S122" s="60" t="n">
        <f>Q122*2</f>
        <v>74</v>
      </c>
      <c r="T122" s="60"/>
      <c r="U122" s="63" t="n">
        <v>10</v>
      </c>
      <c r="V122" s="64" t="n">
        <v>1</v>
      </c>
      <c r="W122" s="70" t="n">
        <f>V122/U122</f>
        <v>0.1</v>
      </c>
      <c r="X122" s="64" t="n">
        <f>V122*0.8</f>
        <v>0.8</v>
      </c>
      <c r="Y122" s="66" t="n">
        <f>(U122-V122)*-0.5</f>
        <v>-4.5</v>
      </c>
      <c r="Z122" s="63" t="n">
        <v>8</v>
      </c>
      <c r="AA122" s="64" t="n">
        <v>1</v>
      </c>
      <c r="AB122" s="70" t="n">
        <f>AA122/Z122</f>
        <v>0.125</v>
      </c>
      <c r="AC122" s="64" t="n">
        <f>AA122*0.8</f>
        <v>0.8</v>
      </c>
      <c r="AD122" s="66" t="n">
        <f>(Z122-AA122)*-0.5</f>
        <v>-3.5</v>
      </c>
      <c r="AE122" s="63" t="n">
        <v>6</v>
      </c>
      <c r="AF122" s="64" t="n">
        <v>14</v>
      </c>
      <c r="AG122" s="70" t="n">
        <f>AF122/AE122</f>
        <v>2.33333333333333</v>
      </c>
      <c r="AH122" s="64" t="n">
        <f>AF122*3.5</f>
        <v>49</v>
      </c>
      <c r="AI122" s="64"/>
      <c r="AJ122" s="63" t="n">
        <v>8</v>
      </c>
      <c r="AK122" s="64" t="n">
        <v>2</v>
      </c>
      <c r="AL122" s="70" t="n">
        <f>AK122/AJ122</f>
        <v>0.25</v>
      </c>
      <c r="AM122" s="64" t="n">
        <f>AK122*0.8</f>
        <v>1.6</v>
      </c>
      <c r="AN122" s="66" t="n">
        <f>(AJ122-AK122)*-0.5</f>
        <v>-3</v>
      </c>
      <c r="AO122" s="59" t="n">
        <v>5</v>
      </c>
      <c r="AP122" s="60" t="n">
        <v>1</v>
      </c>
      <c r="AQ122" s="69" t="n">
        <f>AP122/AO122</f>
        <v>0.2</v>
      </c>
      <c r="AR122" s="60" t="n">
        <f>AP122*0.5</f>
        <v>0.5</v>
      </c>
      <c r="AS122" s="62" t="n">
        <f>(AO122-AP122)*-0.3</f>
        <v>-1.2</v>
      </c>
      <c r="AT122" s="63" t="n">
        <v>10</v>
      </c>
      <c r="AU122" s="64" t="n">
        <v>1</v>
      </c>
      <c r="AV122" s="70" t="n">
        <f>AU122/AT122</f>
        <v>0.1</v>
      </c>
      <c r="AW122" s="64" t="n">
        <f>AU122*0.3</f>
        <v>0.3</v>
      </c>
      <c r="AX122" s="66" t="n">
        <f>(AT122-AU122)*-0.2</f>
        <v>-1.8</v>
      </c>
      <c r="AY122" s="68" t="n">
        <f>I122+N122+S122+X122+AC122+AH122+AM122+AR122+AW122</f>
        <v>164.9</v>
      </c>
      <c r="AZ122" s="68" t="n">
        <f>J122+O122+T122+Y122+AD122+AI122+AN122+AS122+AX122</f>
        <v>-15</v>
      </c>
    </row>
    <row r="123" ht="13.5" customHeight="1">
      <c r="A123" s="17" t="n">
        <v>121</v>
      </c>
      <c r="B123" s="18" t="n">
        <v>106568</v>
      </c>
      <c r="C123" s="19" t="s">
        <v>342</v>
      </c>
      <c r="D123" s="57" t="s">
        <v>24</v>
      </c>
      <c r="E123" s="58" t="s">
        <v>187</v>
      </c>
      <c r="F123" s="59" t="n">
        <v>20</v>
      </c>
      <c r="G123" s="60" t="n">
        <v>4</v>
      </c>
      <c r="H123" s="69" t="n">
        <f>G123/F123</f>
        <v>0.2</v>
      </c>
      <c r="I123" s="60" t="n">
        <f>G123*0.8</f>
        <v>3.2</v>
      </c>
      <c r="J123" s="62" t="n">
        <f>(F123-G123)*-0.5</f>
        <v>-8</v>
      </c>
      <c r="K123" s="59" t="n">
        <v>10</v>
      </c>
      <c r="L123" s="60" t="n">
        <v>2</v>
      </c>
      <c r="M123" s="69" t="n">
        <f>L123/K123</f>
        <v>0.2</v>
      </c>
      <c r="N123" s="60" t="n">
        <f>L123*0.8</f>
        <v>1.6</v>
      </c>
      <c r="O123" s="62" t="n">
        <f>(K123-L123)*-0.5</f>
        <v>-4</v>
      </c>
      <c r="P123" s="60" t="n">
        <v>25</v>
      </c>
      <c r="Q123" s="60" t="n">
        <v>25</v>
      </c>
      <c r="R123" s="69" t="n">
        <f>Q123/P123</f>
        <v>1</v>
      </c>
      <c r="S123" s="60" t="n">
        <f>Q123*2</f>
        <v>50</v>
      </c>
      <c r="T123" s="60"/>
      <c r="U123" s="63" t="n">
        <v>10</v>
      </c>
      <c r="V123" s="64" t="n">
        <v>0</v>
      </c>
      <c r="W123" s="70" t="n">
        <f>V123/U123</f>
        <v>0</v>
      </c>
      <c r="X123" s="64" t="n">
        <f>V123*0.8</f>
        <v>0</v>
      </c>
      <c r="Y123" s="66" t="n">
        <f>(U123-V123)*-0.5</f>
        <v>-5</v>
      </c>
      <c r="Z123" s="63" t="n">
        <v>8</v>
      </c>
      <c r="AA123" s="64" t="n">
        <v>0</v>
      </c>
      <c r="AB123" s="70" t="n">
        <f>AA123/Z123</f>
        <v>0</v>
      </c>
      <c r="AC123" s="64" t="n">
        <f>AA123*0.8</f>
        <v>0</v>
      </c>
      <c r="AD123" s="66" t="n">
        <f>(Z123-AA123)*-0.5</f>
        <v>-4</v>
      </c>
      <c r="AE123" s="63" t="n">
        <v>6</v>
      </c>
      <c r="AF123" s="64" t="n">
        <v>8</v>
      </c>
      <c r="AG123" s="70" t="n">
        <f>AF123/AE123</f>
        <v>1.33333333333333</v>
      </c>
      <c r="AH123" s="64" t="n">
        <f>AF123*3.5</f>
        <v>28</v>
      </c>
      <c r="AI123" s="64"/>
      <c r="AJ123" s="63" t="n">
        <v>8</v>
      </c>
      <c r="AK123" s="64" t="n">
        <v>11</v>
      </c>
      <c r="AL123" s="70" t="n">
        <f>AK123/AJ123</f>
        <v>1.375</v>
      </c>
      <c r="AM123" s="64" t="n">
        <f>AK123*1</f>
        <v>11</v>
      </c>
      <c r="AN123" s="64"/>
      <c r="AO123" s="59" t="n">
        <v>5</v>
      </c>
      <c r="AP123" s="60" t="n">
        <v>3</v>
      </c>
      <c r="AQ123" s="69" t="n">
        <f>AP123/AO123</f>
        <v>0.6</v>
      </c>
      <c r="AR123" s="60" t="n">
        <f>AP123*0.5</f>
        <v>1.5</v>
      </c>
      <c r="AS123" s="62" t="n">
        <f>(AO123-AP123)*-0.3</f>
        <v>-0.6</v>
      </c>
      <c r="AT123" s="63" t="n">
        <v>10</v>
      </c>
      <c r="AU123" s="64" t="n">
        <v>7</v>
      </c>
      <c r="AV123" s="70" t="n">
        <f>AU123/AT123</f>
        <v>0.7</v>
      </c>
      <c r="AW123" s="64" t="n">
        <f>AU123*0.3</f>
        <v>2.1</v>
      </c>
      <c r="AX123" s="66" t="n">
        <f>(AT123-AU123)*-0.2</f>
        <v>-0.6</v>
      </c>
      <c r="AY123" s="68" t="n">
        <f>I123+N123+S123+X123+AC123+AH123+AM123+AR123+AW123</f>
        <v>97.4</v>
      </c>
      <c r="AZ123" s="68" t="n">
        <f>J123+O123+T123+Y123+AD123+AI123+AN123+AS123+AX123</f>
        <v>-22.2</v>
      </c>
    </row>
    <row r="124" ht="13.5" customHeight="1">
      <c r="A124" s="17" t="n">
        <v>122</v>
      </c>
      <c r="B124" s="18" t="n">
        <v>110378</v>
      </c>
      <c r="C124" s="19" t="s">
        <v>343</v>
      </c>
      <c r="D124" s="57" t="s">
        <v>31</v>
      </c>
      <c r="E124" s="58" t="s">
        <v>187</v>
      </c>
      <c r="F124" s="59" t="n">
        <v>20</v>
      </c>
      <c r="G124" s="60" t="n">
        <v>2</v>
      </c>
      <c r="H124" s="69" t="n">
        <f>G124/F124</f>
        <v>0.1</v>
      </c>
      <c r="I124" s="60" t="n">
        <f>G124*0.8</f>
        <v>1.6</v>
      </c>
      <c r="J124" s="62" t="n">
        <f>(F124-G124)*-0.5</f>
        <v>-9</v>
      </c>
      <c r="K124" s="59" t="n">
        <v>10</v>
      </c>
      <c r="L124" s="60" t="n">
        <v>4</v>
      </c>
      <c r="M124" s="69" t="n">
        <f>L124/K124</f>
        <v>0.4</v>
      </c>
      <c r="N124" s="60" t="n">
        <f>L124*0.8</f>
        <v>3.2</v>
      </c>
      <c r="O124" s="62" t="n">
        <f>(K124-L124)*-0.5</f>
        <v>-3</v>
      </c>
      <c r="P124" s="60" t="n">
        <v>25</v>
      </c>
      <c r="Q124" s="60" t="n">
        <v>32</v>
      </c>
      <c r="R124" s="69" t="n">
        <f>Q124/P124</f>
        <v>1.28</v>
      </c>
      <c r="S124" s="60" t="n">
        <f>Q124*2</f>
        <v>64</v>
      </c>
      <c r="T124" s="60"/>
      <c r="U124" s="63" t="n">
        <v>10</v>
      </c>
      <c r="V124" s="64" t="n">
        <v>1</v>
      </c>
      <c r="W124" s="70" t="n">
        <f>V124/U124</f>
        <v>0.1</v>
      </c>
      <c r="X124" s="64" t="n">
        <f>V124*0.8</f>
        <v>0.8</v>
      </c>
      <c r="Y124" s="66" t="n">
        <f>(U124-V124)*-0.5</f>
        <v>-4.5</v>
      </c>
      <c r="Z124" s="63" t="n">
        <v>8</v>
      </c>
      <c r="AA124" s="64" t="n">
        <v>2</v>
      </c>
      <c r="AB124" s="70" t="n">
        <f>AA124/Z124</f>
        <v>0.25</v>
      </c>
      <c r="AC124" s="64" t="n">
        <f>AA124*0.8</f>
        <v>1.6</v>
      </c>
      <c r="AD124" s="66" t="n">
        <f>(Z124-AA124)*-0.5</f>
        <v>-3</v>
      </c>
      <c r="AE124" s="63" t="n">
        <v>6</v>
      </c>
      <c r="AF124" s="64" t="n">
        <v>13</v>
      </c>
      <c r="AG124" s="70" t="n">
        <f>AF124/AE124</f>
        <v>2.16666666666667</v>
      </c>
      <c r="AH124" s="64" t="n">
        <f>AF124*3.5</f>
        <v>45.5</v>
      </c>
      <c r="AI124" s="64"/>
      <c r="AJ124" s="63" t="n">
        <v>8</v>
      </c>
      <c r="AK124" s="64" t="n">
        <v>3</v>
      </c>
      <c r="AL124" s="70" t="n">
        <f>AK124/AJ124</f>
        <v>0.375</v>
      </c>
      <c r="AM124" s="64" t="n">
        <f>AK124*0.8</f>
        <v>2.4</v>
      </c>
      <c r="AN124" s="66" t="n">
        <f>(AJ124-AK124)*-0.5</f>
        <v>-2.5</v>
      </c>
      <c r="AO124" s="59" t="n">
        <v>5</v>
      </c>
      <c r="AP124" s="60" t="n">
        <v>2</v>
      </c>
      <c r="AQ124" s="69" t="n">
        <f>AP124/AO124</f>
        <v>0.4</v>
      </c>
      <c r="AR124" s="60" t="n">
        <f>AP124*0.5</f>
        <v>1</v>
      </c>
      <c r="AS124" s="62" t="n">
        <f>(AO124-AP124)*-0.3</f>
        <v>-0.9</v>
      </c>
      <c r="AT124" s="63" t="n">
        <v>10</v>
      </c>
      <c r="AU124" s="64" t="n">
        <v>2</v>
      </c>
      <c r="AV124" s="70" t="n">
        <f>AU124/AT124</f>
        <v>0.2</v>
      </c>
      <c r="AW124" s="64" t="n">
        <f>AU124*0.3</f>
        <v>0.6</v>
      </c>
      <c r="AX124" s="66" t="n">
        <f>(AT124-AU124)*-0.2</f>
        <v>-1.6</v>
      </c>
      <c r="AY124" s="68" t="n">
        <f>I124+N124+S124+X124+AC124+AH124+AM124+AR124+AW124</f>
        <v>120.7</v>
      </c>
      <c r="AZ124" s="68" t="n">
        <f>J124+O124+T124+Y124+AD124+AI124+AN124+AS124+AX124</f>
        <v>-24.5</v>
      </c>
    </row>
    <row r="125" ht="13.5" customHeight="1">
      <c r="A125" s="17" t="n">
        <v>123</v>
      </c>
      <c r="B125" s="18" t="n">
        <v>113298</v>
      </c>
      <c r="C125" s="19" t="s">
        <v>344</v>
      </c>
      <c r="D125" s="57" t="s">
        <v>14</v>
      </c>
      <c r="E125" s="58" t="s">
        <v>187</v>
      </c>
      <c r="F125" s="59" t="n">
        <v>20</v>
      </c>
      <c r="G125" s="60" t="n">
        <v>6</v>
      </c>
      <c r="H125" s="69" t="n">
        <f>G125/F125</f>
        <v>0.3</v>
      </c>
      <c r="I125" s="60" t="n">
        <f>G125*0.8</f>
        <v>4.8</v>
      </c>
      <c r="J125" s="62" t="n">
        <f>(F125-G125)*-0.5</f>
        <v>-7</v>
      </c>
      <c r="K125" s="59" t="n">
        <v>10</v>
      </c>
      <c r="L125" s="60" t="n">
        <v>5</v>
      </c>
      <c r="M125" s="69" t="n">
        <f>L125/K125</f>
        <v>0.5</v>
      </c>
      <c r="N125" s="60" t="n">
        <f>L125*0.8</f>
        <v>4</v>
      </c>
      <c r="O125" s="62" t="n">
        <f>(K125-L125)*-0.5</f>
        <v>-2.5</v>
      </c>
      <c r="P125" s="60" t="n">
        <v>25</v>
      </c>
      <c r="Q125" s="60" t="n">
        <v>24</v>
      </c>
      <c r="R125" s="69" t="n">
        <f>Q125/P125</f>
        <v>0.96</v>
      </c>
      <c r="S125" s="60" t="n">
        <f>Q125*1</f>
        <v>24</v>
      </c>
      <c r="T125" s="62" t="n">
        <f>(P125-Q125)*-1</f>
        <v>-1</v>
      </c>
      <c r="U125" s="63" t="n">
        <v>10</v>
      </c>
      <c r="V125" s="64" t="n">
        <v>1</v>
      </c>
      <c r="W125" s="70" t="n">
        <f>V125/U125</f>
        <v>0.1</v>
      </c>
      <c r="X125" s="64" t="n">
        <f>V125*0.8</f>
        <v>0.8</v>
      </c>
      <c r="Y125" s="66" t="n">
        <f>(U125-V125)*-0.5</f>
        <v>-4.5</v>
      </c>
      <c r="Z125" s="63" t="n">
        <v>8</v>
      </c>
      <c r="AA125" s="64" t="n">
        <v>0</v>
      </c>
      <c r="AB125" s="70" t="n">
        <f>AA125/Z125</f>
        <v>0</v>
      </c>
      <c r="AC125" s="64" t="n">
        <f>AA125*0.8</f>
        <v>0</v>
      </c>
      <c r="AD125" s="66" t="n">
        <f>(Z125-AA125)*-0.5</f>
        <v>-4</v>
      </c>
      <c r="AE125" s="63" t="n">
        <v>6</v>
      </c>
      <c r="AF125" s="64" t="n">
        <v>1</v>
      </c>
      <c r="AG125" s="70" t="n">
        <f>AF125/AE125</f>
        <v>0.166666666666667</v>
      </c>
      <c r="AH125" s="64" t="n">
        <f>AF125*2.5</f>
        <v>2.5</v>
      </c>
      <c r="AI125" s="66" t="n">
        <f>(AE125-AF125)*-1</f>
        <v>-5</v>
      </c>
      <c r="AJ125" s="63" t="n">
        <v>8</v>
      </c>
      <c r="AK125" s="64" t="n">
        <v>13</v>
      </c>
      <c r="AL125" s="70" t="n">
        <f>AK125/AJ125</f>
        <v>1.625</v>
      </c>
      <c r="AM125" s="64" t="n">
        <f>AK125*1</f>
        <v>13</v>
      </c>
      <c r="AN125" s="64"/>
      <c r="AO125" s="59" t="n">
        <v>5</v>
      </c>
      <c r="AP125" s="60" t="n">
        <v>1</v>
      </c>
      <c r="AQ125" s="69" t="n">
        <f>AP125/AO125</f>
        <v>0.2</v>
      </c>
      <c r="AR125" s="60" t="n">
        <f>AP125*0.5</f>
        <v>0.5</v>
      </c>
      <c r="AS125" s="62" t="n">
        <f>(AO125-AP125)*-0.3</f>
        <v>-1.2</v>
      </c>
      <c r="AT125" s="63" t="n">
        <v>10</v>
      </c>
      <c r="AU125" s="64" t="n">
        <v>1</v>
      </c>
      <c r="AV125" s="70" t="n">
        <f>AU125/AT125</f>
        <v>0.1</v>
      </c>
      <c r="AW125" s="64" t="n">
        <f>AU125*0.3</f>
        <v>0.3</v>
      </c>
      <c r="AX125" s="66" t="n">
        <f>(AT125-AU125)*-0.2</f>
        <v>-1.8</v>
      </c>
      <c r="AY125" s="68" t="n">
        <f>I125+N125+S125+X125+AC125+AH125+AM125+AR125+AW125</f>
        <v>49.9</v>
      </c>
      <c r="AZ125" s="68" t="n">
        <f>J125+O125+T125+Y125+AD125+AI125+AN125+AS125+AX125</f>
        <v>-27</v>
      </c>
    </row>
    <row r="126" ht="13.5" customHeight="1">
      <c r="A126" s="17" t="n">
        <v>124</v>
      </c>
      <c r="B126" s="18" t="n">
        <v>113833</v>
      </c>
      <c r="C126" s="19" t="s">
        <v>345</v>
      </c>
      <c r="D126" s="57" t="s">
        <v>14</v>
      </c>
      <c r="E126" s="58" t="s">
        <v>187</v>
      </c>
      <c r="F126" s="59" t="n">
        <v>20</v>
      </c>
      <c r="G126" s="60" t="n">
        <v>6</v>
      </c>
      <c r="H126" s="69" t="n">
        <f>G126/F126</f>
        <v>0.3</v>
      </c>
      <c r="I126" s="60" t="n">
        <f>G126*0.8</f>
        <v>4.8</v>
      </c>
      <c r="J126" s="62" t="n">
        <f>(F126-G126)*-0.5</f>
        <v>-7</v>
      </c>
      <c r="K126" s="59" t="n">
        <v>10</v>
      </c>
      <c r="L126" s="60" t="n">
        <v>8</v>
      </c>
      <c r="M126" s="69" t="n">
        <f>L126/K126</f>
        <v>0.8</v>
      </c>
      <c r="N126" s="60" t="n">
        <f>L126*0.8</f>
        <v>6.4</v>
      </c>
      <c r="O126" s="62" t="n">
        <f>(K126-L126)*-0.5</f>
        <v>-1</v>
      </c>
      <c r="P126" s="60" t="n">
        <v>25</v>
      </c>
      <c r="Q126" s="60" t="n">
        <v>37</v>
      </c>
      <c r="R126" s="69" t="n">
        <f>Q126/P126</f>
        <v>1.48</v>
      </c>
      <c r="S126" s="60" t="n">
        <f>Q126*2</f>
        <v>74</v>
      </c>
      <c r="T126" s="60"/>
      <c r="U126" s="63" t="n">
        <v>10</v>
      </c>
      <c r="V126" s="64" t="n">
        <v>0</v>
      </c>
      <c r="W126" s="70" t="n">
        <f>V126/U126</f>
        <v>0</v>
      </c>
      <c r="X126" s="64" t="n">
        <f>V126*0.8</f>
        <v>0</v>
      </c>
      <c r="Y126" s="66" t="n">
        <f>(U126-V126)*-0.5</f>
        <v>-5</v>
      </c>
      <c r="Z126" s="63" t="n">
        <v>8</v>
      </c>
      <c r="AA126" s="64" t="n">
        <v>2</v>
      </c>
      <c r="AB126" s="70" t="n">
        <f>AA126/Z126</f>
        <v>0.25</v>
      </c>
      <c r="AC126" s="64" t="n">
        <f>AA126*0.8</f>
        <v>1.6</v>
      </c>
      <c r="AD126" s="66" t="n">
        <f>(Z126-AA126)*-0.5</f>
        <v>-3</v>
      </c>
      <c r="AE126" s="63" t="n">
        <v>6</v>
      </c>
      <c r="AF126" s="64" t="n">
        <v>11</v>
      </c>
      <c r="AG126" s="70" t="n">
        <f>AF126/AE126</f>
        <v>1.83333333333333</v>
      </c>
      <c r="AH126" s="64" t="n">
        <f>AF126*3.5</f>
        <v>38.5</v>
      </c>
      <c r="AI126" s="64"/>
      <c r="AJ126" s="63" t="n">
        <v>8</v>
      </c>
      <c r="AK126" s="64" t="n">
        <v>5</v>
      </c>
      <c r="AL126" s="70" t="n">
        <f>AK126/AJ126</f>
        <v>0.625</v>
      </c>
      <c r="AM126" s="64" t="n">
        <f>AK126*0.8</f>
        <v>4</v>
      </c>
      <c r="AN126" s="66" t="n">
        <f>(AJ126-AK126)*-0.5</f>
        <v>-1.5</v>
      </c>
      <c r="AO126" s="59" t="n">
        <v>5</v>
      </c>
      <c r="AP126" s="60" t="n">
        <v>3</v>
      </c>
      <c r="AQ126" s="69" t="n">
        <f>AP126/AO126</f>
        <v>0.6</v>
      </c>
      <c r="AR126" s="60" t="n">
        <f>AP126*0.5</f>
        <v>1.5</v>
      </c>
      <c r="AS126" s="62" t="n">
        <f>(AO126-AP126)*-0.3</f>
        <v>-0.6</v>
      </c>
      <c r="AT126" s="63" t="n">
        <v>10</v>
      </c>
      <c r="AU126" s="64" t="n">
        <v>4</v>
      </c>
      <c r="AV126" s="70" t="n">
        <f>AU126/AT126</f>
        <v>0.4</v>
      </c>
      <c r="AW126" s="64" t="n">
        <f>AU126*0.3</f>
        <v>1.2</v>
      </c>
      <c r="AX126" s="66" t="n">
        <f>(AT126-AU126)*-0.2</f>
        <v>-1.2</v>
      </c>
      <c r="AY126" s="68" t="n">
        <f>I126+N126+S126+X126+AC126+AH126+AM126+AR126+AW126</f>
        <v>132</v>
      </c>
      <c r="AZ126" s="68" t="n">
        <f>J126+O126+T126+Y126+AD126+AI126+AN126+AS126+AX126</f>
        <v>-19.3</v>
      </c>
    </row>
    <row r="127" ht="13.5" customHeight="1">
      <c r="A127" s="17" t="n">
        <v>125</v>
      </c>
      <c r="B127" s="18" t="n">
        <v>114069</v>
      </c>
      <c r="C127" s="19" t="s">
        <v>346</v>
      </c>
      <c r="D127" s="57" t="s">
        <v>24</v>
      </c>
      <c r="E127" s="58" t="s">
        <v>187</v>
      </c>
      <c r="F127" s="59" t="n">
        <v>20</v>
      </c>
      <c r="G127" s="60" t="n">
        <v>3</v>
      </c>
      <c r="H127" s="69" t="n">
        <f>G127/F127</f>
        <v>0.15</v>
      </c>
      <c r="I127" s="60" t="n">
        <f>G127*0.8</f>
        <v>2.4</v>
      </c>
      <c r="J127" s="62" t="n">
        <f>(F127-G127)*-0.5</f>
        <v>-8.5</v>
      </c>
      <c r="K127" s="59" t="n">
        <v>10</v>
      </c>
      <c r="L127" s="60" t="n">
        <v>4</v>
      </c>
      <c r="M127" s="69" t="n">
        <f>L127/K127</f>
        <v>0.4</v>
      </c>
      <c r="N127" s="60" t="n">
        <f>L127*0.8</f>
        <v>3.2</v>
      </c>
      <c r="O127" s="62" t="n">
        <f>(K127-L127)*-0.5</f>
        <v>-3</v>
      </c>
      <c r="P127" s="60" t="n">
        <v>25</v>
      </c>
      <c r="Q127" s="60" t="n">
        <v>13</v>
      </c>
      <c r="R127" s="69" t="n">
        <f>Q127/P127</f>
        <v>0.52</v>
      </c>
      <c r="S127" s="60" t="n">
        <f>Q127*1</f>
        <v>13</v>
      </c>
      <c r="T127" s="62" t="n">
        <f>(P127-Q127)*-1</f>
        <v>-12</v>
      </c>
      <c r="U127" s="63" t="n">
        <v>10</v>
      </c>
      <c r="V127" s="64" t="n">
        <v>6</v>
      </c>
      <c r="W127" s="70" t="n">
        <f>V127/U127</f>
        <v>0.6</v>
      </c>
      <c r="X127" s="64" t="n">
        <f>V127*0.8</f>
        <v>4.8</v>
      </c>
      <c r="Y127" s="66" t="n">
        <f>(U127-V127)*-0.5</f>
        <v>-2</v>
      </c>
      <c r="Z127" s="63" t="n">
        <v>8</v>
      </c>
      <c r="AA127" s="64" t="n">
        <v>0</v>
      </c>
      <c r="AB127" s="70" t="n">
        <f>AA127/Z127</f>
        <v>0</v>
      </c>
      <c r="AC127" s="64" t="n">
        <f>AA127*0.8</f>
        <v>0</v>
      </c>
      <c r="AD127" s="66" t="n">
        <f>(Z127-AA127)*-0.5</f>
        <v>-4</v>
      </c>
      <c r="AE127" s="63" t="n">
        <v>6</v>
      </c>
      <c r="AF127" s="64" t="n">
        <v>1</v>
      </c>
      <c r="AG127" s="70" t="n">
        <f>AF127/AE127</f>
        <v>0.166666666666667</v>
      </c>
      <c r="AH127" s="64" t="n">
        <f>AF127*2.5</f>
        <v>2.5</v>
      </c>
      <c r="AI127" s="66" t="n">
        <f>(AE127-AF127)*-1</f>
        <v>-5</v>
      </c>
      <c r="AJ127" s="63" t="n">
        <v>8</v>
      </c>
      <c r="AK127" s="64" t="n">
        <v>12</v>
      </c>
      <c r="AL127" s="70" t="n">
        <f>AK127/AJ127</f>
        <v>1.5</v>
      </c>
      <c r="AM127" s="64" t="n">
        <f>AK127*1</f>
        <v>12</v>
      </c>
      <c r="AN127" s="64"/>
      <c r="AO127" s="59" t="n">
        <v>5</v>
      </c>
      <c r="AP127" s="60" t="n">
        <v>1</v>
      </c>
      <c r="AQ127" s="69" t="n">
        <f>AP127/AO127</f>
        <v>0.2</v>
      </c>
      <c r="AR127" s="60" t="n">
        <f>AP127*0.5</f>
        <v>0.5</v>
      </c>
      <c r="AS127" s="62" t="n">
        <f>(AO127-AP127)*-0.3</f>
        <v>-1.2</v>
      </c>
      <c r="AT127" s="63" t="n">
        <v>10</v>
      </c>
      <c r="AU127" s="64" t="n">
        <v>3</v>
      </c>
      <c r="AV127" s="70" t="n">
        <f>AU127/AT127</f>
        <v>0.3</v>
      </c>
      <c r="AW127" s="64" t="n">
        <f>AU127*0.3</f>
        <v>0.9</v>
      </c>
      <c r="AX127" s="66" t="n">
        <f>(AT127-AU127)*-0.2</f>
        <v>-1.4</v>
      </c>
      <c r="AY127" s="68" t="n">
        <f>I127+N127+S127+X127+AC127+AH127+AM127+AR127+AW127</f>
        <v>39.3</v>
      </c>
      <c r="AZ127" s="68" t="n">
        <f>J127+O127+T127+Y127+AD127+AI127+AN127+AS127+AX127</f>
        <v>-37.1</v>
      </c>
    </row>
    <row r="128" ht="13.5" customHeight="1">
      <c r="A128" s="17" t="n">
        <v>126</v>
      </c>
      <c r="B128" s="18" t="n">
        <v>115971</v>
      </c>
      <c r="C128" s="19" t="s">
        <v>347</v>
      </c>
      <c r="D128" s="57" t="s">
        <v>11</v>
      </c>
      <c r="E128" s="58" t="s">
        <v>187</v>
      </c>
      <c r="F128" s="59" t="n">
        <v>20</v>
      </c>
      <c r="G128" s="60" t="n">
        <v>11</v>
      </c>
      <c r="H128" s="69" t="n">
        <f>G128/F128</f>
        <v>0.55</v>
      </c>
      <c r="I128" s="60" t="n">
        <f>G128*0.8</f>
        <v>8.8</v>
      </c>
      <c r="J128" s="62" t="n">
        <f>(F128-G128)*-0.5</f>
        <v>-4.5</v>
      </c>
      <c r="K128" s="59" t="n">
        <v>10</v>
      </c>
      <c r="L128" s="60" t="n">
        <v>4</v>
      </c>
      <c r="M128" s="69" t="n">
        <f>L128/K128</f>
        <v>0.4</v>
      </c>
      <c r="N128" s="60" t="n">
        <f>L128*0.8</f>
        <v>3.2</v>
      </c>
      <c r="O128" s="62" t="n">
        <f>(K128-L128)*-0.5</f>
        <v>-3</v>
      </c>
      <c r="P128" s="60" t="n">
        <v>25</v>
      </c>
      <c r="Q128" s="60" t="n">
        <v>13</v>
      </c>
      <c r="R128" s="69" t="n">
        <f>Q128/P128</f>
        <v>0.52</v>
      </c>
      <c r="S128" s="60" t="n">
        <f>Q128*1</f>
        <v>13</v>
      </c>
      <c r="T128" s="62" t="n">
        <f>(P128-Q128)*-1</f>
        <v>-12</v>
      </c>
      <c r="U128" s="63" t="n">
        <v>10</v>
      </c>
      <c r="V128" s="64" t="n">
        <v>0</v>
      </c>
      <c r="W128" s="70" t="n">
        <f>V128/U128</f>
        <v>0</v>
      </c>
      <c r="X128" s="64" t="n">
        <f>V128*0.8</f>
        <v>0</v>
      </c>
      <c r="Y128" s="66" t="n">
        <f>(U128-V128)*-0.5</f>
        <v>-5</v>
      </c>
      <c r="Z128" s="63" t="n">
        <v>8</v>
      </c>
      <c r="AA128" s="64" t="n">
        <v>1</v>
      </c>
      <c r="AB128" s="70" t="n">
        <f>AA128/Z128</f>
        <v>0.125</v>
      </c>
      <c r="AC128" s="64" t="n">
        <f>AA128*0.8</f>
        <v>0.8</v>
      </c>
      <c r="AD128" s="66" t="n">
        <f>(Z128-AA128)*-0.5</f>
        <v>-3.5</v>
      </c>
      <c r="AE128" s="63" t="n">
        <v>6</v>
      </c>
      <c r="AF128" s="64" t="n">
        <v>1</v>
      </c>
      <c r="AG128" s="70" t="n">
        <f>AF128/AE128</f>
        <v>0.166666666666667</v>
      </c>
      <c r="AH128" s="64" t="n">
        <f>AF128*2.5</f>
        <v>2.5</v>
      </c>
      <c r="AI128" s="66" t="n">
        <f>(AE128-AF128)*-1</f>
        <v>-5</v>
      </c>
      <c r="AJ128" s="63" t="n">
        <v>8</v>
      </c>
      <c r="AK128" s="64" t="n">
        <v>6</v>
      </c>
      <c r="AL128" s="70" t="n">
        <f>AK128/AJ128</f>
        <v>0.75</v>
      </c>
      <c r="AM128" s="64" t="n">
        <f>AK128*0.8</f>
        <v>4.8</v>
      </c>
      <c r="AN128" s="66" t="n">
        <f>(AJ128-AK128)*-0.5</f>
        <v>-1</v>
      </c>
      <c r="AO128" s="59" t="n">
        <v>5</v>
      </c>
      <c r="AP128" s="60" t="n">
        <v>4</v>
      </c>
      <c r="AQ128" s="69" t="n">
        <f>AP128/AO128</f>
        <v>0.8</v>
      </c>
      <c r="AR128" s="60" t="n">
        <f>AP128*0.5</f>
        <v>2</v>
      </c>
      <c r="AS128" s="62" t="n">
        <f>(AO128-AP128)*-0.3</f>
        <v>-0.3</v>
      </c>
      <c r="AT128" s="63" t="n">
        <v>10</v>
      </c>
      <c r="AU128" s="64" t="n">
        <v>2</v>
      </c>
      <c r="AV128" s="70" t="n">
        <f>AU128/AT128</f>
        <v>0.2</v>
      </c>
      <c r="AW128" s="64" t="n">
        <f>AU128*0.3</f>
        <v>0.6</v>
      </c>
      <c r="AX128" s="66" t="n">
        <f>(AT128-AU128)*-0.2</f>
        <v>-1.6</v>
      </c>
      <c r="AY128" s="68" t="n">
        <f>I128+N128+S128+X128+AC128+AH128+AM128+AR128+AW128</f>
        <v>35.7</v>
      </c>
      <c r="AZ128" s="68" t="n">
        <f>J128+O128+T128+Y128+AD128+AI128+AN128+AS128+AX128</f>
        <v>-35.9</v>
      </c>
    </row>
    <row r="129" ht="13.5" customHeight="1">
      <c r="A129" s="17" t="n">
        <v>127</v>
      </c>
      <c r="B129" s="18" t="n">
        <v>116773</v>
      </c>
      <c r="C129" s="19" t="s">
        <v>348</v>
      </c>
      <c r="D129" s="57" t="s">
        <v>14</v>
      </c>
      <c r="E129" s="58" t="s">
        <v>187</v>
      </c>
      <c r="F129" s="59" t="n">
        <v>20</v>
      </c>
      <c r="G129" s="60" t="n">
        <v>6</v>
      </c>
      <c r="H129" s="69" t="n">
        <f>G129/F129</f>
        <v>0.3</v>
      </c>
      <c r="I129" s="60" t="n">
        <f>G129*0.8</f>
        <v>4.8</v>
      </c>
      <c r="J129" s="62" t="n">
        <f>(F129-G129)*-0.5</f>
        <v>-7</v>
      </c>
      <c r="K129" s="59" t="n">
        <v>10</v>
      </c>
      <c r="L129" s="60" t="n">
        <v>2</v>
      </c>
      <c r="M129" s="69" t="n">
        <f>L129/K129</f>
        <v>0.2</v>
      </c>
      <c r="N129" s="60" t="n">
        <f>L129*0.8</f>
        <v>1.6</v>
      </c>
      <c r="O129" s="62" t="n">
        <f>(K129-L129)*-0.5</f>
        <v>-4</v>
      </c>
      <c r="P129" s="60" t="n">
        <v>25</v>
      </c>
      <c r="Q129" s="60" t="n">
        <v>14</v>
      </c>
      <c r="R129" s="69" t="n">
        <f>Q129/P129</f>
        <v>0.56</v>
      </c>
      <c r="S129" s="60" t="n">
        <f>Q129*1</f>
        <v>14</v>
      </c>
      <c r="T129" s="62" t="n">
        <f>(P129-Q129)*-1</f>
        <v>-11</v>
      </c>
      <c r="U129" s="63" t="n">
        <v>10</v>
      </c>
      <c r="V129" s="64" t="n">
        <v>1</v>
      </c>
      <c r="W129" s="70" t="n">
        <f>V129/U129</f>
        <v>0.1</v>
      </c>
      <c r="X129" s="64" t="n">
        <f>V129*0.8</f>
        <v>0.8</v>
      </c>
      <c r="Y129" s="66" t="n">
        <f>(U129-V129)*-0.5</f>
        <v>-4.5</v>
      </c>
      <c r="Z129" s="63" t="n">
        <v>8</v>
      </c>
      <c r="AA129" s="64" t="n">
        <v>2</v>
      </c>
      <c r="AB129" s="70" t="n">
        <f>AA129/Z129</f>
        <v>0.25</v>
      </c>
      <c r="AC129" s="64" t="n">
        <f>AA129*0.8</f>
        <v>1.6</v>
      </c>
      <c r="AD129" s="66" t="n">
        <f>(Z129-AA129)*-0.5</f>
        <v>-3</v>
      </c>
      <c r="AE129" s="63" t="n">
        <v>6</v>
      </c>
      <c r="AF129" s="64" t="n">
        <v>7</v>
      </c>
      <c r="AG129" s="70" t="n">
        <f>AF129/AE129</f>
        <v>1.16666666666667</v>
      </c>
      <c r="AH129" s="64" t="n">
        <f>AF129*3.5</f>
        <v>24.5</v>
      </c>
      <c r="AI129" s="64"/>
      <c r="AJ129" s="63" t="n">
        <v>8</v>
      </c>
      <c r="AK129" s="64" t="n">
        <v>11</v>
      </c>
      <c r="AL129" s="70" t="n">
        <f>AK129/AJ129</f>
        <v>1.375</v>
      </c>
      <c r="AM129" s="64" t="n">
        <f>AK129*1</f>
        <v>11</v>
      </c>
      <c r="AN129" s="64"/>
      <c r="AO129" s="59" t="n">
        <v>5</v>
      </c>
      <c r="AP129" s="60" t="n">
        <v>1</v>
      </c>
      <c r="AQ129" s="69" t="n">
        <f>AP129/AO129</f>
        <v>0.2</v>
      </c>
      <c r="AR129" s="60" t="n">
        <f>AP129*0.5</f>
        <v>0.5</v>
      </c>
      <c r="AS129" s="62" t="n">
        <f>(AO129-AP129)*-0.3</f>
        <v>-1.2</v>
      </c>
      <c r="AT129" s="63" t="n">
        <v>10</v>
      </c>
      <c r="AU129" s="64" t="n">
        <v>2</v>
      </c>
      <c r="AV129" s="70" t="n">
        <f>AU129/AT129</f>
        <v>0.2</v>
      </c>
      <c r="AW129" s="64" t="n">
        <f>AU129*0.3</f>
        <v>0.6</v>
      </c>
      <c r="AX129" s="66" t="n">
        <f>(AT129-AU129)*-0.2</f>
        <v>-1.6</v>
      </c>
      <c r="AY129" s="68" t="n">
        <f>I129+N129+S129+X129+AC129+AH129+AM129+AR129+AW129</f>
        <v>59.4</v>
      </c>
      <c r="AZ129" s="68" t="n">
        <f>J129+O129+T129+Y129+AD129+AI129+AN129+AS129+AX129</f>
        <v>-32.3</v>
      </c>
    </row>
    <row r="130" ht="13.5" customHeight="1">
      <c r="A130" s="17" t="n">
        <v>128</v>
      </c>
      <c r="B130" s="18" t="n">
        <v>116919</v>
      </c>
      <c r="C130" s="19" t="s">
        <v>349</v>
      </c>
      <c r="D130" s="57" t="s">
        <v>11</v>
      </c>
      <c r="E130" s="58" t="s">
        <v>187</v>
      </c>
      <c r="F130" s="59" t="n">
        <v>20</v>
      </c>
      <c r="G130" s="60" t="n">
        <v>11</v>
      </c>
      <c r="H130" s="69" t="n">
        <f>G130/F130</f>
        <v>0.55</v>
      </c>
      <c r="I130" s="60" t="n">
        <f>G130*0.8</f>
        <v>8.8</v>
      </c>
      <c r="J130" s="62" t="n">
        <f>(F130-G130)*-0.5</f>
        <v>-4.5</v>
      </c>
      <c r="K130" s="59" t="n">
        <v>10</v>
      </c>
      <c r="L130" s="60" t="n">
        <v>6</v>
      </c>
      <c r="M130" s="69" t="n">
        <f>L130/K130</f>
        <v>0.6</v>
      </c>
      <c r="N130" s="60" t="n">
        <f>L130*0.8</f>
        <v>4.8</v>
      </c>
      <c r="O130" s="62" t="n">
        <f>(K130-L130)*-0.5</f>
        <v>-2</v>
      </c>
      <c r="P130" s="60" t="n">
        <v>25</v>
      </c>
      <c r="Q130" s="60" t="n">
        <v>19</v>
      </c>
      <c r="R130" s="69" t="n">
        <f>Q130/P130</f>
        <v>0.76</v>
      </c>
      <c r="S130" s="60" t="n">
        <f>Q130*1</f>
        <v>19</v>
      </c>
      <c r="T130" s="62" t="n">
        <f>(P130-Q130)*-1</f>
        <v>-6</v>
      </c>
      <c r="U130" s="63" t="n">
        <v>10</v>
      </c>
      <c r="V130" s="64" t="n">
        <v>6</v>
      </c>
      <c r="W130" s="70" t="n">
        <f>V130/U130</f>
        <v>0.6</v>
      </c>
      <c r="X130" s="64" t="n">
        <f>V130*0.8</f>
        <v>4.8</v>
      </c>
      <c r="Y130" s="66" t="n">
        <f>(U130-V130)*-0.5</f>
        <v>-2</v>
      </c>
      <c r="Z130" s="63" t="n">
        <v>8</v>
      </c>
      <c r="AA130" s="64" t="n">
        <v>0</v>
      </c>
      <c r="AB130" s="70" t="n">
        <f>AA130/Z130</f>
        <v>0</v>
      </c>
      <c r="AC130" s="64" t="n">
        <f>AA130*0.8</f>
        <v>0</v>
      </c>
      <c r="AD130" s="66" t="n">
        <f>(Z130-AA130)*-0.5</f>
        <v>-4</v>
      </c>
      <c r="AE130" s="63" t="n">
        <v>6</v>
      </c>
      <c r="AF130" s="64" t="n">
        <v>1</v>
      </c>
      <c r="AG130" s="70" t="n">
        <f>AF130/AE130</f>
        <v>0.166666666666667</v>
      </c>
      <c r="AH130" s="64" t="n">
        <f>AF130*2.5</f>
        <v>2.5</v>
      </c>
      <c r="AI130" s="66" t="n">
        <f>(AE130-AF130)*-1</f>
        <v>-5</v>
      </c>
      <c r="AJ130" s="63" t="n">
        <v>8</v>
      </c>
      <c r="AK130" s="64" t="n">
        <v>16</v>
      </c>
      <c r="AL130" s="70" t="n">
        <f>AK130/AJ130</f>
        <v>2</v>
      </c>
      <c r="AM130" s="64" t="n">
        <f>AK130*1</f>
        <v>16</v>
      </c>
      <c r="AN130" s="64"/>
      <c r="AO130" s="59" t="n">
        <v>5</v>
      </c>
      <c r="AP130" s="60" t="n">
        <v>2</v>
      </c>
      <c r="AQ130" s="69" t="n">
        <f>AP130/AO130</f>
        <v>0.4</v>
      </c>
      <c r="AR130" s="60" t="n">
        <f>AP130*0.5</f>
        <v>1</v>
      </c>
      <c r="AS130" s="62" t="n">
        <f>(AO130-AP130)*-0.3</f>
        <v>-0.9</v>
      </c>
      <c r="AT130" s="63" t="n">
        <v>10</v>
      </c>
      <c r="AU130" s="64" t="n">
        <v>1</v>
      </c>
      <c r="AV130" s="70" t="n">
        <f>AU130/AT130</f>
        <v>0.1</v>
      </c>
      <c r="AW130" s="64" t="n">
        <f>AU130*0.3</f>
        <v>0.3</v>
      </c>
      <c r="AX130" s="66" t="n">
        <f>(AT130-AU130)*-0.2</f>
        <v>-1.8</v>
      </c>
      <c r="AY130" s="68" t="n">
        <f>I130+N130+S130+X130+AC130+AH130+AM130+AR130+AW130</f>
        <v>57.2</v>
      </c>
      <c r="AZ130" s="68" t="n">
        <f>J130+O130+T130+Y130+AD130+AI130+AN130+AS130+AX130</f>
        <v>-26.2</v>
      </c>
    </row>
    <row r="131" ht="13.5" customHeight="1">
      <c r="A131" s="17" t="n">
        <v>129</v>
      </c>
      <c r="B131" s="18" t="n">
        <v>117637</v>
      </c>
      <c r="C131" s="19" t="s">
        <v>350</v>
      </c>
      <c r="D131" s="57" t="s">
        <v>19</v>
      </c>
      <c r="E131" s="58" t="s">
        <v>187</v>
      </c>
      <c r="F131" s="59" t="n">
        <v>20</v>
      </c>
      <c r="G131" s="60" t="n">
        <v>4</v>
      </c>
      <c r="H131" s="69" t="n">
        <f>G131/F131</f>
        <v>0.2</v>
      </c>
      <c r="I131" s="60" t="n">
        <f>G131*0.8</f>
        <v>3.2</v>
      </c>
      <c r="J131" s="62" t="n">
        <f>(F131-G131)*-0.5</f>
        <v>-8</v>
      </c>
      <c r="K131" s="59" t="n">
        <v>10</v>
      </c>
      <c r="L131" s="60" t="n">
        <v>2</v>
      </c>
      <c r="M131" s="69" t="n">
        <f>L131/K131</f>
        <v>0.2</v>
      </c>
      <c r="N131" s="60" t="n">
        <f>L131*0.8</f>
        <v>1.6</v>
      </c>
      <c r="O131" s="62" t="n">
        <f>(K131-L131)*-0.5</f>
        <v>-4</v>
      </c>
      <c r="P131" s="60" t="n">
        <v>25</v>
      </c>
      <c r="Q131" s="60" t="n">
        <v>6</v>
      </c>
      <c r="R131" s="69" t="n">
        <f>Q131/P131</f>
        <v>0.24</v>
      </c>
      <c r="S131" s="60" t="n">
        <f>Q131*1</f>
        <v>6</v>
      </c>
      <c r="T131" s="62" t="n">
        <f>(P131-Q131)*-1</f>
        <v>-19</v>
      </c>
      <c r="U131" s="63" t="n">
        <v>10</v>
      </c>
      <c r="V131" s="64" t="n">
        <v>3</v>
      </c>
      <c r="W131" s="70" t="n">
        <f>V131/U131</f>
        <v>0.3</v>
      </c>
      <c r="X131" s="64" t="n">
        <f>V131*0.8</f>
        <v>2.4</v>
      </c>
      <c r="Y131" s="66" t="n">
        <f>(U131-V131)*-0.5</f>
        <v>-3.5</v>
      </c>
      <c r="Z131" s="63" t="n">
        <v>8</v>
      </c>
      <c r="AA131" s="64" t="n">
        <v>3</v>
      </c>
      <c r="AB131" s="70" t="n">
        <f>AA131/Z131</f>
        <v>0.375</v>
      </c>
      <c r="AC131" s="64" t="n">
        <f>AA131*0.8</f>
        <v>2.4</v>
      </c>
      <c r="AD131" s="66" t="n">
        <f>(Z131-AA131)*-0.5</f>
        <v>-2.5</v>
      </c>
      <c r="AE131" s="63" t="n">
        <v>6</v>
      </c>
      <c r="AF131" s="64" t="n">
        <v>3</v>
      </c>
      <c r="AG131" s="70" t="n">
        <f>AF131/AE131</f>
        <v>0.5</v>
      </c>
      <c r="AH131" s="64" t="n">
        <f>AF131*2.5</f>
        <v>7.5</v>
      </c>
      <c r="AI131" s="66" t="n">
        <f>(AE131-AF131)*-1</f>
        <v>-3</v>
      </c>
      <c r="AJ131" s="63" t="n">
        <v>8</v>
      </c>
      <c r="AK131" s="64" t="n">
        <v>3</v>
      </c>
      <c r="AL131" s="70" t="n">
        <f>AK131/AJ131</f>
        <v>0.375</v>
      </c>
      <c r="AM131" s="64" t="n">
        <f>AK131*0.8</f>
        <v>2.4</v>
      </c>
      <c r="AN131" s="66" t="n">
        <f>(AJ131-AK131)*-0.5</f>
        <v>-2.5</v>
      </c>
      <c r="AO131" s="59" t="n">
        <v>5</v>
      </c>
      <c r="AP131" s="60" t="n">
        <v>2</v>
      </c>
      <c r="AQ131" s="69" t="n">
        <f>AP131/AO131</f>
        <v>0.4</v>
      </c>
      <c r="AR131" s="60" t="n">
        <f>AP131*0.5</f>
        <v>1</v>
      </c>
      <c r="AS131" s="62" t="n">
        <f>(AO131-AP131)*-0.3</f>
        <v>-0.9</v>
      </c>
      <c r="AT131" s="63" t="n">
        <v>10</v>
      </c>
      <c r="AU131" s="64" t="n">
        <v>19</v>
      </c>
      <c r="AV131" s="70" t="n">
        <f>AU131/AT131</f>
        <v>1.9</v>
      </c>
      <c r="AW131" s="111" t="n">
        <f>AU131*0.5</f>
        <v>9.5</v>
      </c>
      <c r="AX131" s="112"/>
      <c r="AY131" s="68" t="n">
        <f>I131+N131+S131+X131+AC131+AH131+AM131+AR131+AW131</f>
        <v>36</v>
      </c>
      <c r="AZ131" s="68" t="n">
        <f>J131+O131+T131+Y131+AD131+AI131+AN131+AS131+AX131</f>
        <v>-43.4</v>
      </c>
    </row>
    <row r="132" ht="13.5" customHeight="1">
      <c r="A132" s="17" t="n">
        <v>130</v>
      </c>
      <c r="B132" s="18" t="n">
        <v>118758</v>
      </c>
      <c r="C132" s="19" t="s">
        <v>351</v>
      </c>
      <c r="D132" s="57" t="s">
        <v>24</v>
      </c>
      <c r="E132" s="58" t="s">
        <v>187</v>
      </c>
      <c r="F132" s="59" t="n">
        <v>20</v>
      </c>
      <c r="G132" s="60" t="n">
        <v>13</v>
      </c>
      <c r="H132" s="69" t="n">
        <f>G132/F132</f>
        <v>0.65</v>
      </c>
      <c r="I132" s="60" t="n">
        <f>G132*0.8</f>
        <v>10.4</v>
      </c>
      <c r="J132" s="62" t="n">
        <f>(F132-G132)*-0.5</f>
        <v>-3.5</v>
      </c>
      <c r="K132" s="59" t="n">
        <v>10</v>
      </c>
      <c r="L132" s="60" t="n">
        <v>2</v>
      </c>
      <c r="M132" s="69" t="n">
        <f>L132/K132</f>
        <v>0.2</v>
      </c>
      <c r="N132" s="60" t="n">
        <f>L132*0.8</f>
        <v>1.6</v>
      </c>
      <c r="O132" s="62" t="n">
        <f>(K132-L132)*-0.5</f>
        <v>-4</v>
      </c>
      <c r="P132" s="60" t="n">
        <v>25</v>
      </c>
      <c r="Q132" s="60" t="n">
        <v>13</v>
      </c>
      <c r="R132" s="69" t="n">
        <f>Q132/P132</f>
        <v>0.52</v>
      </c>
      <c r="S132" s="60" t="n">
        <f>Q132*1</f>
        <v>13</v>
      </c>
      <c r="T132" s="62" t="n">
        <f>(P132-Q132)*-1</f>
        <v>-12</v>
      </c>
      <c r="U132" s="63" t="n">
        <v>10</v>
      </c>
      <c r="V132" s="64" t="n">
        <v>0</v>
      </c>
      <c r="W132" s="70" t="n">
        <f>V132/U132</f>
        <v>0</v>
      </c>
      <c r="X132" s="64" t="n">
        <f>V132*0.8</f>
        <v>0</v>
      </c>
      <c r="Y132" s="66" t="n">
        <f>(U132-V132)*-0.5</f>
        <v>-5</v>
      </c>
      <c r="Z132" s="63" t="n">
        <v>8</v>
      </c>
      <c r="AA132" s="64" t="n">
        <v>0</v>
      </c>
      <c r="AB132" s="70" t="n">
        <f>AA132/Z132</f>
        <v>0</v>
      </c>
      <c r="AC132" s="64" t="n">
        <f>AA132*0.8</f>
        <v>0</v>
      </c>
      <c r="AD132" s="66" t="n">
        <f>(Z132-AA132)*-0.5</f>
        <v>-4</v>
      </c>
      <c r="AE132" s="63" t="n">
        <v>6</v>
      </c>
      <c r="AF132" s="64" t="n">
        <v>3</v>
      </c>
      <c r="AG132" s="70" t="n">
        <f>AF132/AE132</f>
        <v>0.5</v>
      </c>
      <c r="AH132" s="64" t="n">
        <f>AF132*2.5</f>
        <v>7.5</v>
      </c>
      <c r="AI132" s="66" t="n">
        <f>(AE132-AF132)*-1</f>
        <v>-3</v>
      </c>
      <c r="AJ132" s="63" t="n">
        <v>8</v>
      </c>
      <c r="AK132" s="64" t="n">
        <v>0</v>
      </c>
      <c r="AL132" s="70" t="n">
        <f>AK132/AJ132</f>
        <v>0</v>
      </c>
      <c r="AM132" s="64" t="n">
        <f>AK132*0.8</f>
        <v>0</v>
      </c>
      <c r="AN132" s="66" t="n">
        <f>(AJ132-AK132)*-0.5</f>
        <v>-4</v>
      </c>
      <c r="AO132" s="59" t="n">
        <v>5</v>
      </c>
      <c r="AP132" s="60" t="n">
        <v>0</v>
      </c>
      <c r="AQ132" s="69" t="n">
        <f>AP132/AO132</f>
        <v>0</v>
      </c>
      <c r="AR132" s="60" t="n">
        <f>AP132*0.5</f>
        <v>0</v>
      </c>
      <c r="AS132" s="62" t="n">
        <f>(AO132-AP132)*-0.3</f>
        <v>-1.5</v>
      </c>
      <c r="AT132" s="63" t="n">
        <v>10</v>
      </c>
      <c r="AU132" s="64" t="n">
        <v>3</v>
      </c>
      <c r="AV132" s="70" t="n">
        <f>AU132/AT132</f>
        <v>0.3</v>
      </c>
      <c r="AW132" s="64" t="n">
        <f>AU132*0.3</f>
        <v>0.9</v>
      </c>
      <c r="AX132" s="66" t="n">
        <f>(AT132-AU132)*-0.2</f>
        <v>-1.4</v>
      </c>
      <c r="AY132" s="68" t="n">
        <f>I132+N132+S132+X132+AC132+AH132+AM132+AR132+AW132</f>
        <v>33.4</v>
      </c>
      <c r="AZ132" s="68" t="n">
        <f>J132+O132+T132+Y132+AD132+AI132+AN132+AS132+AX132</f>
        <v>-38.4</v>
      </c>
    </row>
    <row r="133" ht="13.5" customHeight="1">
      <c r="A133" s="17" t="n">
        <v>131</v>
      </c>
      <c r="B133" s="18" t="n">
        <v>118951</v>
      </c>
      <c r="C133" s="19" t="s">
        <v>352</v>
      </c>
      <c r="D133" s="57" t="s">
        <v>14</v>
      </c>
      <c r="E133" s="58" t="s">
        <v>187</v>
      </c>
      <c r="F133" s="59" t="n">
        <v>20</v>
      </c>
      <c r="G133" s="60" t="n">
        <v>15</v>
      </c>
      <c r="H133" s="69" t="n">
        <f>G133/F133</f>
        <v>0.75</v>
      </c>
      <c r="I133" s="60" t="n">
        <f>G133*0.8</f>
        <v>12</v>
      </c>
      <c r="J133" s="62" t="n">
        <f>(F133-G133)*-0.5</f>
        <v>-2.5</v>
      </c>
      <c r="K133" s="59" t="n">
        <v>10</v>
      </c>
      <c r="L133" s="60" t="n">
        <v>11</v>
      </c>
      <c r="M133" s="69" t="n">
        <f>L133/K133</f>
        <v>1.1</v>
      </c>
      <c r="N133" s="60" t="n">
        <f>L133*1.5</f>
        <v>16.5</v>
      </c>
      <c r="O133" s="60"/>
      <c r="P133" s="60" t="n">
        <v>25</v>
      </c>
      <c r="Q133" s="60" t="n">
        <v>22</v>
      </c>
      <c r="R133" s="69" t="n">
        <f>Q133/P133</f>
        <v>0.88</v>
      </c>
      <c r="S133" s="60" t="n">
        <f>Q133*1</f>
        <v>22</v>
      </c>
      <c r="T133" s="62" t="n">
        <f>(P133-Q133)*-1</f>
        <v>-3</v>
      </c>
      <c r="U133" s="63" t="n">
        <v>10</v>
      </c>
      <c r="V133" s="64" t="n">
        <v>4</v>
      </c>
      <c r="W133" s="70" t="n">
        <f>V133/U133</f>
        <v>0.4</v>
      </c>
      <c r="X133" s="64" t="n">
        <f>V133*0.8</f>
        <v>3.2</v>
      </c>
      <c r="Y133" s="66" t="n">
        <f>(U133-V133)*-0.5</f>
        <v>-3</v>
      </c>
      <c r="Z133" s="63" t="n">
        <v>8</v>
      </c>
      <c r="AA133" s="64" t="n">
        <v>1</v>
      </c>
      <c r="AB133" s="70" t="n">
        <f>AA133/Z133</f>
        <v>0.125</v>
      </c>
      <c r="AC133" s="64" t="n">
        <f>AA133*0.8</f>
        <v>0.8</v>
      </c>
      <c r="AD133" s="66" t="n">
        <f>(Z133-AA133)*-0.5</f>
        <v>-3.5</v>
      </c>
      <c r="AE133" s="63" t="n">
        <v>6</v>
      </c>
      <c r="AF133" s="64" t="n">
        <v>11</v>
      </c>
      <c r="AG133" s="70" t="n">
        <f>AF133/AE133</f>
        <v>1.83333333333333</v>
      </c>
      <c r="AH133" s="64" t="n">
        <f>AF133*3.5</f>
        <v>38.5</v>
      </c>
      <c r="AI133" s="64"/>
      <c r="AJ133" s="63" t="n">
        <v>8</v>
      </c>
      <c r="AK133" s="64" t="n">
        <v>4</v>
      </c>
      <c r="AL133" s="70" t="n">
        <f>AK133/AJ133</f>
        <v>0.5</v>
      </c>
      <c r="AM133" s="64" t="n">
        <f>AK133*0.8</f>
        <v>3.2</v>
      </c>
      <c r="AN133" s="66" t="n">
        <f>(AJ133-AK133)*-0.5</f>
        <v>-2</v>
      </c>
      <c r="AO133" s="59" t="n">
        <v>5</v>
      </c>
      <c r="AP133" s="60" t="n">
        <v>1</v>
      </c>
      <c r="AQ133" s="69" t="n">
        <f>AP133/AO133</f>
        <v>0.2</v>
      </c>
      <c r="AR133" s="60" t="n">
        <f>AP133*0.5</f>
        <v>0.5</v>
      </c>
      <c r="AS133" s="62" t="n">
        <f>(AO133-AP133)*-0.3</f>
        <v>-1.2</v>
      </c>
      <c r="AT133" s="63" t="n">
        <v>10</v>
      </c>
      <c r="AU133" s="64" t="n">
        <v>3</v>
      </c>
      <c r="AV133" s="70" t="n">
        <f>AU133/AT133</f>
        <v>0.3</v>
      </c>
      <c r="AW133" s="64" t="n">
        <f>AU133*0.3</f>
        <v>0.9</v>
      </c>
      <c r="AX133" s="66" t="n">
        <f>(AT133-AU133)*-0.2</f>
        <v>-1.4</v>
      </c>
      <c r="AY133" s="68" t="n">
        <f>I133+N133+S133+X133+AC133+AH133+AM133+AR133+AW133</f>
        <v>97.6</v>
      </c>
      <c r="AZ133" s="68" t="n">
        <f>J133+O133+T133+Y133+AD133+AI133+AN133+AS133+AX133</f>
        <v>-16.6</v>
      </c>
    </row>
    <row r="134" ht="13.5" customHeight="1">
      <c r="A134" s="17" t="n">
        <v>132</v>
      </c>
      <c r="B134" s="18" t="n">
        <v>119262</v>
      </c>
      <c r="C134" s="19" t="s">
        <v>353</v>
      </c>
      <c r="D134" s="57" t="s">
        <v>11</v>
      </c>
      <c r="E134" s="58" t="s">
        <v>187</v>
      </c>
      <c r="F134" s="59" t="n">
        <v>20</v>
      </c>
      <c r="G134" s="60" t="n">
        <v>8</v>
      </c>
      <c r="H134" s="69" t="n">
        <f>G134/F134</f>
        <v>0.4</v>
      </c>
      <c r="I134" s="60" t="n">
        <f>G134*0.8</f>
        <v>6.4</v>
      </c>
      <c r="J134" s="62" t="n">
        <f>(F134-G134)*-0.5</f>
        <v>-6</v>
      </c>
      <c r="K134" s="59" t="n">
        <v>10</v>
      </c>
      <c r="L134" s="60" t="n">
        <v>2</v>
      </c>
      <c r="M134" s="69" t="n">
        <f>L134/K134</f>
        <v>0.2</v>
      </c>
      <c r="N134" s="60" t="n">
        <f>L134*0.8</f>
        <v>1.6</v>
      </c>
      <c r="O134" s="62" t="n">
        <f>(K134-L134)*-0.5</f>
        <v>-4</v>
      </c>
      <c r="P134" s="60" t="n">
        <v>25</v>
      </c>
      <c r="Q134" s="60" t="n">
        <v>14</v>
      </c>
      <c r="R134" s="69" t="n">
        <f>Q134/P134</f>
        <v>0.56</v>
      </c>
      <c r="S134" s="60" t="n">
        <f>Q134*1</f>
        <v>14</v>
      </c>
      <c r="T134" s="62" t="n">
        <f>(P134-Q134)*-1</f>
        <v>-11</v>
      </c>
      <c r="U134" s="63" t="n">
        <v>10</v>
      </c>
      <c r="V134" s="64" t="n">
        <v>2</v>
      </c>
      <c r="W134" s="70" t="n">
        <f>V134/U134</f>
        <v>0.2</v>
      </c>
      <c r="X134" s="64" t="n">
        <f>V134*0.8</f>
        <v>1.6</v>
      </c>
      <c r="Y134" s="66" t="n">
        <f>(U134-V134)*-0.5</f>
        <v>-4</v>
      </c>
      <c r="Z134" s="63" t="n">
        <v>8</v>
      </c>
      <c r="AA134" s="64" t="n">
        <v>2</v>
      </c>
      <c r="AB134" s="70" t="n">
        <f>AA134/Z134</f>
        <v>0.25</v>
      </c>
      <c r="AC134" s="64" t="n">
        <f>AA134*0.8</f>
        <v>1.6</v>
      </c>
      <c r="AD134" s="66" t="n">
        <f>(Z134-AA134)*-0.5</f>
        <v>-3</v>
      </c>
      <c r="AE134" s="63" t="n">
        <v>6</v>
      </c>
      <c r="AF134" s="64" t="n">
        <v>1</v>
      </c>
      <c r="AG134" s="70" t="n">
        <f>AF134/AE134</f>
        <v>0.166666666666667</v>
      </c>
      <c r="AH134" s="64" t="n">
        <f>AF134*2.5</f>
        <v>2.5</v>
      </c>
      <c r="AI134" s="66" t="n">
        <f>(AE134-AF134)*-1</f>
        <v>-5</v>
      </c>
      <c r="AJ134" s="63" t="n">
        <v>8</v>
      </c>
      <c r="AK134" s="64" t="n">
        <v>2</v>
      </c>
      <c r="AL134" s="70" t="n">
        <f>AK134/AJ134</f>
        <v>0.25</v>
      </c>
      <c r="AM134" s="64" t="n">
        <f>AK134*0.8</f>
        <v>1.6</v>
      </c>
      <c r="AN134" s="66" t="n">
        <f>(AJ134-AK134)*-0.5</f>
        <v>-3</v>
      </c>
      <c r="AO134" s="59" t="n">
        <v>5</v>
      </c>
      <c r="AP134" s="60" t="n">
        <v>1</v>
      </c>
      <c r="AQ134" s="69" t="n">
        <f>AP134/AO134</f>
        <v>0.2</v>
      </c>
      <c r="AR134" s="60" t="n">
        <f>AP134*0.5</f>
        <v>0.5</v>
      </c>
      <c r="AS134" s="62" t="n">
        <f>(AO134-AP134)*-0.3</f>
        <v>-1.2</v>
      </c>
      <c r="AT134" s="63" t="n">
        <v>10</v>
      </c>
      <c r="AU134" s="64" t="n">
        <v>0</v>
      </c>
      <c r="AV134" s="70" t="n">
        <f>AU134/AT134</f>
        <v>0</v>
      </c>
      <c r="AW134" s="64" t="n">
        <f>AU134*0.3</f>
        <v>0</v>
      </c>
      <c r="AX134" s="66" t="n">
        <f>(AT134-AU134)*-0.2</f>
        <v>-2</v>
      </c>
      <c r="AY134" s="68" t="n">
        <f>I134+N134+S134+X134+AC134+AH134+AM134+AR134+AW134</f>
        <v>29.8</v>
      </c>
      <c r="AZ134" s="68" t="n">
        <f>J134+O134+T134+Y134+AD134+AI134+AN134+AS134+AX134</f>
        <v>-39.2</v>
      </c>
    </row>
    <row r="135" ht="13.5" customHeight="1">
      <c r="A135" s="17" t="n">
        <v>133</v>
      </c>
      <c r="B135" s="18" t="n">
        <v>119263</v>
      </c>
      <c r="C135" s="19" t="s">
        <v>354</v>
      </c>
      <c r="D135" s="57" t="s">
        <v>14</v>
      </c>
      <c r="E135" s="58" t="s">
        <v>187</v>
      </c>
      <c r="F135" s="59" t="n">
        <v>20</v>
      </c>
      <c r="G135" s="60" t="n">
        <v>19</v>
      </c>
      <c r="H135" s="69" t="n">
        <f>G135/F135</f>
        <v>0.95</v>
      </c>
      <c r="I135" s="60" t="n">
        <f>G135*0.8</f>
        <v>15.2</v>
      </c>
      <c r="J135" s="62" t="n">
        <f>(F135-G135)*-0.5</f>
        <v>-0.5</v>
      </c>
      <c r="K135" s="59" t="n">
        <v>10</v>
      </c>
      <c r="L135" s="60" t="n">
        <v>11</v>
      </c>
      <c r="M135" s="69" t="n">
        <f>L135/K135</f>
        <v>1.1</v>
      </c>
      <c r="N135" s="60" t="n">
        <f>L135*1.5</f>
        <v>16.5</v>
      </c>
      <c r="O135" s="60"/>
      <c r="P135" s="60" t="n">
        <v>25</v>
      </c>
      <c r="Q135" s="60" t="n">
        <v>9</v>
      </c>
      <c r="R135" s="69" t="n">
        <f>Q135/P135</f>
        <v>0.36</v>
      </c>
      <c r="S135" s="60" t="n">
        <f>Q135*1</f>
        <v>9</v>
      </c>
      <c r="T135" s="62" t="n">
        <f>(P135-Q135)*-1</f>
        <v>-16</v>
      </c>
      <c r="U135" s="63" t="n">
        <v>10</v>
      </c>
      <c r="V135" s="64" t="n">
        <v>2</v>
      </c>
      <c r="W135" s="70" t="n">
        <f>V135/U135</f>
        <v>0.2</v>
      </c>
      <c r="X135" s="64" t="n">
        <f>V135*0.8</f>
        <v>1.6</v>
      </c>
      <c r="Y135" s="66" t="n">
        <f>(U135-V135)*-0.5</f>
        <v>-4</v>
      </c>
      <c r="Z135" s="63" t="n">
        <v>8</v>
      </c>
      <c r="AA135" s="64" t="n">
        <v>0</v>
      </c>
      <c r="AB135" s="70" t="n">
        <f>AA135/Z135</f>
        <v>0</v>
      </c>
      <c r="AC135" s="64" t="n">
        <f>AA135*0.8</f>
        <v>0</v>
      </c>
      <c r="AD135" s="66" t="n">
        <f>(Z135-AA135)*-0.5</f>
        <v>-4</v>
      </c>
      <c r="AE135" s="63" t="n">
        <v>6</v>
      </c>
      <c r="AF135" s="64" t="n">
        <v>1</v>
      </c>
      <c r="AG135" s="70" t="n">
        <f>AF135/AE135</f>
        <v>0.166666666666667</v>
      </c>
      <c r="AH135" s="64" t="n">
        <f>AF135*2.5</f>
        <v>2.5</v>
      </c>
      <c r="AI135" s="66" t="n">
        <f>(AE135-AF135)*-1</f>
        <v>-5</v>
      </c>
      <c r="AJ135" s="63" t="n">
        <v>8</v>
      </c>
      <c r="AK135" s="64" t="n">
        <v>2</v>
      </c>
      <c r="AL135" s="70" t="n">
        <f>AK135/AJ135</f>
        <v>0.25</v>
      </c>
      <c r="AM135" s="64" t="n">
        <f>AK135*0.8</f>
        <v>1.6</v>
      </c>
      <c r="AN135" s="66" t="n">
        <f>(AJ135-AK135)*-0.5</f>
        <v>-3</v>
      </c>
      <c r="AO135" s="59" t="n">
        <v>5</v>
      </c>
      <c r="AP135" s="60" t="n">
        <v>2</v>
      </c>
      <c r="AQ135" s="69" t="n">
        <f>AP135/AO135</f>
        <v>0.4</v>
      </c>
      <c r="AR135" s="60" t="n">
        <f>AP135*0.5</f>
        <v>1</v>
      </c>
      <c r="AS135" s="62" t="n">
        <f>(AO135-AP135)*-0.3</f>
        <v>-0.9</v>
      </c>
      <c r="AT135" s="63" t="n">
        <v>10</v>
      </c>
      <c r="AU135" s="64" t="n">
        <v>23</v>
      </c>
      <c r="AV135" s="70" t="n">
        <f>AU135/AT135</f>
        <v>2.3</v>
      </c>
      <c r="AW135" s="111" t="n">
        <f>AU135*0.5</f>
        <v>11.5</v>
      </c>
      <c r="AX135" s="112"/>
      <c r="AY135" s="68" t="n">
        <f>I135+N135+S135+X135+AC135+AH135+AM135+AR135+AW135</f>
        <v>58.9</v>
      </c>
      <c r="AZ135" s="68" t="n">
        <f>J135+O135+T135+Y135+AD135+AI135+AN135+AS135+AX135</f>
        <v>-33.4</v>
      </c>
    </row>
    <row r="136" ht="13.5" customHeight="1">
      <c r="A136" s="17" t="n">
        <v>135</v>
      </c>
      <c r="B136" s="18" t="n">
        <v>122176</v>
      </c>
      <c r="C136" s="19" t="s">
        <v>355</v>
      </c>
      <c r="D136" s="57" t="s">
        <v>31</v>
      </c>
      <c r="E136" s="58" t="s">
        <v>187</v>
      </c>
      <c r="F136" s="59" t="n">
        <v>20</v>
      </c>
      <c r="G136" s="60" t="n">
        <v>4</v>
      </c>
      <c r="H136" s="69" t="n">
        <f>G136/F136</f>
        <v>0.2</v>
      </c>
      <c r="I136" s="60" t="n">
        <f>G136*0.8</f>
        <v>3.2</v>
      </c>
      <c r="J136" s="62" t="n">
        <f>(F136-G136)*-0.5</f>
        <v>-8</v>
      </c>
      <c r="K136" s="59" t="n">
        <v>10</v>
      </c>
      <c r="L136" s="60" t="n">
        <v>0</v>
      </c>
      <c r="M136" s="69" t="n">
        <f>L136/K136</f>
        <v>0</v>
      </c>
      <c r="N136" s="60" t="n">
        <f>L136*0.8</f>
        <v>0</v>
      </c>
      <c r="O136" s="62" t="n">
        <f>(K136-L136)*-0.5</f>
        <v>-5</v>
      </c>
      <c r="P136" s="60" t="n">
        <v>25</v>
      </c>
      <c r="Q136" s="60" t="n">
        <v>13</v>
      </c>
      <c r="R136" s="69" t="n">
        <f>Q136/P136</f>
        <v>0.52</v>
      </c>
      <c r="S136" s="60" t="n">
        <f>Q136*1</f>
        <v>13</v>
      </c>
      <c r="T136" s="62" t="n">
        <f>(P136-Q136)*-1</f>
        <v>-12</v>
      </c>
      <c r="U136" s="63" t="n">
        <v>10</v>
      </c>
      <c r="V136" s="64" t="n">
        <v>0</v>
      </c>
      <c r="W136" s="70" t="n">
        <f>V136/U136</f>
        <v>0</v>
      </c>
      <c r="X136" s="64" t="n">
        <f>V136*0.8</f>
        <v>0</v>
      </c>
      <c r="Y136" s="66" t="n">
        <f>(U136-V136)*-0.5</f>
        <v>-5</v>
      </c>
      <c r="Z136" s="63" t="n">
        <v>8</v>
      </c>
      <c r="AA136" s="64" t="n">
        <v>0</v>
      </c>
      <c r="AB136" s="70" t="n">
        <f>AA136/Z136</f>
        <v>0</v>
      </c>
      <c r="AC136" s="64" t="n">
        <f>AA136*0.8</f>
        <v>0</v>
      </c>
      <c r="AD136" s="66" t="n">
        <f>(Z136-AA136)*-0.5</f>
        <v>-4</v>
      </c>
      <c r="AE136" s="63" t="n">
        <v>6</v>
      </c>
      <c r="AF136" s="64" t="n">
        <v>2</v>
      </c>
      <c r="AG136" s="70" t="n">
        <f>AF136/AE136</f>
        <v>0.333333333333333</v>
      </c>
      <c r="AH136" s="64" t="n">
        <f>AF136*2.5</f>
        <v>5</v>
      </c>
      <c r="AI136" s="66" t="n">
        <f>(AE136-AF136)*-1</f>
        <v>-4</v>
      </c>
      <c r="AJ136" s="63" t="n">
        <v>8</v>
      </c>
      <c r="AK136" s="64" t="n">
        <v>6</v>
      </c>
      <c r="AL136" s="70" t="n">
        <f>AK136/AJ136</f>
        <v>0.75</v>
      </c>
      <c r="AM136" s="64" t="n">
        <f>AK136*0.8</f>
        <v>4.8</v>
      </c>
      <c r="AN136" s="66" t="n">
        <f>(AJ136-AK136)*-0.5</f>
        <v>-1</v>
      </c>
      <c r="AO136" s="59" t="n">
        <v>5</v>
      </c>
      <c r="AP136" s="60" t="n">
        <v>0</v>
      </c>
      <c r="AQ136" s="69" t="n">
        <f>AP136/AO136</f>
        <v>0</v>
      </c>
      <c r="AR136" s="60" t="n">
        <f>AP136*0.5</f>
        <v>0</v>
      </c>
      <c r="AS136" s="62" t="n">
        <f>(AO136-AP136)*-0.3</f>
        <v>-1.5</v>
      </c>
      <c r="AT136" s="63" t="n">
        <v>10</v>
      </c>
      <c r="AU136" s="64" t="n">
        <v>0</v>
      </c>
      <c r="AV136" s="70" t="n">
        <f>AU136/AT136</f>
        <v>0</v>
      </c>
      <c r="AW136" s="64" t="n">
        <f>AU136*0.3</f>
        <v>0</v>
      </c>
      <c r="AX136" s="66" t="n">
        <f>(AT136-AU136)*-0.2</f>
        <v>-2</v>
      </c>
      <c r="AY136" s="68" t="n">
        <f>I136+N136+S136+X136+AC136+AH136+AM136+AR136+AW136</f>
        <v>26</v>
      </c>
      <c r="AZ136" s="68" t="n">
        <f>J136+O136+T136+Y136+AD136+AI136+AN136+AS136+AX136</f>
        <v>-42.5</v>
      </c>
    </row>
    <row r="137" ht="13.5" customHeight="1">
      <c r="A137" s="17" t="n">
        <v>136</v>
      </c>
      <c r="B137" s="18" t="n">
        <v>122686</v>
      </c>
      <c r="C137" s="19" t="s">
        <v>356</v>
      </c>
      <c r="D137" s="57" t="s">
        <v>19</v>
      </c>
      <c r="E137" s="58" t="s">
        <v>187</v>
      </c>
      <c r="F137" s="59" t="n">
        <v>20</v>
      </c>
      <c r="G137" s="60" t="n">
        <v>4</v>
      </c>
      <c r="H137" s="69" t="n">
        <f>G137/F137</f>
        <v>0.2</v>
      </c>
      <c r="I137" s="60" t="n">
        <f>G137*0.8</f>
        <v>3.2</v>
      </c>
      <c r="J137" s="62" t="n">
        <f>(F137-G137)*-0.5</f>
        <v>-8</v>
      </c>
      <c r="K137" s="59" t="n">
        <v>10</v>
      </c>
      <c r="L137" s="60" t="n">
        <v>3</v>
      </c>
      <c r="M137" s="69" t="n">
        <f>L137/K137</f>
        <v>0.3</v>
      </c>
      <c r="N137" s="60" t="n">
        <f>L137*0.8</f>
        <v>2.4</v>
      </c>
      <c r="O137" s="62" t="n">
        <f>(K137-L137)*-0.5</f>
        <v>-3.5</v>
      </c>
      <c r="P137" s="60" t="n">
        <v>25</v>
      </c>
      <c r="Q137" s="60" t="n">
        <v>1</v>
      </c>
      <c r="R137" s="69" t="n">
        <f>Q137/P137</f>
        <v>0.04</v>
      </c>
      <c r="S137" s="60" t="n">
        <f>Q137*1</f>
        <v>1</v>
      </c>
      <c r="T137" s="62" t="n">
        <f>(P137-Q137)*-1</f>
        <v>-24</v>
      </c>
      <c r="U137" s="63" t="n">
        <v>10</v>
      </c>
      <c r="V137" s="64" t="n">
        <v>0</v>
      </c>
      <c r="W137" s="70" t="n">
        <f>V137/U137</f>
        <v>0</v>
      </c>
      <c r="X137" s="64" t="n">
        <f>V137*0.8</f>
        <v>0</v>
      </c>
      <c r="Y137" s="66" t="n">
        <f>(U137-V137)*-0.5</f>
        <v>-5</v>
      </c>
      <c r="Z137" s="63" t="n">
        <v>8</v>
      </c>
      <c r="AA137" s="64" t="n">
        <v>1</v>
      </c>
      <c r="AB137" s="70" t="n">
        <f>AA137/Z137</f>
        <v>0.125</v>
      </c>
      <c r="AC137" s="64" t="n">
        <f>AA137*0.8</f>
        <v>0.8</v>
      </c>
      <c r="AD137" s="66" t="n">
        <f>(Z137-AA137)*-0.5</f>
        <v>-3.5</v>
      </c>
      <c r="AE137" s="63" t="n">
        <v>6</v>
      </c>
      <c r="AF137" s="64" t="n">
        <v>4</v>
      </c>
      <c r="AG137" s="70" t="n">
        <f>AF137/AE137</f>
        <v>0.666666666666667</v>
      </c>
      <c r="AH137" s="64" t="n">
        <f>AF137*2.5</f>
        <v>10</v>
      </c>
      <c r="AI137" s="66" t="n">
        <f>(AE137-AF137)*-1</f>
        <v>-2</v>
      </c>
      <c r="AJ137" s="63" t="n">
        <v>8</v>
      </c>
      <c r="AK137" s="64" t="n">
        <v>4</v>
      </c>
      <c r="AL137" s="70" t="n">
        <f>AK137/AJ137</f>
        <v>0.5</v>
      </c>
      <c r="AM137" s="64" t="n">
        <f>AK137*0.8</f>
        <v>3.2</v>
      </c>
      <c r="AN137" s="66" t="n">
        <f>(AJ137-AK137)*-0.5</f>
        <v>-2</v>
      </c>
      <c r="AO137" s="59" t="n">
        <v>5</v>
      </c>
      <c r="AP137" s="60" t="n">
        <v>2</v>
      </c>
      <c r="AQ137" s="69" t="n">
        <f>AP137/AO137</f>
        <v>0.4</v>
      </c>
      <c r="AR137" s="60" t="n">
        <f>AP137*0.5</f>
        <v>1</v>
      </c>
      <c r="AS137" s="62" t="n">
        <f>(AO137-AP137)*-0.3</f>
        <v>-0.9</v>
      </c>
      <c r="AT137" s="63" t="n">
        <v>10</v>
      </c>
      <c r="AU137" s="64" t="n">
        <v>1</v>
      </c>
      <c r="AV137" s="70" t="n">
        <f>AU137/AT137</f>
        <v>0.1</v>
      </c>
      <c r="AW137" s="64" t="n">
        <f>AU137*0.3</f>
        <v>0.3</v>
      </c>
      <c r="AX137" s="66" t="n">
        <f>(AT137-AU137)*-0.2</f>
        <v>-1.8</v>
      </c>
      <c r="AY137" s="68" t="n">
        <f>I137+N137+S137+X137+AC137+AH137+AM137+AR137+AW137</f>
        <v>21.9</v>
      </c>
      <c r="AZ137" s="68" t="n">
        <f>J137+O137+T137+Y137+AD137+AI137+AN137+AS137+AX137</f>
        <v>-50.7</v>
      </c>
    </row>
    <row r="138" ht="13.5" customHeight="1">
      <c r="A138" s="17" t="n">
        <v>137</v>
      </c>
      <c r="B138" s="18" t="n">
        <v>122718</v>
      </c>
      <c r="C138" s="19" t="s">
        <v>357</v>
      </c>
      <c r="D138" s="57" t="s">
        <v>19</v>
      </c>
      <c r="E138" s="58" t="s">
        <v>187</v>
      </c>
      <c r="F138" s="59" t="n">
        <v>20</v>
      </c>
      <c r="G138" s="60" t="n">
        <v>0</v>
      </c>
      <c r="H138" s="69" t="n">
        <f>G138/F138</f>
        <v>0</v>
      </c>
      <c r="I138" s="60" t="n">
        <f>G138*0.8</f>
        <v>0</v>
      </c>
      <c r="J138" s="62" t="n">
        <f>(F138-G138)*-0.5</f>
        <v>-10</v>
      </c>
      <c r="K138" s="59" t="n">
        <v>10</v>
      </c>
      <c r="L138" s="60" t="n">
        <v>2</v>
      </c>
      <c r="M138" s="69" t="n">
        <f>L138/K138</f>
        <v>0.2</v>
      </c>
      <c r="N138" s="60" t="n">
        <f>L138*0.8</f>
        <v>1.6</v>
      </c>
      <c r="O138" s="62" t="n">
        <f>(K138-L138)*-0.5</f>
        <v>-4</v>
      </c>
      <c r="P138" s="60" t="n">
        <v>30</v>
      </c>
      <c r="Q138" s="60" t="n">
        <v>5</v>
      </c>
      <c r="R138" s="69" t="n">
        <f>Q138/P138</f>
        <v>0.166666666666667</v>
      </c>
      <c r="S138" s="60" t="n">
        <f>Q138*1</f>
        <v>5</v>
      </c>
      <c r="T138" s="62" t="n">
        <f>(P138-Q138)*-1</f>
        <v>-25</v>
      </c>
      <c r="U138" s="63" t="n">
        <v>10</v>
      </c>
      <c r="V138" s="64" t="n">
        <v>1</v>
      </c>
      <c r="W138" s="70" t="n">
        <f>V138/U138</f>
        <v>0.1</v>
      </c>
      <c r="X138" s="64" t="n">
        <f>V138*0.8</f>
        <v>0.8</v>
      </c>
      <c r="Y138" s="66" t="n">
        <f>(U138-V138)*-0.5</f>
        <v>-4.5</v>
      </c>
      <c r="Z138" s="63" t="n">
        <v>8</v>
      </c>
      <c r="AA138" s="64" t="n">
        <v>1</v>
      </c>
      <c r="AB138" s="70" t="n">
        <f>AA138/Z138</f>
        <v>0.125</v>
      </c>
      <c r="AC138" s="64" t="n">
        <f>AA138*0.8</f>
        <v>0.8</v>
      </c>
      <c r="AD138" s="66" t="n">
        <f>(Z138-AA138)*-0.5</f>
        <v>-3.5</v>
      </c>
      <c r="AE138" s="63" t="n">
        <v>6</v>
      </c>
      <c r="AF138" s="64" t="n">
        <v>0</v>
      </c>
      <c r="AG138" s="70" t="n">
        <f>AF138/AE138</f>
        <v>0</v>
      </c>
      <c r="AH138" s="64" t="n">
        <f>AF138*2.5</f>
        <v>0</v>
      </c>
      <c r="AI138" s="66" t="n">
        <f>(AE138-AF138)*-1</f>
        <v>-6</v>
      </c>
      <c r="AJ138" s="63" t="n">
        <v>8</v>
      </c>
      <c r="AK138" s="64" t="n">
        <v>5</v>
      </c>
      <c r="AL138" s="70" t="n">
        <f>AK138/AJ138</f>
        <v>0.625</v>
      </c>
      <c r="AM138" s="64" t="n">
        <f>AK138*0.8</f>
        <v>4</v>
      </c>
      <c r="AN138" s="66" t="n">
        <f>(AJ138-AK138)*-0.5</f>
        <v>-1.5</v>
      </c>
      <c r="AO138" s="59" t="n">
        <v>5</v>
      </c>
      <c r="AP138" s="60" t="n">
        <v>2</v>
      </c>
      <c r="AQ138" s="69" t="n">
        <f>AP138/AO138</f>
        <v>0.4</v>
      </c>
      <c r="AR138" s="60" t="n">
        <f>AP138*0.5</f>
        <v>1</v>
      </c>
      <c r="AS138" s="62" t="n">
        <f>(AO138-AP138)*-0.3</f>
        <v>-0.9</v>
      </c>
      <c r="AT138" s="63" t="n">
        <v>10</v>
      </c>
      <c r="AU138" s="64" t="n">
        <v>2</v>
      </c>
      <c r="AV138" s="70" t="n">
        <f>AU138/AT138</f>
        <v>0.2</v>
      </c>
      <c r="AW138" s="64" t="n">
        <f>AU138*0.3</f>
        <v>0.6</v>
      </c>
      <c r="AX138" s="66" t="n">
        <f>(AT138-AU138)*-0.2</f>
        <v>-1.6</v>
      </c>
      <c r="AY138" s="68" t="n">
        <f>I138+N138+S138+X138+AC138+AH138+AM138+AR138+AW138</f>
        <v>13.8</v>
      </c>
      <c r="AZ138" s="68" t="n">
        <f>J138+O138+T138+Y138+AD138+AI138+AN138+AS138+AX138</f>
        <v>-57</v>
      </c>
    </row>
    <row r="139" ht="13.5" customHeight="1">
      <c r="A139" s="17" t="n">
        <v>138</v>
      </c>
      <c r="B139" s="18" t="n">
        <v>122906</v>
      </c>
      <c r="C139" s="19" t="s">
        <v>358</v>
      </c>
      <c r="D139" s="57" t="s">
        <v>19</v>
      </c>
      <c r="E139" s="58" t="s">
        <v>187</v>
      </c>
      <c r="F139" s="59" t="n">
        <v>20</v>
      </c>
      <c r="G139" s="60" t="n">
        <v>6</v>
      </c>
      <c r="H139" s="69" t="n">
        <f>G139/F139</f>
        <v>0.3</v>
      </c>
      <c r="I139" s="60" t="n">
        <f>G139*0.8</f>
        <v>4.8</v>
      </c>
      <c r="J139" s="62" t="n">
        <f>(F139-G139)*-0.5</f>
        <v>-7</v>
      </c>
      <c r="K139" s="59" t="n">
        <v>10</v>
      </c>
      <c r="L139" s="60" t="n">
        <v>8</v>
      </c>
      <c r="M139" s="69" t="n">
        <f>L139/K139</f>
        <v>0.8</v>
      </c>
      <c r="N139" s="60" t="n">
        <f>L139*0.8</f>
        <v>6.4</v>
      </c>
      <c r="O139" s="62" t="n">
        <f>(K139-L139)*-0.5</f>
        <v>-1</v>
      </c>
      <c r="P139" s="60" t="n">
        <v>30</v>
      </c>
      <c r="Q139" s="60" t="n">
        <v>17</v>
      </c>
      <c r="R139" s="69" t="n">
        <f>Q139/P139</f>
        <v>0.566666666666667</v>
      </c>
      <c r="S139" s="60" t="n">
        <f>Q139*1</f>
        <v>17</v>
      </c>
      <c r="T139" s="62" t="n">
        <f>(P139-Q139)*-1</f>
        <v>-13</v>
      </c>
      <c r="U139" s="63" t="n">
        <v>10</v>
      </c>
      <c r="V139" s="64" t="n">
        <v>1</v>
      </c>
      <c r="W139" s="70" t="n">
        <f>V139/U139</f>
        <v>0.1</v>
      </c>
      <c r="X139" s="64" t="n">
        <f>V139*0.8</f>
        <v>0.8</v>
      </c>
      <c r="Y139" s="66" t="n">
        <f>(U139-V139)*-0.5</f>
        <v>-4.5</v>
      </c>
      <c r="Z139" s="63" t="n">
        <v>8</v>
      </c>
      <c r="AA139" s="64" t="n">
        <v>0</v>
      </c>
      <c r="AB139" s="70" t="n">
        <f>AA139/Z139</f>
        <v>0</v>
      </c>
      <c r="AC139" s="64" t="n">
        <f>AA139*0.8</f>
        <v>0</v>
      </c>
      <c r="AD139" s="66" t="n">
        <f>(Z139-AA139)*-0.5</f>
        <v>-4</v>
      </c>
      <c r="AE139" s="63" t="n">
        <v>6</v>
      </c>
      <c r="AF139" s="64" t="n">
        <v>9</v>
      </c>
      <c r="AG139" s="70" t="n">
        <f>AF139/AE139</f>
        <v>1.5</v>
      </c>
      <c r="AH139" s="64" t="n">
        <f>AF139*3.5</f>
        <v>31.5</v>
      </c>
      <c r="AI139" s="64"/>
      <c r="AJ139" s="63" t="n">
        <v>8</v>
      </c>
      <c r="AK139" s="64" t="n">
        <v>1</v>
      </c>
      <c r="AL139" s="70" t="n">
        <f>AK139/AJ139</f>
        <v>0.125</v>
      </c>
      <c r="AM139" s="64" t="n">
        <f>AK139*0.8</f>
        <v>0.8</v>
      </c>
      <c r="AN139" s="66" t="n">
        <f>(AJ139-AK139)*-0.5</f>
        <v>-3.5</v>
      </c>
      <c r="AO139" s="59" t="n">
        <v>5</v>
      </c>
      <c r="AP139" s="60" t="n">
        <v>2</v>
      </c>
      <c r="AQ139" s="69" t="n">
        <f>AP139/AO139</f>
        <v>0.4</v>
      </c>
      <c r="AR139" s="60" t="n">
        <f>AP139*0.5</f>
        <v>1</v>
      </c>
      <c r="AS139" s="62" t="n">
        <f>(AO139-AP139)*-0.3</f>
        <v>-0.9</v>
      </c>
      <c r="AT139" s="63" t="n">
        <v>10</v>
      </c>
      <c r="AU139" s="64" t="n">
        <v>2</v>
      </c>
      <c r="AV139" s="70" t="n">
        <f>AU139/AT139</f>
        <v>0.2</v>
      </c>
      <c r="AW139" s="64" t="n">
        <f>AU139*0.3</f>
        <v>0.6</v>
      </c>
      <c r="AX139" s="66" t="n">
        <f>(AT139-AU139)*-0.2</f>
        <v>-1.6</v>
      </c>
      <c r="AY139" s="68" t="n">
        <f>I139+N139+S139+X139+AC139+AH139+AM139+AR139+AW139</f>
        <v>62.9</v>
      </c>
      <c r="AZ139" s="68" t="n">
        <f>J139+O139+T139+Y139+AD139+AI139+AN139+AS139+AX139</f>
        <v>-35.5</v>
      </c>
    </row>
    <row r="140" ht="13.5" customHeight="1">
      <c r="A140" s="17" t="n">
        <v>139</v>
      </c>
      <c r="B140" s="18" t="n">
        <v>123007</v>
      </c>
      <c r="C140" s="19" t="s">
        <v>359</v>
      </c>
      <c r="D140" s="57" t="s">
        <v>19</v>
      </c>
      <c r="E140" s="58" t="s">
        <v>187</v>
      </c>
      <c r="F140" s="59" t="n">
        <v>20</v>
      </c>
      <c r="G140" s="60" t="n">
        <v>9</v>
      </c>
      <c r="H140" s="69" t="n">
        <f>G140/F140</f>
        <v>0.45</v>
      </c>
      <c r="I140" s="60" t="n">
        <f>G140*0.8</f>
        <v>7.2</v>
      </c>
      <c r="J140" s="62" t="n">
        <f>(F140-G140)*-0.5</f>
        <v>-5.5</v>
      </c>
      <c r="K140" s="59" t="n">
        <v>10</v>
      </c>
      <c r="L140" s="60" t="n">
        <v>2</v>
      </c>
      <c r="M140" s="69" t="n">
        <f>L140/K140</f>
        <v>0.2</v>
      </c>
      <c r="N140" s="60" t="n">
        <f>L140*0.8</f>
        <v>1.6</v>
      </c>
      <c r="O140" s="62" t="n">
        <f>(K140-L140)*-0.5</f>
        <v>-4</v>
      </c>
      <c r="P140" s="60" t="n">
        <v>30</v>
      </c>
      <c r="Q140" s="60" t="n">
        <v>3</v>
      </c>
      <c r="R140" s="69" t="n">
        <f>Q140/P140</f>
        <v>0.1</v>
      </c>
      <c r="S140" s="60" t="n">
        <f>Q140*1</f>
        <v>3</v>
      </c>
      <c r="T140" s="62" t="n">
        <f>(P140-Q140)*-1</f>
        <v>-27</v>
      </c>
      <c r="U140" s="63" t="n">
        <v>10</v>
      </c>
      <c r="V140" s="64" t="n">
        <v>3</v>
      </c>
      <c r="W140" s="70" t="n">
        <f>V140/U140</f>
        <v>0.3</v>
      </c>
      <c r="X140" s="64" t="n">
        <f>V140*0.8</f>
        <v>2.4</v>
      </c>
      <c r="Y140" s="66" t="n">
        <f>(U140-V140)*-0.5</f>
        <v>-3.5</v>
      </c>
      <c r="Z140" s="63" t="n">
        <v>8</v>
      </c>
      <c r="AA140" s="64" t="n">
        <v>1</v>
      </c>
      <c r="AB140" s="70" t="n">
        <f>AA140/Z140</f>
        <v>0.125</v>
      </c>
      <c r="AC140" s="64" t="n">
        <f>AA140*0.8</f>
        <v>0.8</v>
      </c>
      <c r="AD140" s="66" t="n">
        <f>(Z140-AA140)*-0.5</f>
        <v>-3.5</v>
      </c>
      <c r="AE140" s="63" t="n">
        <v>6</v>
      </c>
      <c r="AF140" s="64" t="n">
        <v>3</v>
      </c>
      <c r="AG140" s="70" t="n">
        <f>AF140/AE140</f>
        <v>0.5</v>
      </c>
      <c r="AH140" s="64" t="n">
        <f>AF140*2.5</f>
        <v>7.5</v>
      </c>
      <c r="AI140" s="66" t="n">
        <f>(AE140-AF140)*-1</f>
        <v>-3</v>
      </c>
      <c r="AJ140" s="63" t="n">
        <v>8</v>
      </c>
      <c r="AK140" s="64" t="n">
        <v>0</v>
      </c>
      <c r="AL140" s="70" t="n">
        <f>AK140/AJ140</f>
        <v>0</v>
      </c>
      <c r="AM140" s="64" t="n">
        <f>AK140*0.8</f>
        <v>0</v>
      </c>
      <c r="AN140" s="66" t="n">
        <f>(AJ140-AK140)*-0.5</f>
        <v>-4</v>
      </c>
      <c r="AO140" s="59" t="n">
        <v>5</v>
      </c>
      <c r="AP140" s="60" t="n">
        <v>0</v>
      </c>
      <c r="AQ140" s="69" t="n">
        <f>AP140/AO140</f>
        <v>0</v>
      </c>
      <c r="AR140" s="60" t="n">
        <f>AP140*0.5</f>
        <v>0</v>
      </c>
      <c r="AS140" s="62" t="n">
        <f>(AO140-AP140)*-0.3</f>
        <v>-1.5</v>
      </c>
      <c r="AT140" s="63" t="n">
        <v>10</v>
      </c>
      <c r="AU140" s="64" t="n">
        <v>2</v>
      </c>
      <c r="AV140" s="70" t="n">
        <f>AU140/AT140</f>
        <v>0.2</v>
      </c>
      <c r="AW140" s="64" t="n">
        <f>AU140*0.3</f>
        <v>0.6</v>
      </c>
      <c r="AX140" s="66" t="n">
        <f>(AT140-AU140)*-0.2</f>
        <v>-1.6</v>
      </c>
      <c r="AY140" s="68" t="n">
        <f>I140+N140+S140+X140+AC140+AH140+AM140+AR140+AW140</f>
        <v>23.1</v>
      </c>
      <c r="AZ140" s="68" t="n">
        <f>J140+O140+T140+Y140+AD140+AI140+AN140+AS140+AX140</f>
        <v>-53.6</v>
      </c>
    </row>
    <row r="141" ht="13.5" customHeight="1">
      <c r="A141" s="17" t="n">
        <v>140</v>
      </c>
      <c r="B141" s="18" t="n">
        <v>307</v>
      </c>
      <c r="C141" s="19" t="s">
        <v>360</v>
      </c>
      <c r="D141" s="57" t="s">
        <v>16</v>
      </c>
      <c r="E141" s="58" t="s">
        <v>188</v>
      </c>
      <c r="F141" s="59" t="n">
        <v>60</v>
      </c>
      <c r="G141" s="60" t="n">
        <v>22</v>
      </c>
      <c r="H141" s="69" t="n">
        <f>G141/F141</f>
        <v>0.366666666666667</v>
      </c>
      <c r="I141" s="60" t="n">
        <f>G141*0.8</f>
        <v>17.6</v>
      </c>
      <c r="J141" s="62" t="n">
        <f>(F141-G141)*-0.5</f>
        <v>-19</v>
      </c>
      <c r="K141" s="59" t="n">
        <v>30</v>
      </c>
      <c r="L141" s="60" t="n">
        <v>4</v>
      </c>
      <c r="M141" s="69" t="n">
        <f>L141/K141</f>
        <v>0.133333333333333</v>
      </c>
      <c r="N141" s="60" t="n">
        <f>L141*0.8</f>
        <v>3.2</v>
      </c>
      <c r="O141" s="62" t="n">
        <f>(K141-L141)*-0.5</f>
        <v>-13</v>
      </c>
      <c r="P141" s="60" t="n">
        <v>160</v>
      </c>
      <c r="Q141" s="60" t="n">
        <v>106</v>
      </c>
      <c r="R141" s="69" t="n">
        <f>Q141/P141</f>
        <v>0.6625</v>
      </c>
      <c r="S141" s="60" t="n">
        <f>Q141*1</f>
        <v>106</v>
      </c>
      <c r="T141" s="62" t="n">
        <f>(P141-Q141)*-1</f>
        <v>-54</v>
      </c>
      <c r="U141" s="63" t="n">
        <v>30</v>
      </c>
      <c r="V141" s="64" t="n">
        <v>4</v>
      </c>
      <c r="W141" s="70" t="n">
        <f>V141/U141</f>
        <v>0.133333333333333</v>
      </c>
      <c r="X141" s="64" t="n">
        <f>V141*0.8</f>
        <v>3.2</v>
      </c>
      <c r="Y141" s="66" t="n">
        <f>(U141-V141)*-0.5</f>
        <v>-13</v>
      </c>
      <c r="Z141" s="63" t="n">
        <v>20</v>
      </c>
      <c r="AA141" s="64" t="n">
        <v>1</v>
      </c>
      <c r="AB141" s="70" t="n">
        <f>AA141/Z141</f>
        <v>0.05</v>
      </c>
      <c r="AC141" s="64" t="n">
        <f>AA141*0.8</f>
        <v>0.8</v>
      </c>
      <c r="AD141" s="66" t="n">
        <f>(Z141-AA141)*-0.5</f>
        <v>-9.5</v>
      </c>
      <c r="AE141" s="63" t="n">
        <v>12</v>
      </c>
      <c r="AF141" s="64" t="n">
        <v>29</v>
      </c>
      <c r="AG141" s="70" t="n">
        <f>AF141/AE141</f>
        <v>2.41666666666667</v>
      </c>
      <c r="AH141" s="64" t="n">
        <f>AF141*3.5</f>
        <v>101.5</v>
      </c>
      <c r="AI141" s="64"/>
      <c r="AJ141" s="63" t="n">
        <v>20</v>
      </c>
      <c r="AK141" s="64" t="n">
        <v>16</v>
      </c>
      <c r="AL141" s="70" t="n">
        <f>AK141/AJ141</f>
        <v>0.8</v>
      </c>
      <c r="AM141" s="64" t="n">
        <f>AK141*0.8</f>
        <v>12.8</v>
      </c>
      <c r="AN141" s="66" t="n">
        <f>(AJ141-AK141)*-0.5</f>
        <v>-2</v>
      </c>
      <c r="AO141" s="59" t="n">
        <v>10</v>
      </c>
      <c r="AP141" s="60" t="n">
        <v>3</v>
      </c>
      <c r="AQ141" s="69" t="n">
        <f>AP141/AO141</f>
        <v>0.3</v>
      </c>
      <c r="AR141" s="60" t="n">
        <f>AP141*0.5</f>
        <v>1.5</v>
      </c>
      <c r="AS141" s="62" t="n">
        <f>(AO141-AP141)*-0.3</f>
        <v>-2.1</v>
      </c>
      <c r="AT141" s="63" t="n">
        <v>30</v>
      </c>
      <c r="AU141" s="64" t="n">
        <v>770</v>
      </c>
      <c r="AV141" s="70" t="n">
        <f>AU141/AT141</f>
        <v>25.6666666666667</v>
      </c>
      <c r="AW141" s="111" t="n">
        <f>AU141*0.5</f>
        <v>385</v>
      </c>
      <c r="AX141" s="112"/>
      <c r="AY141" s="68" t="n">
        <f>I141+N141+S141+X141+AC141+AH141+AM141+AR141+AW141</f>
        <v>631.6</v>
      </c>
      <c r="AZ141" s="68" t="n">
        <f>J141+O141+T141+Y141+AD141+AI141+AN141+AS141+AX141</f>
        <v>-112.6</v>
      </c>
    </row>
    <row r="142" ht="13.5" customHeight="1">
      <c r="A142" s="17" t="n">
        <v>141</v>
      </c>
      <c r="B142" s="24" t="n">
        <v>572</v>
      </c>
      <c r="C142" s="25" t="s">
        <v>155</v>
      </c>
      <c r="D142" s="24" t="s">
        <v>11</v>
      </c>
      <c r="E142" s="58" t="s">
        <v>184</v>
      </c>
      <c r="F142" s="59" t="n">
        <v>30</v>
      </c>
      <c r="G142" s="60" t="n">
        <v>19</v>
      </c>
      <c r="H142" s="69" t="n">
        <f>G142/F142</f>
        <v>0.633333333333333</v>
      </c>
      <c r="I142" s="60" t="n">
        <f>G142*0.8</f>
        <v>15.2</v>
      </c>
      <c r="J142" s="62" t="n">
        <f>(F142-G142)*-0.5</f>
        <v>-5.5</v>
      </c>
      <c r="K142" s="59" t="n">
        <v>15</v>
      </c>
      <c r="L142" s="60" t="n">
        <v>6</v>
      </c>
      <c r="M142" s="69" t="n">
        <f>L142/K142</f>
        <v>0.4</v>
      </c>
      <c r="N142" s="60" t="n">
        <f>L142*0.8</f>
        <v>4.8</v>
      </c>
      <c r="O142" s="62" t="n">
        <f>(K142-L142)*-0.5</f>
        <v>-4.5</v>
      </c>
      <c r="P142" s="60" t="n">
        <v>30</v>
      </c>
      <c r="Q142" s="60" t="n">
        <v>31</v>
      </c>
      <c r="R142" s="69" t="n">
        <f>Q142/P142</f>
        <v>1.03333333333333</v>
      </c>
      <c r="S142" s="60" t="n">
        <f>Q142*2</f>
        <v>62</v>
      </c>
      <c r="T142" s="60"/>
      <c r="U142" s="63" t="n">
        <v>15</v>
      </c>
      <c r="V142" s="64" t="n">
        <v>10</v>
      </c>
      <c r="W142" s="70" t="n">
        <f>V142/U142</f>
        <v>0.666666666666667</v>
      </c>
      <c r="X142" s="64" t="n">
        <f>V142*0.8</f>
        <v>8</v>
      </c>
      <c r="Y142" s="66" t="n">
        <f>(U142-V142)*-0.5</f>
        <v>-2.5</v>
      </c>
      <c r="Z142" s="63" t="n">
        <v>12</v>
      </c>
      <c r="AA142" s="64" t="n">
        <v>1</v>
      </c>
      <c r="AB142" s="70" t="n">
        <f>AA142/Z142</f>
        <v>0.0833333333333333</v>
      </c>
      <c r="AC142" s="64" t="n">
        <f>AA142*0.8</f>
        <v>0.8</v>
      </c>
      <c r="AD142" s="66" t="n">
        <f>(Z142-AA142)*-0.5</f>
        <v>-5.5</v>
      </c>
      <c r="AE142" s="63" t="n">
        <v>10</v>
      </c>
      <c r="AF142" s="64" t="n">
        <v>19</v>
      </c>
      <c r="AG142" s="70" t="n">
        <f>AF142/AE142</f>
        <v>1.9</v>
      </c>
      <c r="AH142" s="64" t="n">
        <f>AF142*3.5</f>
        <v>66.5</v>
      </c>
      <c r="AI142" s="64"/>
      <c r="AJ142" s="63" t="n">
        <v>12</v>
      </c>
      <c r="AK142" s="64" t="n">
        <v>9</v>
      </c>
      <c r="AL142" s="70" t="n">
        <f>AK142/AJ142</f>
        <v>0.75</v>
      </c>
      <c r="AM142" s="64" t="n">
        <f>AK142*0.8</f>
        <v>7.2</v>
      </c>
      <c r="AN142" s="66" t="n">
        <f>(AJ142-AK142)*-0.5</f>
        <v>-1.5</v>
      </c>
      <c r="AO142" s="59" t="n">
        <v>10</v>
      </c>
      <c r="AP142" s="60" t="n">
        <v>1</v>
      </c>
      <c r="AQ142" s="69" t="n">
        <f>AP142/AO142</f>
        <v>0.1</v>
      </c>
      <c r="AR142" s="60" t="n">
        <f>AP142*0.5</f>
        <v>0.5</v>
      </c>
      <c r="AS142" s="62" t="n">
        <f>(AO142-AP142)*-0.3</f>
        <v>-2.7</v>
      </c>
      <c r="AT142" s="63" t="n">
        <v>15</v>
      </c>
      <c r="AU142" s="64" t="n">
        <v>1</v>
      </c>
      <c r="AV142" s="70" t="n">
        <f>AU142/AT142</f>
        <v>0.0666666666666667</v>
      </c>
      <c r="AW142" s="64" t="n">
        <f>AU142*0.3</f>
        <v>0.3</v>
      </c>
      <c r="AX142" s="66" t="n">
        <f>(AT142-AU142)*-0.2</f>
        <v>-2.8</v>
      </c>
      <c r="AY142" s="68" t="n">
        <f>I142+N142+S142+X142+AC142+AH142+AM142+AR142+AW142</f>
        <v>165.3</v>
      </c>
      <c r="AZ142" s="68" t="n">
        <f>J142+O142+T142+Y142+AD142+AI142+AN142+AS142+AX142</f>
        <v>-25</v>
      </c>
    </row>
    <row r="143" ht="13.5" customHeight="1">
      <c r="A143" s="17" t="n">
        <v>142</v>
      </c>
      <c r="B143" s="24" t="n">
        <v>311</v>
      </c>
      <c r="C143" s="25" t="s">
        <v>156</v>
      </c>
      <c r="D143" s="24" t="s">
        <v>14</v>
      </c>
      <c r="E143" s="18" t="s">
        <v>185</v>
      </c>
      <c r="F143" s="59" t="n">
        <v>20</v>
      </c>
      <c r="G143" s="60" t="n">
        <v>0</v>
      </c>
      <c r="H143" s="69" t="n">
        <f>G143/F143</f>
        <v>0</v>
      </c>
      <c r="I143" s="60" t="n">
        <f>G143*0.8</f>
        <v>0</v>
      </c>
      <c r="J143" s="62" t="n">
        <f>(F143-G143)*-0.5</f>
        <v>-10</v>
      </c>
      <c r="K143" s="59" t="n">
        <v>10</v>
      </c>
      <c r="L143" s="60" t="n">
        <v>12</v>
      </c>
      <c r="M143" s="69" t="n">
        <f>L143/K143</f>
        <v>1.2</v>
      </c>
      <c r="N143" s="60" t="n">
        <f>L143*1.5</f>
        <v>18</v>
      </c>
      <c r="O143" s="60"/>
      <c r="P143" s="60" t="n">
        <v>25</v>
      </c>
      <c r="Q143" s="60" t="n">
        <v>13</v>
      </c>
      <c r="R143" s="69" t="n">
        <f>Q143/P143</f>
        <v>0.52</v>
      </c>
      <c r="S143" s="60" t="n">
        <f>Q143*1</f>
        <v>13</v>
      </c>
      <c r="T143" s="62" t="n">
        <f>(P143-Q143)*-1</f>
        <v>-12</v>
      </c>
      <c r="U143" s="63" t="n">
        <v>10</v>
      </c>
      <c r="V143" s="64" t="n">
        <v>0</v>
      </c>
      <c r="W143" s="70" t="n">
        <f>V143/U143</f>
        <v>0</v>
      </c>
      <c r="X143" s="64" t="n">
        <f>V143*0.8</f>
        <v>0</v>
      </c>
      <c r="Y143" s="66" t="n">
        <f>(U143-V143)*-0.5</f>
        <v>-5</v>
      </c>
      <c r="Z143" s="63" t="n">
        <v>8</v>
      </c>
      <c r="AA143" s="64" t="n">
        <v>0</v>
      </c>
      <c r="AB143" s="70" t="n">
        <f>AA143/Z143</f>
        <v>0</v>
      </c>
      <c r="AC143" s="64" t="n">
        <f>AA143*0.8</f>
        <v>0</v>
      </c>
      <c r="AD143" s="66" t="n">
        <f>(Z143-AA143)*-0.5</f>
        <v>-4</v>
      </c>
      <c r="AE143" s="63" t="n">
        <v>6</v>
      </c>
      <c r="AF143" s="64" t="n">
        <v>9</v>
      </c>
      <c r="AG143" s="70" t="n">
        <f>AF143/AE143</f>
        <v>1.5</v>
      </c>
      <c r="AH143" s="64" t="n">
        <f>AF143*3.5</f>
        <v>31.5</v>
      </c>
      <c r="AI143" s="64"/>
      <c r="AJ143" s="63" t="n">
        <v>8</v>
      </c>
      <c r="AK143" s="64" t="n">
        <v>0</v>
      </c>
      <c r="AL143" s="70" t="n">
        <f>AK143/AJ143</f>
        <v>0</v>
      </c>
      <c r="AM143" s="64" t="n">
        <f>AK143*0.8</f>
        <v>0</v>
      </c>
      <c r="AN143" s="66" t="n">
        <f>(AJ143-AK143)*-0.5</f>
        <v>-4</v>
      </c>
      <c r="AO143" s="59" t="n">
        <v>5</v>
      </c>
      <c r="AP143" s="60" t="n">
        <v>0</v>
      </c>
      <c r="AQ143" s="69" t="n">
        <f>AP143/AO143</f>
        <v>0</v>
      </c>
      <c r="AR143" s="60" t="n">
        <f>AP143*0.5</f>
        <v>0</v>
      </c>
      <c r="AS143" s="62" t="n">
        <f>(AO143-AP143)*-0.3</f>
        <v>-1.5</v>
      </c>
      <c r="AT143" s="63" t="n">
        <v>10</v>
      </c>
      <c r="AU143" s="64" t="n">
        <v>0</v>
      </c>
      <c r="AV143" s="70" t="n">
        <f>AU143/AT143</f>
        <v>0</v>
      </c>
      <c r="AW143" s="64" t="n">
        <f>AU143*0.3</f>
        <v>0</v>
      </c>
      <c r="AX143" s="66" t="n">
        <f>(AT143-AU143)*-0.2</f>
        <v>-2</v>
      </c>
      <c r="AY143" s="68" t="n">
        <f>I143+N143+S143+X143+AC143+AH143+AM143+AR143+AW143</f>
        <v>62.5</v>
      </c>
      <c r="AZ143" s="68" t="n">
        <f>J143+O143+T143+Y143+AD143+AI143+AN143+AS143+AX143</f>
        <v>-38.5</v>
      </c>
    </row>
    <row r="144" s="113" customFormat="1" ht="13.5" customHeight="1">
      <c r="A144" s="114"/>
      <c r="B144" s="115"/>
      <c r="C144" s="115"/>
      <c r="D144" s="115"/>
      <c r="E144" s="116"/>
      <c r="F144" s="59" t="n">
        <f>SUM(F4:F143)</f>
        <v>3440</v>
      </c>
      <c r="G144" s="60" t="n">
        <f>SUM(G4:G143)</f>
        <v>1817</v>
      </c>
      <c r="H144" s="69" t="n">
        <f>G144/F144</f>
        <v>0.528197674418605</v>
      </c>
      <c r="I144" s="59" t="n">
        <f>SUM(I4:I143)</f>
        <v>1721.7</v>
      </c>
      <c r="J144" s="59"/>
      <c r="K144" s="59" t="n">
        <f>SUM(K4:K143)</f>
        <v>1720</v>
      </c>
      <c r="L144" s="60" t="n">
        <f>SUM(L4:L143)</f>
        <v>1099</v>
      </c>
      <c r="M144" s="69" t="n">
        <f>L144/K144</f>
        <v>0.638953488372093</v>
      </c>
      <c r="N144" s="59" t="n">
        <f>SUM(N4:N143)</f>
        <v>1233.4</v>
      </c>
      <c r="O144" s="59"/>
      <c r="P144" s="60" t="n">
        <f>SUM(P4:P143)</f>
        <v>5010</v>
      </c>
      <c r="Q144" s="60" t="n">
        <f>SUM(Q4:Q143)</f>
        <v>3858</v>
      </c>
      <c r="R144" s="69" t="n">
        <f>Q144/P144</f>
        <v>0.770059880239521</v>
      </c>
      <c r="S144" s="60" t="n">
        <f>SUM(S4:S143)</f>
        <v>5380</v>
      </c>
      <c r="T144" s="60"/>
      <c r="U144" s="63" t="n">
        <f>SUM(U4:U143)</f>
        <v>1720</v>
      </c>
      <c r="V144" s="64" t="n">
        <f>SUM(V4:V143)</f>
        <v>356</v>
      </c>
      <c r="W144" s="70" t="n">
        <f>V144/U144</f>
        <v>0.206976744186047</v>
      </c>
      <c r="X144" s="63" t="n">
        <f>SUM(X4:X143)</f>
        <v>305.6</v>
      </c>
      <c r="Y144" s="66"/>
      <c r="Z144" s="63" t="n">
        <f>SUM(Z4:Z143)</f>
        <v>1372</v>
      </c>
      <c r="AA144" s="64" t="n">
        <f>SUM(AA4:AA143)</f>
        <v>141</v>
      </c>
      <c r="AB144" s="70" t="n">
        <f>AA144/Z144</f>
        <v>0.102769679300292</v>
      </c>
      <c r="AC144" s="64" t="n">
        <f>SUM(AC4:AC143)</f>
        <v>112.8</v>
      </c>
      <c r="AD144" s="66" t="n">
        <f>(Z144-AA144)*-0.5</f>
        <v>-615.5</v>
      </c>
      <c r="AE144" s="63" t="n">
        <f>SUM(AE4:AE143)</f>
        <v>1086</v>
      </c>
      <c r="AF144" s="64" t="n">
        <f>SUM(AF4:AF143)</f>
        <v>1139</v>
      </c>
      <c r="AG144" s="70" t="n">
        <f>AF144/AE144</f>
        <v>1.048802946593</v>
      </c>
      <c r="AH144" s="63" t="n">
        <f>SUM(AH4:AH143)</f>
        <v>3754.5</v>
      </c>
      <c r="AI144" s="63"/>
      <c r="AJ144" s="63" t="n">
        <f>SUM(AJ4:AJ143)</f>
        <v>1372</v>
      </c>
      <c r="AK144" s="64" t="n">
        <f>SUM(AK4:AK143)</f>
        <v>1080</v>
      </c>
      <c r="AL144" s="70" t="n">
        <f>AK144/AJ144</f>
        <v>0.787172011661808</v>
      </c>
      <c r="AM144" s="63" t="n">
        <f>SUM(AM4:AM143)</f>
        <v>980.4</v>
      </c>
      <c r="AN144" s="66"/>
      <c r="AO144" s="59" t="n">
        <f>SUM(AO4:AO143)</f>
        <v>1005</v>
      </c>
      <c r="AP144" s="60" t="n">
        <f>SUM(AP4:AP143)</f>
        <v>277</v>
      </c>
      <c r="AQ144" s="69" t="n">
        <f>AP144/AO144</f>
        <v>0.275621890547264</v>
      </c>
      <c r="AR144" s="59" t="n">
        <f>SUM(AR4:AR143)</f>
        <v>164.6</v>
      </c>
      <c r="AS144" s="59"/>
      <c r="AT144" s="59" t="n">
        <f>SUM(AT4:AT143)</f>
        <v>1720</v>
      </c>
      <c r="AU144" s="64" t="n">
        <f>SUM(AU4:AU143)</f>
        <v>1208</v>
      </c>
      <c r="AV144" s="70" t="n">
        <f>AU144/AT144</f>
        <v>0.702325581395349</v>
      </c>
      <c r="AW144" s="111" t="n">
        <f>SUM(AW4:AW143)</f>
        <v>545.4</v>
      </c>
      <c r="AX144" s="117"/>
      <c r="AY144" s="68" t="n">
        <f>SUM(AY4:AY143)</f>
        <v>14198.4</v>
      </c>
      <c r="AZ144" s="68" t="n">
        <f>SUM(AZ4:AZ143)</f>
        <v>-5099.4</v>
      </c>
    </row>
  </sheetData>
  <mergeCells count="22">
    <mergeCell ref="AJ1:AN1"/>
    <mergeCell ref="AT1:AX1"/>
    <mergeCell ref="AJ2:AN2"/>
    <mergeCell ref="K1:O1"/>
    <mergeCell ref="Z2:AD2"/>
    <mergeCell ref="A1:E2"/>
    <mergeCell ref="U2:Y2"/>
    <mergeCell ref="AO1:AS1"/>
    <mergeCell ref="AO2:AS2"/>
    <mergeCell ref="AE1:AI1"/>
    <mergeCell ref="F1:J1"/>
    <mergeCell ref="U1:Y1"/>
    <mergeCell ref="AE2:AI2"/>
    <mergeCell ref="K2:O2"/>
    <mergeCell ref="Z1:AD1"/>
    <mergeCell ref="P2:T2"/>
    <mergeCell ref="P1:T1"/>
    <mergeCell ref="AY1:AY3"/>
    <mergeCell ref="F2:J2"/>
    <mergeCell ref="AT2:AX2"/>
    <mergeCell ref="A144:E144"/>
    <mergeCell ref="AZ1:AZ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>
      <pane topLeftCell="F1" activePane="bottomRight" state="frozen" xSplit="5"/>
    </sheetView>
  </sheetViews>
  <sheetFormatPr baseColWidth="10" defaultColWidth="9" defaultRowHeight="13.5" customHeight="1"/>
  <cols>
    <col min="1" max="1" width="4.6640625" customWidth="1" style="79"/>
    <col min="2" max="2" width="7.6640625" customWidth="1" style="3"/>
    <col min="3" max="3" width="16.3330078125" customWidth="1" style="4"/>
    <col min="4" max="4" width="7.3330078125" customWidth="1" style="5"/>
    <col min="5" max="5" width="6" hidden="1" customWidth="1" style="30"/>
    <col min="6" max="6" width="6.83203125" customWidth="1" style="118"/>
    <col min="7" max="7" width="5.4990234375" customWidth="1" style="118"/>
    <col min="8" max="8" width="9.6650390625" customWidth="1" style="119"/>
    <col min="9" max="9" width="9.83203125" customWidth="1" style="120"/>
    <col min="10" max="10" width="9.6650390625" customWidth="1" style="120"/>
    <col min="11" max="11" width="6.6650390625" customWidth="1" style="118"/>
    <col min="12" max="12" width="6.9990234375" customWidth="1" style="118"/>
    <col min="13" max="13" width="9.6650390625" customWidth="1" style="119"/>
    <col min="14" max="14" width="11.33203125" customWidth="1" style="83"/>
    <col min="15" max="15" width="9.6650390625" customWidth="1" style="121"/>
    <col min="16" max="16" width="6.9990234375" customWidth="1" style="118"/>
    <col min="17" max="17" width="6.6650390625" customWidth="1" style="120"/>
    <col min="18" max="18" width="8.666015625" customWidth="1" style="122"/>
    <col min="19" max="19" width="10.166015625" customWidth="1" style="120"/>
    <col min="20" max="20" width="8.1650390625" customWidth="1" style="120"/>
    <col min="21" max="21" width="7.3330078125" customWidth="1" style="118"/>
    <col min="22" max="22" width="6.9990234375" customWidth="1" style="118"/>
    <col min="23" max="23" width="9.498046875" customWidth="1" style="119"/>
    <col min="24" max="24" width="9.9990234375" customWidth="1" style="120"/>
    <col min="25" max="25" width="9.6650390625" customWidth="1" style="121"/>
    <col min="26" max="26" width="6.3310546875" customWidth="1" style="118"/>
    <col min="27" max="27" width="7.6640625" customWidth="1" style="120"/>
    <col min="28" max="28" width="9.6650390625" customWidth="1" style="122"/>
    <col min="29" max="29" width="12.3310546875" customWidth="1" style="120"/>
    <col min="30" max="30" width="11.666015625" customWidth="1" style="120"/>
    <col min="31" max="31" width="6.3310546875" customWidth="1" style="118"/>
    <col min="32" max="32" width="7.166015625" customWidth="1" style="120"/>
    <col min="33" max="33" width="9.6650390625" customWidth="1" style="122"/>
    <col min="34" max="34" width="9.83203125" customWidth="1" style="79"/>
    <col min="35" max="35" width="9" style="123"/>
  </cols>
  <sheetData>
    <row r="1" ht="28" customHeight="1">
      <c r="A1" s="14" t="s">
        <v>189</v>
      </c>
      <c r="B1" s="14"/>
      <c r="C1" s="14"/>
      <c r="D1" s="14"/>
      <c r="E1" s="14"/>
      <c r="F1" s="89" t="s">
        <v>190</v>
      </c>
      <c r="G1" s="90"/>
      <c r="H1" s="124"/>
      <c r="I1" s="90"/>
      <c r="J1" s="91"/>
      <c r="K1" s="89" t="s">
        <v>191</v>
      </c>
      <c r="L1" s="90"/>
      <c r="M1" s="124"/>
      <c r="N1" s="90"/>
      <c r="O1" s="125"/>
      <c r="P1" s="86" t="s">
        <v>192</v>
      </c>
      <c r="Q1" s="126"/>
      <c r="R1" s="127"/>
      <c r="S1" s="126"/>
      <c r="T1" s="126"/>
      <c r="U1" s="92" t="s">
        <v>361</v>
      </c>
      <c r="V1" s="93"/>
      <c r="W1" s="128"/>
      <c r="X1" s="95"/>
      <c r="Y1" s="129"/>
      <c r="Z1" s="92" t="s">
        <v>194</v>
      </c>
      <c r="AA1" s="95"/>
      <c r="AB1" s="130"/>
      <c r="AC1" s="95"/>
      <c r="AD1" s="96"/>
      <c r="AE1" s="97" t="s">
        <v>195</v>
      </c>
      <c r="AF1" s="131"/>
      <c r="AG1" s="132"/>
      <c r="AH1" s="49"/>
      <c r="AI1" s="49"/>
      <c r="AJ1" s="51" t="s">
        <v>4</v>
      </c>
      <c r="AK1" s="51" t="s">
        <v>5</v>
      </c>
    </row>
    <row r="2" ht="30" customHeight="1">
      <c r="A2" s="14"/>
      <c r="B2" s="14"/>
      <c r="C2" s="14"/>
      <c r="D2" s="14"/>
      <c r="E2" s="14"/>
      <c r="F2" s="102" t="s">
        <v>362</v>
      </c>
      <c r="G2" s="103"/>
      <c r="H2" s="133"/>
      <c r="I2" s="103"/>
      <c r="J2" s="104"/>
      <c r="K2" s="102" t="s">
        <v>363</v>
      </c>
      <c r="L2" s="103"/>
      <c r="M2" s="133"/>
      <c r="N2" s="103"/>
      <c r="O2" s="134"/>
      <c r="P2" s="99" t="s">
        <v>364</v>
      </c>
      <c r="Q2" s="108"/>
      <c r="R2" s="135"/>
      <c r="S2" s="108"/>
      <c r="T2" s="108"/>
      <c r="U2" s="99" t="s">
        <v>365</v>
      </c>
      <c r="V2" s="100"/>
      <c r="W2" s="136"/>
      <c r="X2" s="108"/>
      <c r="Y2" s="134"/>
      <c r="Z2" s="99" t="s">
        <v>366</v>
      </c>
      <c r="AA2" s="108"/>
      <c r="AB2" s="135"/>
      <c r="AC2" s="108"/>
      <c r="AD2" s="109"/>
      <c r="AE2" s="43" t="s">
        <v>367</v>
      </c>
      <c r="AF2" s="49"/>
      <c r="AG2" s="137"/>
      <c r="AH2" s="49"/>
      <c r="AI2" s="49"/>
      <c r="AJ2" s="51"/>
      <c r="AK2" s="51"/>
    </row>
    <row r="3" ht="35" customHeight="1">
      <c r="A3" s="14" t="s">
        <v>6</v>
      </c>
      <c r="B3" s="15" t="s">
        <v>7</v>
      </c>
      <c r="C3" s="15" t="s">
        <v>8</v>
      </c>
      <c r="D3" s="52" t="s">
        <v>9</v>
      </c>
      <c r="E3" s="49" t="s">
        <v>208</v>
      </c>
      <c r="F3" s="53" t="s">
        <v>213</v>
      </c>
      <c r="G3" s="54" t="s">
        <v>215</v>
      </c>
      <c r="H3" s="55" t="s">
        <v>173</v>
      </c>
      <c r="I3" s="54" t="s">
        <v>368</v>
      </c>
      <c r="J3" s="56" t="s">
        <v>175</v>
      </c>
      <c r="K3" s="53" t="s">
        <v>209</v>
      </c>
      <c r="L3" s="54" t="s">
        <v>177</v>
      </c>
      <c r="M3" s="55" t="s">
        <v>173</v>
      </c>
      <c r="N3" s="54" t="s">
        <v>369</v>
      </c>
      <c r="O3" s="56" t="s">
        <v>175</v>
      </c>
      <c r="P3" s="53" t="s">
        <v>213</v>
      </c>
      <c r="Q3" s="54" t="s">
        <v>172</v>
      </c>
      <c r="R3" s="55" t="s">
        <v>370</v>
      </c>
      <c r="S3" s="54" t="s">
        <v>214</v>
      </c>
      <c r="T3" s="56" t="s">
        <v>211</v>
      </c>
      <c r="U3" s="53" t="s">
        <v>213</v>
      </c>
      <c r="V3" s="54" t="s">
        <v>177</v>
      </c>
      <c r="W3" s="55" t="s">
        <v>371</v>
      </c>
      <c r="X3" s="54" t="s">
        <v>372</v>
      </c>
      <c r="Y3" s="56" t="s">
        <v>175</v>
      </c>
      <c r="Z3" s="53" t="s">
        <v>209</v>
      </c>
      <c r="AA3" s="54" t="s">
        <v>177</v>
      </c>
      <c r="AB3" s="55" t="s">
        <v>371</v>
      </c>
      <c r="AC3" s="54" t="s">
        <v>373</v>
      </c>
      <c r="AD3" s="56" t="s">
        <v>220</v>
      </c>
      <c r="AE3" s="53" t="s">
        <v>209</v>
      </c>
      <c r="AF3" s="54" t="s">
        <v>177</v>
      </c>
      <c r="AG3" s="55" t="s">
        <v>371</v>
      </c>
      <c r="AH3" s="54" t="s">
        <v>214</v>
      </c>
      <c r="AI3" s="56" t="s">
        <v>220</v>
      </c>
      <c r="AJ3" s="51"/>
      <c r="AK3" s="51"/>
    </row>
    <row r="4" ht="13.5" customHeight="1">
      <c r="A4" s="17" t="n">
        <v>1</v>
      </c>
      <c r="B4" s="18" t="n">
        <v>337</v>
      </c>
      <c r="C4" s="19" t="s">
        <v>224</v>
      </c>
      <c r="D4" s="57" t="s">
        <v>11</v>
      </c>
      <c r="E4" s="58" t="s">
        <v>180</v>
      </c>
      <c r="F4" s="59" t="n">
        <v>10</v>
      </c>
      <c r="G4" s="59" t="n">
        <v>16</v>
      </c>
      <c r="H4" s="138" t="n">
        <f>G4/F4</f>
        <v>1.6</v>
      </c>
      <c r="I4" s="139" t="n">
        <f>G4*3</f>
        <v>48</v>
      </c>
      <c r="J4" s="60"/>
      <c r="K4" s="63" t="n">
        <v>30</v>
      </c>
      <c r="L4" s="63" t="n">
        <v>34</v>
      </c>
      <c r="M4" s="140" t="n">
        <f>L4/K4</f>
        <v>1.13333333333333</v>
      </c>
      <c r="N4" s="141" t="n">
        <f>L4*2.5</f>
        <v>85</v>
      </c>
      <c r="O4" s="66"/>
      <c r="P4" s="63" t="n">
        <v>15</v>
      </c>
      <c r="Q4" s="141" t="n">
        <v>24</v>
      </c>
      <c r="R4" s="142" t="n">
        <f>Q4/P4</f>
        <v>1.6</v>
      </c>
      <c r="S4" s="141" t="n">
        <f>Q4*2</f>
        <v>48</v>
      </c>
      <c r="T4" s="64"/>
      <c r="U4" s="63" t="n">
        <v>15</v>
      </c>
      <c r="V4" s="63" t="n">
        <v>18</v>
      </c>
      <c r="W4" s="140" t="n">
        <f>V4/U4</f>
        <v>1.2</v>
      </c>
      <c r="X4" s="141" t="n">
        <f>V4*2.5</f>
        <v>45</v>
      </c>
      <c r="Y4" s="64"/>
      <c r="Z4" s="63" t="n">
        <v>30</v>
      </c>
      <c r="AA4" s="64" t="n">
        <v>35</v>
      </c>
      <c r="AB4" s="70" t="n">
        <f>AA4/Z4</f>
        <v>1.16666666666667</v>
      </c>
      <c r="AC4" s="64" t="n">
        <f>AA4*1</f>
        <v>35</v>
      </c>
      <c r="AD4" s="64"/>
      <c r="AE4" s="59" t="n">
        <v>10</v>
      </c>
      <c r="AF4" s="60" t="n">
        <v>7</v>
      </c>
      <c r="AG4" s="69" t="n">
        <f>AF4/AE4</f>
        <v>0.7</v>
      </c>
      <c r="AH4" s="67" t="n">
        <f>AF4*1</f>
        <v>7</v>
      </c>
      <c r="AI4" s="66" t="n">
        <f>(AE4-AF4)*-0.3</f>
        <v>-0.9</v>
      </c>
      <c r="AJ4" s="68" t="n">
        <f>I4+N4+S4+X4+AC4+AH4</f>
        <v>268</v>
      </c>
      <c r="AK4" s="68" t="n">
        <f>J4+O4+T4+Y4+AD4+AI4</f>
        <v>-0.9</v>
      </c>
    </row>
    <row r="5" ht="13.5" customHeight="1">
      <c r="A5" s="17" t="n">
        <v>2</v>
      </c>
      <c r="B5" s="18" t="n">
        <v>517</v>
      </c>
      <c r="C5" s="19" t="s">
        <v>225</v>
      </c>
      <c r="D5" s="57" t="s">
        <v>11</v>
      </c>
      <c r="E5" s="58" t="s">
        <v>180</v>
      </c>
      <c r="F5" s="59" t="n">
        <v>10</v>
      </c>
      <c r="G5" s="59" t="n">
        <v>15</v>
      </c>
      <c r="H5" s="138" t="n">
        <f>G5/F5</f>
        <v>1.5</v>
      </c>
      <c r="I5" s="139" t="n">
        <f>G5*3</f>
        <v>45</v>
      </c>
      <c r="J5" s="60"/>
      <c r="K5" s="63" t="n">
        <v>30</v>
      </c>
      <c r="L5" s="63" t="n">
        <v>30</v>
      </c>
      <c r="M5" s="140" t="n">
        <f>L5/K5</f>
        <v>1</v>
      </c>
      <c r="N5" s="141" t="n">
        <f>L5*2.5</f>
        <v>75</v>
      </c>
      <c r="O5" s="66"/>
      <c r="P5" s="63" t="n">
        <v>15</v>
      </c>
      <c r="Q5" s="141" t="n">
        <v>36</v>
      </c>
      <c r="R5" s="142" t="n">
        <f>Q5/P5</f>
        <v>2.4</v>
      </c>
      <c r="S5" s="141" t="n">
        <f>Q5*2</f>
        <v>72</v>
      </c>
      <c r="T5" s="64"/>
      <c r="U5" s="63" t="n">
        <v>15</v>
      </c>
      <c r="V5" s="63" t="n">
        <v>5</v>
      </c>
      <c r="W5" s="140" t="n">
        <f>V5/U5</f>
        <v>0.333333333333333</v>
      </c>
      <c r="X5" s="141" t="n">
        <f>V5*1.5</f>
        <v>7.5</v>
      </c>
      <c r="Y5" s="66" t="n">
        <f>(U5-V5)*-1</f>
        <v>-10</v>
      </c>
      <c r="Z5" s="63" t="n">
        <v>30</v>
      </c>
      <c r="AA5" s="64" t="n">
        <v>19</v>
      </c>
      <c r="AB5" s="70" t="n">
        <f>AA5/Z5</f>
        <v>0.633333333333333</v>
      </c>
      <c r="AC5" s="64" t="n">
        <f>AA5*0.5</f>
        <v>9.5</v>
      </c>
      <c r="AD5" s="66" t="n">
        <f>(Z5-AA5)*-0.3</f>
        <v>-3.3</v>
      </c>
      <c r="AE5" s="59" t="n">
        <v>10</v>
      </c>
      <c r="AF5" s="60" t="n">
        <v>0</v>
      </c>
      <c r="AG5" s="69" t="n">
        <f>AF5/AE5</f>
        <v>0</v>
      </c>
      <c r="AH5" s="67" t="n">
        <f>AF5*1</f>
        <v>0</v>
      </c>
      <c r="AI5" s="66" t="n">
        <f>(AE5-AF5)*-0.3</f>
        <v>-3</v>
      </c>
      <c r="AJ5" s="68" t="n">
        <f>I5+N5+S5+X5+AC5+AH5</f>
        <v>209</v>
      </c>
      <c r="AK5" s="68" t="n">
        <f>J5+O5+T5+Y5+AD5+AI5</f>
        <v>-16.3</v>
      </c>
    </row>
    <row r="6" ht="13.5" customHeight="1">
      <c r="A6" s="17" t="n">
        <v>3</v>
      </c>
      <c r="B6" s="18" t="n">
        <v>582</v>
      </c>
      <c r="C6" s="19" t="s">
        <v>226</v>
      </c>
      <c r="D6" s="57" t="s">
        <v>14</v>
      </c>
      <c r="E6" s="58" t="s">
        <v>180</v>
      </c>
      <c r="F6" s="59" t="n">
        <v>10</v>
      </c>
      <c r="G6" s="59" t="n">
        <v>8</v>
      </c>
      <c r="H6" s="138" t="n">
        <f>G6/F6</f>
        <v>0.8</v>
      </c>
      <c r="I6" s="139" t="n">
        <f>G6*1.5</f>
        <v>12</v>
      </c>
      <c r="J6" s="62" t="n">
        <f>(F6-G6)*-1</f>
        <v>-2</v>
      </c>
      <c r="K6" s="63" t="n">
        <v>30</v>
      </c>
      <c r="L6" s="63" t="n">
        <v>12</v>
      </c>
      <c r="M6" s="140" t="n">
        <f>L6/K6</f>
        <v>0.4</v>
      </c>
      <c r="N6" s="141" t="n">
        <f>L6*1</f>
        <v>12</v>
      </c>
      <c r="O6" s="66" t="n">
        <f>(K6-L6)*-1</f>
        <v>-18</v>
      </c>
      <c r="P6" s="63" t="n">
        <v>15</v>
      </c>
      <c r="Q6" s="141" t="n">
        <v>13</v>
      </c>
      <c r="R6" s="142" t="n">
        <f>Q6/P6</f>
        <v>0.866666666666667</v>
      </c>
      <c r="S6" s="141" t="n">
        <f>Q6*1</f>
        <v>13</v>
      </c>
      <c r="T6" s="66" t="n">
        <f>(P6-Q6)*-0.5</f>
        <v>-1</v>
      </c>
      <c r="U6" s="63" t="n">
        <v>15</v>
      </c>
      <c r="V6" s="63" t="n">
        <v>3</v>
      </c>
      <c r="W6" s="140" t="n">
        <f>V6/U6</f>
        <v>0.2</v>
      </c>
      <c r="X6" s="141" t="n">
        <f>V6*1.5</f>
        <v>4.5</v>
      </c>
      <c r="Y6" s="66" t="n">
        <f>(U6-V6)*-1</f>
        <v>-12</v>
      </c>
      <c r="Z6" s="63" t="n">
        <v>30</v>
      </c>
      <c r="AA6" s="64" t="n">
        <v>14</v>
      </c>
      <c r="AB6" s="70" t="n">
        <f>AA6/Z6</f>
        <v>0.466666666666667</v>
      </c>
      <c r="AC6" s="64" t="n">
        <f>AA6*0.5</f>
        <v>7</v>
      </c>
      <c r="AD6" s="66" t="n">
        <f>(Z6-AA6)*-0.3</f>
        <v>-4.8</v>
      </c>
      <c r="AE6" s="59" t="n">
        <v>10</v>
      </c>
      <c r="AF6" s="60" t="n">
        <v>4</v>
      </c>
      <c r="AG6" s="69" t="n">
        <f>AF6/AE6</f>
        <v>0.4</v>
      </c>
      <c r="AH6" s="67" t="n">
        <f>AF6*1</f>
        <v>4</v>
      </c>
      <c r="AI6" s="66" t="n">
        <f>(AE6-AF6)*-0.3</f>
        <v>-1.8</v>
      </c>
      <c r="AJ6" s="68" t="n">
        <f>I6+N6+S6+X6+AC6+AH6</f>
        <v>52.5</v>
      </c>
      <c r="AK6" s="68" t="n">
        <f>J6+O6+T6+Y6+AD6+AI6</f>
        <v>-39.6</v>
      </c>
    </row>
    <row r="7" ht="13.5" customHeight="1">
      <c r="A7" s="17" t="n">
        <v>4</v>
      </c>
      <c r="B7" s="18" t="n">
        <v>750</v>
      </c>
      <c r="C7" s="19" t="s">
        <v>15</v>
      </c>
      <c r="D7" s="57" t="s">
        <v>16</v>
      </c>
      <c r="E7" s="58" t="s">
        <v>180</v>
      </c>
      <c r="F7" s="59" t="n">
        <v>10</v>
      </c>
      <c r="G7" s="59" t="n">
        <v>7</v>
      </c>
      <c r="H7" s="138" t="n">
        <f>G7/F7</f>
        <v>0.7</v>
      </c>
      <c r="I7" s="139" t="n">
        <f>G7*1.5</f>
        <v>10.5</v>
      </c>
      <c r="J7" s="62" t="n">
        <f>(F7-G7)*-1</f>
        <v>-3</v>
      </c>
      <c r="K7" s="63" t="n">
        <v>30</v>
      </c>
      <c r="L7" s="63" t="n">
        <v>66</v>
      </c>
      <c r="M7" s="140" t="n">
        <f>L7/K7</f>
        <v>2.2</v>
      </c>
      <c r="N7" s="141" t="n">
        <f>L7*2.5</f>
        <v>165</v>
      </c>
      <c r="O7" s="66"/>
      <c r="P7" s="63" t="n">
        <v>15</v>
      </c>
      <c r="Q7" s="141" t="n">
        <v>16</v>
      </c>
      <c r="R7" s="142" t="n">
        <f>Q7/P7</f>
        <v>1.06666666666667</v>
      </c>
      <c r="S7" s="141" t="n">
        <f>Q7*2</f>
        <v>32</v>
      </c>
      <c r="T7" s="64"/>
      <c r="U7" s="63" t="n">
        <v>15</v>
      </c>
      <c r="V7" s="63" t="n">
        <v>10</v>
      </c>
      <c r="W7" s="140" t="n">
        <f>V7/U7</f>
        <v>0.666666666666667</v>
      </c>
      <c r="X7" s="141" t="n">
        <f>V7*1.5</f>
        <v>15</v>
      </c>
      <c r="Y7" s="66" t="n">
        <f>(U7-V7)*-1</f>
        <v>-5</v>
      </c>
      <c r="Z7" s="63" t="n">
        <v>30</v>
      </c>
      <c r="AA7" s="64" t="n">
        <v>11</v>
      </c>
      <c r="AB7" s="70" t="n">
        <f>AA7/Z7</f>
        <v>0.366666666666667</v>
      </c>
      <c r="AC7" s="64" t="n">
        <f>AA7*0.5</f>
        <v>5.5</v>
      </c>
      <c r="AD7" s="66" t="n">
        <f>(Z7-AA7)*-0.3</f>
        <v>-5.7</v>
      </c>
      <c r="AE7" s="59" t="n">
        <v>10</v>
      </c>
      <c r="AF7" s="60" t="n">
        <v>4</v>
      </c>
      <c r="AG7" s="69" t="n">
        <f>AF7/AE7</f>
        <v>0.4</v>
      </c>
      <c r="AH7" s="67" t="n">
        <f>AF7*1</f>
        <v>4</v>
      </c>
      <c r="AI7" s="66" t="n">
        <f>(AE7-AF7)*-0.3</f>
        <v>-1.8</v>
      </c>
      <c r="AJ7" s="68" t="n">
        <f>I7+N7+S7+X7+AC7+AH7</f>
        <v>232</v>
      </c>
      <c r="AK7" s="68" t="n">
        <f>J7+O7+T7+Y7+AD7+AI7</f>
        <v>-15.5</v>
      </c>
    </row>
    <row r="8" ht="13.5" customHeight="1">
      <c r="A8" s="17" t="n">
        <v>5</v>
      </c>
      <c r="B8" s="18" t="n">
        <v>114685</v>
      </c>
      <c r="C8" s="19" t="s">
        <v>227</v>
      </c>
      <c r="D8" s="57" t="s">
        <v>11</v>
      </c>
      <c r="E8" s="58" t="s">
        <v>180</v>
      </c>
      <c r="F8" s="59" t="n">
        <v>10</v>
      </c>
      <c r="G8" s="59" t="n">
        <v>5</v>
      </c>
      <c r="H8" s="138" t="n">
        <f>G8/F8</f>
        <v>0.5</v>
      </c>
      <c r="I8" s="139" t="n">
        <f>G8*1.5</f>
        <v>7.5</v>
      </c>
      <c r="J8" s="62" t="n">
        <f>(F8-G8)*-1</f>
        <v>-5</v>
      </c>
      <c r="K8" s="63" t="n">
        <v>30</v>
      </c>
      <c r="L8" s="63" t="n">
        <v>8</v>
      </c>
      <c r="M8" s="140" t="n">
        <f>L8/K8</f>
        <v>0.266666666666667</v>
      </c>
      <c r="N8" s="141" t="n">
        <f>L8*1</f>
        <v>8</v>
      </c>
      <c r="O8" s="66" t="n">
        <f>(K8-L8)*-1</f>
        <v>-22</v>
      </c>
      <c r="P8" s="63" t="n">
        <v>15</v>
      </c>
      <c r="Q8" s="141" t="n">
        <v>9</v>
      </c>
      <c r="R8" s="142" t="n">
        <f>Q8/P8</f>
        <v>0.6</v>
      </c>
      <c r="S8" s="141" t="n">
        <f>Q8*1</f>
        <v>9</v>
      </c>
      <c r="T8" s="66" t="n">
        <f>(P8-Q8)*-0.5</f>
        <v>-3</v>
      </c>
      <c r="U8" s="63" t="n">
        <v>15</v>
      </c>
      <c r="V8" s="63" t="n">
        <v>8</v>
      </c>
      <c r="W8" s="140" t="n">
        <f>V8/U8</f>
        <v>0.533333333333333</v>
      </c>
      <c r="X8" s="141" t="n">
        <f>V8*1.5</f>
        <v>12</v>
      </c>
      <c r="Y8" s="66" t="n">
        <f>(U8-V8)*-1</f>
        <v>-7</v>
      </c>
      <c r="Z8" s="63" t="n">
        <v>30</v>
      </c>
      <c r="AA8" s="64" t="n">
        <v>15</v>
      </c>
      <c r="AB8" s="70" t="n">
        <f>AA8/Z8</f>
        <v>0.5</v>
      </c>
      <c r="AC8" s="64" t="n">
        <f>AA8*0.5</f>
        <v>7.5</v>
      </c>
      <c r="AD8" s="66" t="n">
        <f>(Z8-AA8)*-0.3</f>
        <v>-4.5</v>
      </c>
      <c r="AE8" s="59" t="n">
        <v>10</v>
      </c>
      <c r="AF8" s="60" t="n">
        <v>3</v>
      </c>
      <c r="AG8" s="69" t="n">
        <f>AF8/AE8</f>
        <v>0.3</v>
      </c>
      <c r="AH8" s="67" t="n">
        <f>AF8*1</f>
        <v>3</v>
      </c>
      <c r="AI8" s="66" t="n">
        <f>(AE8-AF8)*-0.3</f>
        <v>-2.1</v>
      </c>
      <c r="AJ8" s="68" t="n">
        <f>I8+N8+S8+X8+AC8+AH8</f>
        <v>47</v>
      </c>
      <c r="AK8" s="68" t="n">
        <f>J8+O8+T8+Y8+AD8+AI8</f>
        <v>-43.6</v>
      </c>
    </row>
    <row r="9" ht="13.5" customHeight="1">
      <c r="A9" s="17" t="n">
        <v>6</v>
      </c>
      <c r="B9" s="18" t="n">
        <v>341</v>
      </c>
      <c r="C9" s="19" t="s">
        <v>228</v>
      </c>
      <c r="D9" s="57" t="s">
        <v>19</v>
      </c>
      <c r="E9" s="58" t="s">
        <v>181</v>
      </c>
      <c r="F9" s="59" t="n">
        <v>10</v>
      </c>
      <c r="G9" s="59" t="n">
        <v>9</v>
      </c>
      <c r="H9" s="138" t="n">
        <f>G9/F9</f>
        <v>0.9</v>
      </c>
      <c r="I9" s="139" t="n">
        <f>G9*1.5</f>
        <v>13.5</v>
      </c>
      <c r="J9" s="62" t="n">
        <f>(F9-G9)*-1</f>
        <v>-1</v>
      </c>
      <c r="K9" s="63" t="n">
        <v>30</v>
      </c>
      <c r="L9" s="63" t="n">
        <v>28</v>
      </c>
      <c r="M9" s="140" t="n">
        <f>L9/K9</f>
        <v>0.933333333333333</v>
      </c>
      <c r="N9" s="141" t="n">
        <f>L9*1</f>
        <v>28</v>
      </c>
      <c r="O9" s="66" t="n">
        <f>(K9-L9)*-1</f>
        <v>-2</v>
      </c>
      <c r="P9" s="63" t="n">
        <v>15</v>
      </c>
      <c r="Q9" s="141" t="n">
        <v>19</v>
      </c>
      <c r="R9" s="142" t="n">
        <f>Q9/P9</f>
        <v>1.26666666666667</v>
      </c>
      <c r="S9" s="141" t="n">
        <f>Q9*2</f>
        <v>38</v>
      </c>
      <c r="T9" s="64"/>
      <c r="U9" s="63" t="n">
        <v>15</v>
      </c>
      <c r="V9" s="63" t="n">
        <v>4</v>
      </c>
      <c r="W9" s="140" t="n">
        <f>V9/U9</f>
        <v>0.266666666666667</v>
      </c>
      <c r="X9" s="141" t="n">
        <f>V9*1.5</f>
        <v>6</v>
      </c>
      <c r="Y9" s="66" t="n">
        <f>(U9-V9)*-1</f>
        <v>-11</v>
      </c>
      <c r="Z9" s="63" t="n">
        <v>30</v>
      </c>
      <c r="AA9" s="64" t="n">
        <v>26</v>
      </c>
      <c r="AB9" s="70" t="n">
        <f>AA9/Z9</f>
        <v>0.866666666666667</v>
      </c>
      <c r="AC9" s="64" t="n">
        <f>AA9*0.5</f>
        <v>13</v>
      </c>
      <c r="AD9" s="66" t="n">
        <f>(Z9-AA9)*-0.3</f>
        <v>-1.2</v>
      </c>
      <c r="AE9" s="59" t="n">
        <v>10</v>
      </c>
      <c r="AF9" s="60" t="n">
        <v>3</v>
      </c>
      <c r="AG9" s="69" t="n">
        <f>AF9/AE9</f>
        <v>0.3</v>
      </c>
      <c r="AH9" s="67" t="n">
        <f>AF9*1</f>
        <v>3</v>
      </c>
      <c r="AI9" s="66" t="n">
        <f>(AE9-AF9)*-0.3</f>
        <v>-2.1</v>
      </c>
      <c r="AJ9" s="68" t="n">
        <f>I9+N9+S9+X9+AC9+AH9</f>
        <v>101.5</v>
      </c>
      <c r="AK9" s="68" t="n">
        <f>J9+O9+T9+Y9+AD9+AI9</f>
        <v>-17.3</v>
      </c>
    </row>
    <row r="10" ht="13.5" customHeight="1">
      <c r="A10" s="17" t="n">
        <v>7</v>
      </c>
      <c r="B10" s="18" t="n">
        <v>343</v>
      </c>
      <c r="C10" s="19" t="s">
        <v>229</v>
      </c>
      <c r="D10" s="57" t="s">
        <v>14</v>
      </c>
      <c r="E10" s="58" t="s">
        <v>181</v>
      </c>
      <c r="F10" s="59" t="n">
        <v>10</v>
      </c>
      <c r="G10" s="59" t="n">
        <v>11</v>
      </c>
      <c r="H10" s="138" t="n">
        <f>G10/F10</f>
        <v>1.1</v>
      </c>
      <c r="I10" s="139" t="n">
        <f>G10*3</f>
        <v>33</v>
      </c>
      <c r="J10" s="60"/>
      <c r="K10" s="63" t="n">
        <v>30</v>
      </c>
      <c r="L10" s="63" t="n">
        <v>7</v>
      </c>
      <c r="M10" s="140" t="n">
        <f>L10/K10</f>
        <v>0.233333333333333</v>
      </c>
      <c r="N10" s="141" t="n">
        <f>L10*1</f>
        <v>7</v>
      </c>
      <c r="O10" s="66" t="n">
        <f>(K10-L10)*-1</f>
        <v>-23</v>
      </c>
      <c r="P10" s="63" t="n">
        <v>15</v>
      </c>
      <c r="Q10" s="141" t="n">
        <v>18</v>
      </c>
      <c r="R10" s="142" t="n">
        <f>Q10/P10</f>
        <v>1.2</v>
      </c>
      <c r="S10" s="141" t="n">
        <f>Q10*2</f>
        <v>36</v>
      </c>
      <c r="T10" s="64"/>
      <c r="U10" s="63" t="n">
        <v>15</v>
      </c>
      <c r="V10" s="63" t="n">
        <v>9</v>
      </c>
      <c r="W10" s="140" t="n">
        <f>V10/U10</f>
        <v>0.6</v>
      </c>
      <c r="X10" s="141" t="n">
        <f>V10*1.5</f>
        <v>13.5</v>
      </c>
      <c r="Y10" s="66" t="n">
        <f>(U10-V10)*-1</f>
        <v>-6</v>
      </c>
      <c r="Z10" s="63" t="n">
        <v>30</v>
      </c>
      <c r="AA10" s="64" t="n">
        <v>36</v>
      </c>
      <c r="AB10" s="70" t="n">
        <f>AA10/Z10</f>
        <v>1.2</v>
      </c>
      <c r="AC10" s="64" t="n">
        <f>AA10*1</f>
        <v>36</v>
      </c>
      <c r="AD10" s="64"/>
      <c r="AE10" s="59" t="n">
        <v>10</v>
      </c>
      <c r="AF10" s="60" t="n">
        <v>15</v>
      </c>
      <c r="AG10" s="69" t="n">
        <f>AF10/AE10</f>
        <v>1.5</v>
      </c>
      <c r="AH10" s="64" t="n">
        <f>AF10*2</f>
        <v>30</v>
      </c>
      <c r="AI10" s="112"/>
      <c r="AJ10" s="68" t="n">
        <f>I10+N10+S10+X10+AC10+AH10</f>
        <v>155.5</v>
      </c>
      <c r="AK10" s="68" t="n">
        <f>J10+O10+T10+Y10+AD10+AI10</f>
        <v>-29</v>
      </c>
    </row>
    <row r="11" ht="13.5" customHeight="1">
      <c r="A11" s="17" t="n">
        <v>8</v>
      </c>
      <c r="B11" s="18" t="n">
        <v>385</v>
      </c>
      <c r="C11" s="19" t="s">
        <v>230</v>
      </c>
      <c r="D11" s="57" t="s">
        <v>22</v>
      </c>
      <c r="E11" s="58" t="s">
        <v>181</v>
      </c>
      <c r="F11" s="59" t="n">
        <v>10</v>
      </c>
      <c r="G11" s="59" t="n">
        <v>3</v>
      </c>
      <c r="H11" s="138" t="n">
        <f>G11/F11</f>
        <v>0.3</v>
      </c>
      <c r="I11" s="139" t="n">
        <f>G11*1.5</f>
        <v>4.5</v>
      </c>
      <c r="J11" s="62" t="n">
        <f>(F11-G11)*-1</f>
        <v>-7</v>
      </c>
      <c r="K11" s="63" t="n">
        <v>30</v>
      </c>
      <c r="L11" s="63" t="n">
        <v>15</v>
      </c>
      <c r="M11" s="140" t="n">
        <f>L11/K11</f>
        <v>0.5</v>
      </c>
      <c r="N11" s="141" t="n">
        <f>L11*1</f>
        <v>15</v>
      </c>
      <c r="O11" s="66" t="n">
        <f>(K11-L11)*-1</f>
        <v>-15</v>
      </c>
      <c r="P11" s="63" t="n">
        <v>15</v>
      </c>
      <c r="Q11" s="141" t="n">
        <v>2</v>
      </c>
      <c r="R11" s="142" t="n">
        <f>Q11/P11</f>
        <v>0.133333333333333</v>
      </c>
      <c r="S11" s="141" t="n">
        <f>Q11*1</f>
        <v>2</v>
      </c>
      <c r="T11" s="66" t="n">
        <f>(P11-Q11)*-0.5</f>
        <v>-6.5</v>
      </c>
      <c r="U11" s="63" t="n">
        <v>15</v>
      </c>
      <c r="V11" s="63" t="n">
        <v>5</v>
      </c>
      <c r="W11" s="140" t="n">
        <f>V11/U11</f>
        <v>0.333333333333333</v>
      </c>
      <c r="X11" s="141" t="n">
        <f>V11*1.5</f>
        <v>7.5</v>
      </c>
      <c r="Y11" s="66" t="n">
        <f>(U11-V11)*-1</f>
        <v>-10</v>
      </c>
      <c r="Z11" s="63" t="n">
        <v>30</v>
      </c>
      <c r="AA11" s="64" t="n">
        <v>4</v>
      </c>
      <c r="AB11" s="70" t="n">
        <f>AA11/Z11</f>
        <v>0.133333333333333</v>
      </c>
      <c r="AC11" s="64" t="n">
        <f>AA11*0.5</f>
        <v>2</v>
      </c>
      <c r="AD11" s="66" t="n">
        <f>(Z11-AA11)*-0.3</f>
        <v>-7.8</v>
      </c>
      <c r="AE11" s="59" t="n">
        <v>10</v>
      </c>
      <c r="AF11" s="60" t="n">
        <v>1</v>
      </c>
      <c r="AG11" s="69" t="n">
        <f>AF11/AE11</f>
        <v>0.1</v>
      </c>
      <c r="AH11" s="67" t="n">
        <f>AF11*1</f>
        <v>1</v>
      </c>
      <c r="AI11" s="66" t="n">
        <f>(AE11-AF11)*-0.3</f>
        <v>-2.7</v>
      </c>
      <c r="AJ11" s="68" t="n">
        <f>I11+N11+S11+X11+AC11+AH11</f>
        <v>32</v>
      </c>
      <c r="AK11" s="68" t="n">
        <f>J11+O11+T11+Y11+AD11+AI11</f>
        <v>-49</v>
      </c>
    </row>
    <row r="12" ht="13.5" customHeight="1">
      <c r="A12" s="17" t="n">
        <v>9</v>
      </c>
      <c r="B12" s="18" t="n">
        <v>571</v>
      </c>
      <c r="C12" s="19" t="s">
        <v>231</v>
      </c>
      <c r="D12" s="57" t="s">
        <v>24</v>
      </c>
      <c r="E12" s="58" t="s">
        <v>181</v>
      </c>
      <c r="F12" s="59" t="n">
        <v>10</v>
      </c>
      <c r="G12" s="59" t="n">
        <v>11</v>
      </c>
      <c r="H12" s="138" t="n">
        <f>G12/F12</f>
        <v>1.1</v>
      </c>
      <c r="I12" s="139" t="n">
        <f>G12*3</f>
        <v>33</v>
      </c>
      <c r="J12" s="60"/>
      <c r="K12" s="63" t="n">
        <v>30</v>
      </c>
      <c r="L12" s="63" t="n">
        <v>31</v>
      </c>
      <c r="M12" s="140" t="n">
        <f>L12/K12</f>
        <v>1.03333333333333</v>
      </c>
      <c r="N12" s="141" t="n">
        <f>L12*2.5</f>
        <v>77.5</v>
      </c>
      <c r="O12" s="66"/>
      <c r="P12" s="63" t="n">
        <v>15</v>
      </c>
      <c r="Q12" s="141" t="n">
        <v>7</v>
      </c>
      <c r="R12" s="142" t="n">
        <f>Q12/P12</f>
        <v>0.466666666666667</v>
      </c>
      <c r="S12" s="141" t="n">
        <f>Q12*1</f>
        <v>7</v>
      </c>
      <c r="T12" s="66" t="n">
        <f>(P12-Q12)*-0.5</f>
        <v>-4</v>
      </c>
      <c r="U12" s="63" t="n">
        <v>15</v>
      </c>
      <c r="V12" s="63" t="n">
        <v>7</v>
      </c>
      <c r="W12" s="140" t="n">
        <f>V12/U12</f>
        <v>0.466666666666667</v>
      </c>
      <c r="X12" s="141" t="n">
        <f>V12*1.5</f>
        <v>10.5</v>
      </c>
      <c r="Y12" s="66" t="n">
        <f>(U12-V12)*-1</f>
        <v>-8</v>
      </c>
      <c r="Z12" s="63" t="n">
        <v>30</v>
      </c>
      <c r="AA12" s="64" t="n">
        <v>3</v>
      </c>
      <c r="AB12" s="70" t="n">
        <f>AA12/Z12</f>
        <v>0.1</v>
      </c>
      <c r="AC12" s="64" t="n">
        <f>AA12*0.5</f>
        <v>1.5</v>
      </c>
      <c r="AD12" s="66" t="n">
        <f>(Z12-AA12)*-0.3</f>
        <v>-8.1</v>
      </c>
      <c r="AE12" s="59" t="n">
        <v>10</v>
      </c>
      <c r="AF12" s="60" t="n">
        <v>1</v>
      </c>
      <c r="AG12" s="69" t="n">
        <f>AF12/AE12</f>
        <v>0.1</v>
      </c>
      <c r="AH12" s="67" t="n">
        <f>AF12*1</f>
        <v>1</v>
      </c>
      <c r="AI12" s="66" t="n">
        <f>(AE12-AF12)*-0.3</f>
        <v>-2.7</v>
      </c>
      <c r="AJ12" s="68" t="n">
        <f>I12+N12+S12+X12+AC12+AH12</f>
        <v>130.5</v>
      </c>
      <c r="AK12" s="68" t="n">
        <f>J12+O12+T12+Y12+AD12+AI12</f>
        <v>-22.8</v>
      </c>
    </row>
    <row r="13" ht="13.5" customHeight="1">
      <c r="A13" s="17" t="n">
        <v>10</v>
      </c>
      <c r="B13" s="18" t="n">
        <v>742</v>
      </c>
      <c r="C13" s="19" t="s">
        <v>232</v>
      </c>
      <c r="D13" s="57" t="s">
        <v>16</v>
      </c>
      <c r="E13" s="58" t="s">
        <v>181</v>
      </c>
      <c r="F13" s="59" t="n">
        <v>10</v>
      </c>
      <c r="G13" s="59" t="n">
        <v>10</v>
      </c>
      <c r="H13" s="138" t="n">
        <f>G13/F13</f>
        <v>1</v>
      </c>
      <c r="I13" s="139" t="n">
        <f>G13*3</f>
        <v>30</v>
      </c>
      <c r="J13" s="60"/>
      <c r="K13" s="63" t="n">
        <v>30</v>
      </c>
      <c r="L13" s="63" t="n">
        <v>30</v>
      </c>
      <c r="M13" s="140" t="n">
        <f>L13/K13</f>
        <v>1</v>
      </c>
      <c r="N13" s="141" t="n">
        <f>L13*2.5</f>
        <v>75</v>
      </c>
      <c r="O13" s="66"/>
      <c r="P13" s="63" t="n">
        <v>15</v>
      </c>
      <c r="Q13" s="141" t="n">
        <v>11</v>
      </c>
      <c r="R13" s="142" t="n">
        <f>Q13/P13</f>
        <v>0.733333333333333</v>
      </c>
      <c r="S13" s="141" t="n">
        <f>Q13*1</f>
        <v>11</v>
      </c>
      <c r="T13" s="66" t="n">
        <f>(P13-Q13)*-0.5</f>
        <v>-2</v>
      </c>
      <c r="U13" s="63" t="n">
        <v>15</v>
      </c>
      <c r="V13" s="63" t="n">
        <v>20</v>
      </c>
      <c r="W13" s="140" t="n">
        <f>V13/U13</f>
        <v>1.33333333333333</v>
      </c>
      <c r="X13" s="141" t="n">
        <f>V13*2.5</f>
        <v>50</v>
      </c>
      <c r="Y13" s="64"/>
      <c r="Z13" s="63" t="n">
        <v>30</v>
      </c>
      <c r="AA13" s="64" t="n">
        <v>13</v>
      </c>
      <c r="AB13" s="70" t="n">
        <f>AA13/Z13</f>
        <v>0.433333333333333</v>
      </c>
      <c r="AC13" s="64" t="n">
        <f>AA13*0.5</f>
        <v>6.5</v>
      </c>
      <c r="AD13" s="66" t="n">
        <f>(Z13-AA13)*-0.3</f>
        <v>-5.1</v>
      </c>
      <c r="AE13" s="59" t="n">
        <v>10</v>
      </c>
      <c r="AF13" s="60" t="n">
        <v>0</v>
      </c>
      <c r="AG13" s="69" t="n">
        <f>AF13/AE13</f>
        <v>0</v>
      </c>
      <c r="AH13" s="67" t="n">
        <f>AF13*1</f>
        <v>0</v>
      </c>
      <c r="AI13" s="66" t="n">
        <f>(AE13-AF13)*-0.3</f>
        <v>-3</v>
      </c>
      <c r="AJ13" s="68" t="n">
        <f>I13+N13+S13+X13+AC13+AH13</f>
        <v>172.5</v>
      </c>
      <c r="AK13" s="68" t="n">
        <f>J13+O13+T13+Y13+AD13+AI13</f>
        <v>-10.1</v>
      </c>
    </row>
    <row r="14" ht="13.5" customHeight="1">
      <c r="A14" s="17" t="n">
        <v>11</v>
      </c>
      <c r="B14" s="18" t="n">
        <v>111400</v>
      </c>
      <c r="C14" s="19" t="s">
        <v>233</v>
      </c>
      <c r="D14" s="57" t="s">
        <v>19</v>
      </c>
      <c r="E14" s="58" t="s">
        <v>181</v>
      </c>
      <c r="F14" s="59" t="n">
        <v>10</v>
      </c>
      <c r="G14" s="59" t="n">
        <v>6</v>
      </c>
      <c r="H14" s="138" t="n">
        <f>G14/F14</f>
        <v>0.6</v>
      </c>
      <c r="I14" s="139" t="n">
        <f>G14*1.5</f>
        <v>9</v>
      </c>
      <c r="J14" s="62" t="n">
        <f>(F14-G14)*-1</f>
        <v>-4</v>
      </c>
      <c r="K14" s="63" t="n">
        <v>30</v>
      </c>
      <c r="L14" s="63" t="n">
        <v>4</v>
      </c>
      <c r="M14" s="140" t="n">
        <f>L14/K14</f>
        <v>0.133333333333333</v>
      </c>
      <c r="N14" s="141" t="n">
        <f>L14*1</f>
        <v>4</v>
      </c>
      <c r="O14" s="66" t="n">
        <f>(K14-L14)*-1</f>
        <v>-26</v>
      </c>
      <c r="P14" s="63" t="n">
        <v>15</v>
      </c>
      <c r="Q14" s="141" t="n">
        <v>1</v>
      </c>
      <c r="R14" s="142" t="n">
        <f>Q14/P14</f>
        <v>0.0666666666666667</v>
      </c>
      <c r="S14" s="141" t="n">
        <f>Q14*1</f>
        <v>1</v>
      </c>
      <c r="T14" s="66" t="n">
        <f>(P14-Q14)*-0.5</f>
        <v>-7</v>
      </c>
      <c r="U14" s="63" t="n">
        <v>15</v>
      </c>
      <c r="V14" s="63" t="n">
        <v>4</v>
      </c>
      <c r="W14" s="140" t="n">
        <f>V14/U14</f>
        <v>0.266666666666667</v>
      </c>
      <c r="X14" s="141" t="n">
        <f>V14*1.5</f>
        <v>6</v>
      </c>
      <c r="Y14" s="66" t="n">
        <f>(U14-V14)*-1</f>
        <v>-11</v>
      </c>
      <c r="Z14" s="63" t="n">
        <v>30</v>
      </c>
      <c r="AA14" s="64" t="n">
        <v>3</v>
      </c>
      <c r="AB14" s="70" t="n">
        <f>AA14/Z14</f>
        <v>0.1</v>
      </c>
      <c r="AC14" s="64" t="n">
        <f>AA14*0.5</f>
        <v>1.5</v>
      </c>
      <c r="AD14" s="66" t="n">
        <f>(Z14-AA14)*-0.3</f>
        <v>-8.1</v>
      </c>
      <c r="AE14" s="59" t="n">
        <v>10</v>
      </c>
      <c r="AF14" s="60" t="n">
        <v>1</v>
      </c>
      <c r="AG14" s="69" t="n">
        <f>AF14/AE14</f>
        <v>0.1</v>
      </c>
      <c r="AH14" s="67" t="n">
        <f>AF14*1</f>
        <v>1</v>
      </c>
      <c r="AI14" s="66" t="n">
        <f>(AE14-AF14)*-0.3</f>
        <v>-2.7</v>
      </c>
      <c r="AJ14" s="68" t="n">
        <f>I14+N14+S14+X14+AC14+AH14</f>
        <v>22.5</v>
      </c>
      <c r="AK14" s="68" t="n">
        <f>J14+O14+T14+Y14+AD14+AI14</f>
        <v>-58.8</v>
      </c>
    </row>
    <row r="15" ht="13.5" customHeight="1">
      <c r="A15" s="17" t="n">
        <v>12</v>
      </c>
      <c r="B15" s="18" t="n">
        <v>365</v>
      </c>
      <c r="C15" s="19" t="s">
        <v>234</v>
      </c>
      <c r="D15" s="57" t="s">
        <v>14</v>
      </c>
      <c r="E15" s="58" t="s">
        <v>182</v>
      </c>
      <c r="F15" s="59" t="n">
        <v>10</v>
      </c>
      <c r="G15" s="59" t="n">
        <v>14</v>
      </c>
      <c r="H15" s="138" t="n">
        <f>G15/F15</f>
        <v>1.4</v>
      </c>
      <c r="I15" s="139" t="n">
        <f>G15*3</f>
        <v>42</v>
      </c>
      <c r="J15" s="60"/>
      <c r="K15" s="63" t="n">
        <v>30</v>
      </c>
      <c r="L15" s="63" t="n">
        <v>8</v>
      </c>
      <c r="M15" s="140" t="n">
        <f>L15/K15</f>
        <v>0.266666666666667</v>
      </c>
      <c r="N15" s="141" t="n">
        <f>L15*1</f>
        <v>8</v>
      </c>
      <c r="O15" s="66" t="n">
        <f>(K15-L15)*-1</f>
        <v>-22</v>
      </c>
      <c r="P15" s="63" t="n">
        <v>15</v>
      </c>
      <c r="Q15" s="141" t="n">
        <v>9</v>
      </c>
      <c r="R15" s="142" t="n">
        <f>Q15/P15</f>
        <v>0.6</v>
      </c>
      <c r="S15" s="141" t="n">
        <f>Q15*1</f>
        <v>9</v>
      </c>
      <c r="T15" s="66" t="n">
        <f>(P15-Q15)*-0.5</f>
        <v>-3</v>
      </c>
      <c r="U15" s="63" t="n">
        <v>15</v>
      </c>
      <c r="V15" s="63" t="n">
        <v>5</v>
      </c>
      <c r="W15" s="140" t="n">
        <f>V15/U15</f>
        <v>0.333333333333333</v>
      </c>
      <c r="X15" s="141" t="n">
        <f>V15*1.5</f>
        <v>7.5</v>
      </c>
      <c r="Y15" s="66" t="n">
        <f>(U15-V15)*-1</f>
        <v>-10</v>
      </c>
      <c r="Z15" s="63" t="n">
        <v>30</v>
      </c>
      <c r="AA15" s="64" t="n">
        <v>19</v>
      </c>
      <c r="AB15" s="70" t="n">
        <f>AA15/Z15</f>
        <v>0.633333333333333</v>
      </c>
      <c r="AC15" s="64" t="n">
        <f>AA15*0.5</f>
        <v>9.5</v>
      </c>
      <c r="AD15" s="66" t="n">
        <f>(Z15-AA15)*-0.3</f>
        <v>-3.3</v>
      </c>
      <c r="AE15" s="59" t="n">
        <v>10</v>
      </c>
      <c r="AF15" s="60" t="n">
        <v>20</v>
      </c>
      <c r="AG15" s="69" t="n">
        <f>AF15/AE15</f>
        <v>2</v>
      </c>
      <c r="AH15" s="64" t="n">
        <f>AF15*2</f>
        <v>40</v>
      </c>
      <c r="AI15" s="112"/>
      <c r="AJ15" s="68" t="n">
        <f>I15+N15+S15+X15+AC15+AH15</f>
        <v>116</v>
      </c>
      <c r="AK15" s="68" t="n">
        <f>J15+O15+T15+Y15+AD15+AI15</f>
        <v>-38.3</v>
      </c>
    </row>
    <row r="16" ht="13.5" customHeight="1">
      <c r="A16" s="17" t="n">
        <v>13</v>
      </c>
      <c r="B16" s="18" t="n">
        <v>707</v>
      </c>
      <c r="C16" s="19" t="s">
        <v>235</v>
      </c>
      <c r="D16" s="57" t="s">
        <v>24</v>
      </c>
      <c r="E16" s="58" t="s">
        <v>182</v>
      </c>
      <c r="F16" s="59" t="n">
        <v>10</v>
      </c>
      <c r="G16" s="59" t="n">
        <v>8</v>
      </c>
      <c r="H16" s="138" t="n">
        <f>G16/F16</f>
        <v>0.8</v>
      </c>
      <c r="I16" s="139" t="n">
        <f>G16*1.5</f>
        <v>12</v>
      </c>
      <c r="J16" s="62" t="n">
        <f>(F16-G16)*-1</f>
        <v>-2</v>
      </c>
      <c r="K16" s="63" t="n">
        <v>30</v>
      </c>
      <c r="L16" s="63" t="n">
        <v>26</v>
      </c>
      <c r="M16" s="140" t="n">
        <f>L16/K16</f>
        <v>0.866666666666667</v>
      </c>
      <c r="N16" s="141" t="n">
        <f>L16*1</f>
        <v>26</v>
      </c>
      <c r="O16" s="66" t="n">
        <f>(K16-L16)*-1</f>
        <v>-4</v>
      </c>
      <c r="P16" s="63" t="n">
        <v>15</v>
      </c>
      <c r="Q16" s="141" t="n">
        <v>12</v>
      </c>
      <c r="R16" s="142" t="n">
        <f>Q16/P16</f>
        <v>0.8</v>
      </c>
      <c r="S16" s="141" t="n">
        <f>Q16*1</f>
        <v>12</v>
      </c>
      <c r="T16" s="66" t="n">
        <f>(P16-Q16)*-0.5</f>
        <v>-1.5</v>
      </c>
      <c r="U16" s="63" t="n">
        <v>15</v>
      </c>
      <c r="V16" s="63" t="n">
        <v>1</v>
      </c>
      <c r="W16" s="140" t="n">
        <f>V16/U16</f>
        <v>0.0666666666666667</v>
      </c>
      <c r="X16" s="141" t="n">
        <f>V16*1.5</f>
        <v>1.5</v>
      </c>
      <c r="Y16" s="66" t="n">
        <f>(U16-V16)*-1</f>
        <v>-14</v>
      </c>
      <c r="Z16" s="63" t="n">
        <v>30</v>
      </c>
      <c r="AA16" s="64" t="n">
        <v>30</v>
      </c>
      <c r="AB16" s="70" t="n">
        <f>AA16/Z16</f>
        <v>1</v>
      </c>
      <c r="AC16" s="64" t="n">
        <f>AA16*1</f>
        <v>30</v>
      </c>
      <c r="AD16" s="64"/>
      <c r="AE16" s="59" t="n">
        <v>10</v>
      </c>
      <c r="AF16" s="60" t="n">
        <v>4</v>
      </c>
      <c r="AG16" s="69" t="n">
        <f>AF16/AE16</f>
        <v>0.4</v>
      </c>
      <c r="AH16" s="67" t="n">
        <f>AF16*1</f>
        <v>4</v>
      </c>
      <c r="AI16" s="66" t="n">
        <f>(AE16-AF16)*-0.3</f>
        <v>-1.8</v>
      </c>
      <c r="AJ16" s="68" t="n">
        <f>I16+N16+S16+X16+AC16+AH16</f>
        <v>85.5</v>
      </c>
      <c r="AK16" s="68" t="n">
        <f>J16+O16+T16+Y16+AD16+AI16</f>
        <v>-23.3</v>
      </c>
    </row>
    <row r="17" ht="13.5" customHeight="1">
      <c r="A17" s="17" t="n">
        <v>14</v>
      </c>
      <c r="B17" s="18" t="n">
        <v>712</v>
      </c>
      <c r="C17" s="19" t="s">
        <v>236</v>
      </c>
      <c r="D17" s="57" t="s">
        <v>24</v>
      </c>
      <c r="E17" s="58" t="s">
        <v>182</v>
      </c>
      <c r="F17" s="59" t="n">
        <v>10</v>
      </c>
      <c r="G17" s="59" t="n">
        <v>10</v>
      </c>
      <c r="H17" s="138" t="n">
        <f>G17/F17</f>
        <v>1</v>
      </c>
      <c r="I17" s="139" t="n">
        <f>G17*3</f>
        <v>30</v>
      </c>
      <c r="J17" s="60"/>
      <c r="K17" s="63" t="n">
        <v>30</v>
      </c>
      <c r="L17" s="63" t="n">
        <v>30</v>
      </c>
      <c r="M17" s="140" t="n">
        <f>L17/K17</f>
        <v>1</v>
      </c>
      <c r="N17" s="141" t="n">
        <f>L17*2.5</f>
        <v>75</v>
      </c>
      <c r="O17" s="66"/>
      <c r="P17" s="63" t="n">
        <v>15</v>
      </c>
      <c r="Q17" s="141" t="n">
        <v>2</v>
      </c>
      <c r="R17" s="142" t="n">
        <f>Q17/P17</f>
        <v>0.133333333333333</v>
      </c>
      <c r="S17" s="141" t="n">
        <f>Q17*1</f>
        <v>2</v>
      </c>
      <c r="T17" s="66" t="n">
        <f>(P17-Q17)*-0.5</f>
        <v>-6.5</v>
      </c>
      <c r="U17" s="63" t="n">
        <v>15</v>
      </c>
      <c r="V17" s="63" t="n">
        <v>4</v>
      </c>
      <c r="W17" s="140" t="n">
        <f>V17/U17</f>
        <v>0.266666666666667</v>
      </c>
      <c r="X17" s="141" t="n">
        <f>V17*1.5</f>
        <v>6</v>
      </c>
      <c r="Y17" s="66" t="n">
        <f>(U17-V17)*-1</f>
        <v>-11</v>
      </c>
      <c r="Z17" s="63" t="n">
        <v>30</v>
      </c>
      <c r="AA17" s="64" t="n">
        <v>17</v>
      </c>
      <c r="AB17" s="70" t="n">
        <f>AA17/Z17</f>
        <v>0.566666666666667</v>
      </c>
      <c r="AC17" s="64" t="n">
        <f>AA17*0.5</f>
        <v>8.5</v>
      </c>
      <c r="AD17" s="66" t="n">
        <f>(Z17-AA17)*-0.3</f>
        <v>-3.9</v>
      </c>
      <c r="AE17" s="59" t="n">
        <v>10</v>
      </c>
      <c r="AF17" s="60" t="n">
        <v>4</v>
      </c>
      <c r="AG17" s="69" t="n">
        <f>AF17/AE17</f>
        <v>0.4</v>
      </c>
      <c r="AH17" s="67" t="n">
        <f>AF17*1</f>
        <v>4</v>
      </c>
      <c r="AI17" s="66" t="n">
        <f>(AE17-AF17)*-0.3</f>
        <v>-1.8</v>
      </c>
      <c r="AJ17" s="68" t="n">
        <f>I17+N17+S17+X17+AC17+AH17</f>
        <v>125.5</v>
      </c>
      <c r="AK17" s="68" t="n">
        <f>J17+O17+T17+Y17+AD17+AI17</f>
        <v>-23.2</v>
      </c>
    </row>
    <row r="18" ht="13.5" customHeight="1">
      <c r="A18" s="17" t="n">
        <v>15</v>
      </c>
      <c r="B18" s="18" t="n">
        <v>730</v>
      </c>
      <c r="C18" s="19" t="s">
        <v>237</v>
      </c>
      <c r="D18" s="57" t="s">
        <v>31</v>
      </c>
      <c r="E18" s="58" t="s">
        <v>182</v>
      </c>
      <c r="F18" s="59" t="n">
        <v>10</v>
      </c>
      <c r="G18" s="59" t="n">
        <v>20</v>
      </c>
      <c r="H18" s="138" t="n">
        <f>G18/F18</f>
        <v>2</v>
      </c>
      <c r="I18" s="139" t="n">
        <f>G18*3</f>
        <v>60</v>
      </c>
      <c r="J18" s="60"/>
      <c r="K18" s="63" t="n">
        <v>30</v>
      </c>
      <c r="L18" s="63" t="n">
        <v>30</v>
      </c>
      <c r="M18" s="140" t="n">
        <f>L18/K18</f>
        <v>1</v>
      </c>
      <c r="N18" s="141" t="n">
        <f>L18*2.5</f>
        <v>75</v>
      </c>
      <c r="O18" s="66"/>
      <c r="P18" s="63" t="n">
        <v>15</v>
      </c>
      <c r="Q18" s="141" t="n">
        <v>4</v>
      </c>
      <c r="R18" s="142" t="n">
        <f>Q18/P18</f>
        <v>0.266666666666667</v>
      </c>
      <c r="S18" s="141" t="n">
        <f>Q18*1</f>
        <v>4</v>
      </c>
      <c r="T18" s="66" t="n">
        <f>(P18-Q18)*-0.5</f>
        <v>-5.5</v>
      </c>
      <c r="U18" s="63" t="n">
        <v>15</v>
      </c>
      <c r="V18" s="63" t="n">
        <v>5</v>
      </c>
      <c r="W18" s="140" t="n">
        <f>V18/U18</f>
        <v>0.333333333333333</v>
      </c>
      <c r="X18" s="141" t="n">
        <f>V18*1.5</f>
        <v>7.5</v>
      </c>
      <c r="Y18" s="66" t="n">
        <f>(U18-V18)*-1</f>
        <v>-10</v>
      </c>
      <c r="Z18" s="63" t="n">
        <v>30</v>
      </c>
      <c r="AA18" s="64" t="n">
        <v>21</v>
      </c>
      <c r="AB18" s="70" t="n">
        <f>AA18/Z18</f>
        <v>0.7</v>
      </c>
      <c r="AC18" s="64" t="n">
        <f>AA18*0.5</f>
        <v>10.5</v>
      </c>
      <c r="AD18" s="66" t="n">
        <f>(Z18-AA18)*-0.3</f>
        <v>-2.7</v>
      </c>
      <c r="AE18" s="59" t="n">
        <v>10</v>
      </c>
      <c r="AF18" s="60" t="n">
        <v>41</v>
      </c>
      <c r="AG18" s="69" t="n">
        <f>AF18/AE18</f>
        <v>4.1</v>
      </c>
      <c r="AH18" s="64" t="n">
        <f>AF18*2</f>
        <v>82</v>
      </c>
      <c r="AI18" s="112"/>
      <c r="AJ18" s="68" t="n">
        <f>I18+N18+S18+X18+AC18+AH18</f>
        <v>239</v>
      </c>
      <c r="AK18" s="68" t="n">
        <f>J18+O18+T18+Y18+AD18+AI18</f>
        <v>-18.2</v>
      </c>
    </row>
    <row r="19" ht="13.5" customHeight="1">
      <c r="A19" s="17" t="n">
        <v>16</v>
      </c>
      <c r="B19" s="18" t="n">
        <v>106066</v>
      </c>
      <c r="C19" s="19" t="s">
        <v>238</v>
      </c>
      <c r="D19" s="57" t="s">
        <v>16</v>
      </c>
      <c r="E19" s="58" t="s">
        <v>182</v>
      </c>
      <c r="F19" s="59" t="n">
        <v>10</v>
      </c>
      <c r="G19" s="59" t="n">
        <v>18</v>
      </c>
      <c r="H19" s="138" t="n">
        <f>G19/F19</f>
        <v>1.8</v>
      </c>
      <c r="I19" s="139" t="n">
        <f>G19*3</f>
        <v>54</v>
      </c>
      <c r="J19" s="60"/>
      <c r="K19" s="63" t="n">
        <v>30</v>
      </c>
      <c r="L19" s="63" t="n">
        <v>48</v>
      </c>
      <c r="M19" s="140" t="n">
        <f>L19/K19</f>
        <v>1.6</v>
      </c>
      <c r="N19" s="141" t="n">
        <f>L19*2.5</f>
        <v>120</v>
      </c>
      <c r="O19" s="66"/>
      <c r="P19" s="63" t="n">
        <v>15</v>
      </c>
      <c r="Q19" s="141" t="n">
        <v>21</v>
      </c>
      <c r="R19" s="142" t="n">
        <f>Q19/P19</f>
        <v>1.4</v>
      </c>
      <c r="S19" s="141" t="n">
        <f>Q19*2</f>
        <v>42</v>
      </c>
      <c r="T19" s="64"/>
      <c r="U19" s="63" t="n">
        <v>15</v>
      </c>
      <c r="V19" s="63" t="n">
        <v>9</v>
      </c>
      <c r="W19" s="140" t="n">
        <f>V19/U19</f>
        <v>0.6</v>
      </c>
      <c r="X19" s="141" t="n">
        <f>V19*1.5</f>
        <v>13.5</v>
      </c>
      <c r="Y19" s="66" t="n">
        <f>(U19-V19)*-1</f>
        <v>-6</v>
      </c>
      <c r="Z19" s="63" t="n">
        <v>30</v>
      </c>
      <c r="AA19" s="64" t="n">
        <v>21</v>
      </c>
      <c r="AB19" s="70" t="n">
        <f>AA19/Z19</f>
        <v>0.7</v>
      </c>
      <c r="AC19" s="64" t="n">
        <f>AA19*0.5</f>
        <v>10.5</v>
      </c>
      <c r="AD19" s="66" t="n">
        <f>(Z19-AA19)*-0.3</f>
        <v>-2.7</v>
      </c>
      <c r="AE19" s="59" t="n">
        <v>10</v>
      </c>
      <c r="AF19" s="60" t="n">
        <v>9</v>
      </c>
      <c r="AG19" s="69" t="n">
        <f>AF19/AE19</f>
        <v>0.9</v>
      </c>
      <c r="AH19" s="67" t="n">
        <f>AF19*1</f>
        <v>9</v>
      </c>
      <c r="AI19" s="66" t="n">
        <f>(AE19-AF19)*-0.3</f>
        <v>-0.3</v>
      </c>
      <c r="AJ19" s="68" t="n">
        <f>I19+N19+S19+X19+AC19+AH19</f>
        <v>249</v>
      </c>
      <c r="AK19" s="68" t="n">
        <f>J19+O19+T19+Y19+AD19+AI19</f>
        <v>-9</v>
      </c>
    </row>
    <row r="20" ht="13.5" customHeight="1">
      <c r="A20" s="17" t="n">
        <v>17</v>
      </c>
      <c r="B20" s="18" t="n">
        <v>108656</v>
      </c>
      <c r="C20" s="19" t="s">
        <v>239</v>
      </c>
      <c r="D20" s="57" t="s">
        <v>22</v>
      </c>
      <c r="E20" s="58" t="s">
        <v>182</v>
      </c>
      <c r="F20" s="59" t="n">
        <v>10</v>
      </c>
      <c r="G20" s="59" t="n">
        <v>0</v>
      </c>
      <c r="H20" s="138" t="n">
        <f>G20/F20</f>
        <v>0</v>
      </c>
      <c r="I20" s="139" t="n">
        <f>G20*1.5</f>
        <v>0</v>
      </c>
      <c r="J20" s="62" t="n">
        <f>(F20-G20)*-1</f>
        <v>-10</v>
      </c>
      <c r="K20" s="63" t="n">
        <v>30</v>
      </c>
      <c r="L20" s="63" t="n">
        <v>4</v>
      </c>
      <c r="M20" s="140" t="n">
        <f>L20/K20</f>
        <v>0.133333333333333</v>
      </c>
      <c r="N20" s="141" t="n">
        <f>L20*1</f>
        <v>4</v>
      </c>
      <c r="O20" s="66" t="n">
        <f>(K20-L20)*-1</f>
        <v>-26</v>
      </c>
      <c r="P20" s="63" t="n">
        <v>15</v>
      </c>
      <c r="Q20" s="141" t="n">
        <v>2</v>
      </c>
      <c r="R20" s="142" t="n">
        <f>Q20/P20</f>
        <v>0.133333333333333</v>
      </c>
      <c r="S20" s="141" t="n">
        <f>Q20*1</f>
        <v>2</v>
      </c>
      <c r="T20" s="66" t="n">
        <f>(P20-Q20)*-0.5</f>
        <v>-6.5</v>
      </c>
      <c r="U20" s="63" t="n">
        <v>15</v>
      </c>
      <c r="V20" s="63" t="n">
        <v>0</v>
      </c>
      <c r="W20" s="140" t="n">
        <f>V20/U20</f>
        <v>0</v>
      </c>
      <c r="X20" s="141" t="n">
        <f>V20*1.5</f>
        <v>0</v>
      </c>
      <c r="Y20" s="66" t="n">
        <f>(U20-V20)*-1</f>
        <v>-15</v>
      </c>
      <c r="Z20" s="63" t="n">
        <v>30</v>
      </c>
      <c r="AA20" s="64" t="n">
        <v>1</v>
      </c>
      <c r="AB20" s="70" t="n">
        <f>AA20/Z20</f>
        <v>0.0333333333333333</v>
      </c>
      <c r="AC20" s="64" t="n">
        <f>AA20*0.5</f>
        <v>0.5</v>
      </c>
      <c r="AD20" s="66" t="n">
        <f>(Z20-AA20)*-0.3</f>
        <v>-8.7</v>
      </c>
      <c r="AE20" s="59" t="n">
        <v>10</v>
      </c>
      <c r="AF20" s="60" t="n">
        <v>0</v>
      </c>
      <c r="AG20" s="69" t="n">
        <f>AF20/AE20</f>
        <v>0</v>
      </c>
      <c r="AH20" s="67" t="n">
        <f>AF20*1</f>
        <v>0</v>
      </c>
      <c r="AI20" s="66" t="n">
        <f>(AE20-AF20)*-0.3</f>
        <v>-3</v>
      </c>
      <c r="AJ20" s="68" t="n">
        <f>I20+N20+S20+X20+AC20+AH20</f>
        <v>6.5</v>
      </c>
      <c r="AK20" s="68" t="n">
        <f>J20+O20+T20+Y20+AD20+AI20</f>
        <v>-69.2</v>
      </c>
    </row>
    <row r="21" ht="13.5" customHeight="1">
      <c r="A21" s="17" t="n">
        <v>18</v>
      </c>
      <c r="B21" s="18" t="n">
        <v>114844</v>
      </c>
      <c r="C21" s="19" t="s">
        <v>240</v>
      </c>
      <c r="D21" s="57" t="s">
        <v>11</v>
      </c>
      <c r="E21" s="58" t="s">
        <v>182</v>
      </c>
      <c r="F21" s="59" t="n">
        <v>10</v>
      </c>
      <c r="G21" s="59" t="n">
        <v>4</v>
      </c>
      <c r="H21" s="138" t="n">
        <f>G21/F21</f>
        <v>0.4</v>
      </c>
      <c r="I21" s="139" t="n">
        <f>G21*1.5</f>
        <v>6</v>
      </c>
      <c r="J21" s="62" t="n">
        <f>(F21-G21)*-1</f>
        <v>-6</v>
      </c>
      <c r="K21" s="63" t="n">
        <v>30</v>
      </c>
      <c r="L21" s="63" t="n">
        <v>9</v>
      </c>
      <c r="M21" s="140" t="n">
        <f>L21/K21</f>
        <v>0.3</v>
      </c>
      <c r="N21" s="141" t="n">
        <f>L21*1</f>
        <v>9</v>
      </c>
      <c r="O21" s="66" t="n">
        <f>(K21-L21)*-1</f>
        <v>-21</v>
      </c>
      <c r="P21" s="63" t="n">
        <v>15</v>
      </c>
      <c r="Q21" s="141" t="n">
        <v>6</v>
      </c>
      <c r="R21" s="142" t="n">
        <f>Q21/P21</f>
        <v>0.4</v>
      </c>
      <c r="S21" s="141" t="n">
        <f>Q21*1</f>
        <v>6</v>
      </c>
      <c r="T21" s="66" t="n">
        <f>(P21-Q21)*-0.5</f>
        <v>-4.5</v>
      </c>
      <c r="U21" s="63" t="n">
        <v>15</v>
      </c>
      <c r="V21" s="63" t="n">
        <v>6</v>
      </c>
      <c r="W21" s="140" t="n">
        <f>V21/U21</f>
        <v>0.4</v>
      </c>
      <c r="X21" s="141" t="n">
        <f>V21*1.5</f>
        <v>9</v>
      </c>
      <c r="Y21" s="66" t="n">
        <f>(U21-V21)*-1</f>
        <v>-9</v>
      </c>
      <c r="Z21" s="63" t="n">
        <v>30</v>
      </c>
      <c r="AA21" s="64" t="n">
        <v>23</v>
      </c>
      <c r="AB21" s="70" t="n">
        <f>AA21/Z21</f>
        <v>0.766666666666667</v>
      </c>
      <c r="AC21" s="64" t="n">
        <f>AA21*0.5</f>
        <v>11.5</v>
      </c>
      <c r="AD21" s="66" t="n">
        <f>(Z21-AA21)*-0.3</f>
        <v>-2.1</v>
      </c>
      <c r="AE21" s="59" t="n">
        <v>10</v>
      </c>
      <c r="AF21" s="60" t="n">
        <v>6</v>
      </c>
      <c r="AG21" s="69" t="n">
        <f>AF21/AE21</f>
        <v>0.6</v>
      </c>
      <c r="AH21" s="67" t="n">
        <f>AF21*1</f>
        <v>6</v>
      </c>
      <c r="AI21" s="66" t="n">
        <f>(AE21-AF21)*-0.3</f>
        <v>-1.2</v>
      </c>
      <c r="AJ21" s="68" t="n">
        <f>I21+N21+S21+X21+AC21+AH21</f>
        <v>47.5</v>
      </c>
      <c r="AK21" s="68" t="n">
        <f>J21+O21+T21+Y21+AD21+AI21</f>
        <v>-43.8</v>
      </c>
    </row>
    <row r="22" ht="13.5" customHeight="1">
      <c r="A22" s="17" t="n">
        <v>19</v>
      </c>
      <c r="B22" s="18" t="n">
        <v>117491</v>
      </c>
      <c r="C22" s="19" t="s">
        <v>241</v>
      </c>
      <c r="D22" s="57" t="s">
        <v>14</v>
      </c>
      <c r="E22" s="58" t="s">
        <v>182</v>
      </c>
      <c r="F22" s="59" t="n">
        <v>10</v>
      </c>
      <c r="G22" s="59" t="n">
        <v>9</v>
      </c>
      <c r="H22" s="138" t="n">
        <f>G22/F22</f>
        <v>0.9</v>
      </c>
      <c r="I22" s="139" t="n">
        <f>G22*1.5</f>
        <v>13.5</v>
      </c>
      <c r="J22" s="62" t="n">
        <f>(F22-G22)*-1</f>
        <v>-1</v>
      </c>
      <c r="K22" s="63" t="n">
        <v>30</v>
      </c>
      <c r="L22" s="63" t="n">
        <v>18</v>
      </c>
      <c r="M22" s="140" t="n">
        <f>L22/K22</f>
        <v>0.6</v>
      </c>
      <c r="N22" s="141" t="n">
        <f>L22*1</f>
        <v>18</v>
      </c>
      <c r="O22" s="66" t="n">
        <f>(K22-L22)*-1</f>
        <v>-12</v>
      </c>
      <c r="P22" s="63" t="n">
        <v>15</v>
      </c>
      <c r="Q22" s="141" t="n">
        <v>20</v>
      </c>
      <c r="R22" s="142" t="n">
        <f>Q22/P22</f>
        <v>1.33333333333333</v>
      </c>
      <c r="S22" s="141" t="n">
        <f>Q22*2</f>
        <v>40</v>
      </c>
      <c r="T22" s="64"/>
      <c r="U22" s="63" t="n">
        <v>15</v>
      </c>
      <c r="V22" s="63" t="n">
        <v>4</v>
      </c>
      <c r="W22" s="140" t="n">
        <f>V22/U22</f>
        <v>0.266666666666667</v>
      </c>
      <c r="X22" s="141" t="n">
        <f>V22*1.5</f>
        <v>6</v>
      </c>
      <c r="Y22" s="66" t="n">
        <f>(U22-V22)*-1</f>
        <v>-11</v>
      </c>
      <c r="Z22" s="63" t="n">
        <v>30</v>
      </c>
      <c r="AA22" s="64" t="n">
        <v>27</v>
      </c>
      <c r="AB22" s="70" t="n">
        <f>AA22/Z22</f>
        <v>0.9</v>
      </c>
      <c r="AC22" s="64" t="n">
        <f>AA22*0.5</f>
        <v>13.5</v>
      </c>
      <c r="AD22" s="66" t="n">
        <f>(Z22-AA22)*-0.3</f>
        <v>-0.9</v>
      </c>
      <c r="AE22" s="59" t="n">
        <v>10</v>
      </c>
      <c r="AF22" s="60" t="n">
        <v>5</v>
      </c>
      <c r="AG22" s="69" t="n">
        <f>AF22/AE22</f>
        <v>0.5</v>
      </c>
      <c r="AH22" s="67" t="n">
        <f>AF22*1</f>
        <v>5</v>
      </c>
      <c r="AI22" s="66" t="n">
        <f>(AE22-AF22)*-0.3</f>
        <v>-1.5</v>
      </c>
      <c r="AJ22" s="68" t="n">
        <f>I22+N22+S22+X22+AC22+AH22</f>
        <v>96</v>
      </c>
      <c r="AK22" s="68" t="n">
        <f>J22+O22+T22+Y22+AD22+AI22</f>
        <v>-26.4</v>
      </c>
    </row>
    <row r="23" ht="13.5" customHeight="1">
      <c r="A23" s="17" t="n">
        <v>20</v>
      </c>
      <c r="B23" s="18" t="n">
        <v>54</v>
      </c>
      <c r="C23" s="19" t="s">
        <v>242</v>
      </c>
      <c r="D23" s="57" t="s">
        <v>31</v>
      </c>
      <c r="E23" s="58" t="s">
        <v>183</v>
      </c>
      <c r="F23" s="59" t="n">
        <v>10</v>
      </c>
      <c r="G23" s="59" t="n">
        <v>4</v>
      </c>
      <c r="H23" s="138" t="n">
        <f>G23/F23</f>
        <v>0.4</v>
      </c>
      <c r="I23" s="139" t="n">
        <f>G23*1.5</f>
        <v>6</v>
      </c>
      <c r="J23" s="62" t="n">
        <f>(F23-G23)*-1</f>
        <v>-6</v>
      </c>
      <c r="K23" s="63" t="n">
        <v>25</v>
      </c>
      <c r="L23" s="63" t="n">
        <v>13</v>
      </c>
      <c r="M23" s="140" t="n">
        <f>L23/K23</f>
        <v>0.52</v>
      </c>
      <c r="N23" s="141" t="n">
        <f>L23*1</f>
        <v>13</v>
      </c>
      <c r="O23" s="66" t="n">
        <f>(K23-L23)*-1</f>
        <v>-12</v>
      </c>
      <c r="P23" s="63" t="n">
        <v>15</v>
      </c>
      <c r="Q23" s="141" t="n">
        <v>9</v>
      </c>
      <c r="R23" s="142" t="n">
        <f>Q23/P23</f>
        <v>0.6</v>
      </c>
      <c r="S23" s="141" t="n">
        <f>Q23*1</f>
        <v>9</v>
      </c>
      <c r="T23" s="66" t="n">
        <f>(P23-Q23)*-0.5</f>
        <v>-3</v>
      </c>
      <c r="U23" s="63" t="n">
        <v>15</v>
      </c>
      <c r="V23" s="63" t="n">
        <v>10</v>
      </c>
      <c r="W23" s="140" t="n">
        <f>V23/U23</f>
        <v>0.666666666666667</v>
      </c>
      <c r="X23" s="141" t="n">
        <f>V23*1.5</f>
        <v>15</v>
      </c>
      <c r="Y23" s="66" t="n">
        <f>(U23-V23)*-1</f>
        <v>-5</v>
      </c>
      <c r="Z23" s="63" t="n">
        <v>25</v>
      </c>
      <c r="AA23" s="64" t="n">
        <v>6</v>
      </c>
      <c r="AB23" s="70" t="n">
        <f>AA23/Z23</f>
        <v>0.24</v>
      </c>
      <c r="AC23" s="64" t="n">
        <f>AA23*0.5</f>
        <v>3</v>
      </c>
      <c r="AD23" s="66" t="n">
        <f>(Z23-AA23)*-0.3</f>
        <v>-5.7</v>
      </c>
      <c r="AE23" s="59" t="n">
        <v>10</v>
      </c>
      <c r="AF23" s="60" t="n">
        <v>0</v>
      </c>
      <c r="AG23" s="69" t="n">
        <f>AF23/AE23</f>
        <v>0</v>
      </c>
      <c r="AH23" s="67" t="n">
        <f>AF23*1</f>
        <v>0</v>
      </c>
      <c r="AI23" s="66" t="n">
        <f>(AE23-AF23)*-0.3</f>
        <v>-3</v>
      </c>
      <c r="AJ23" s="68" t="n">
        <f>I23+N23+S23+X23+AC23+AH23</f>
        <v>46</v>
      </c>
      <c r="AK23" s="68" t="n">
        <f>J23+O23+T23+Y23+AD23+AI23</f>
        <v>-34.7</v>
      </c>
    </row>
    <row r="24" ht="13.5" customHeight="1">
      <c r="A24" s="17" t="n">
        <v>21</v>
      </c>
      <c r="B24" s="18" t="n">
        <v>329</v>
      </c>
      <c r="C24" s="19" t="s">
        <v>243</v>
      </c>
      <c r="D24" s="57" t="s">
        <v>31</v>
      </c>
      <c r="E24" s="58" t="s">
        <v>183</v>
      </c>
      <c r="F24" s="59" t="n">
        <v>10</v>
      </c>
      <c r="G24" s="59" t="n">
        <v>3</v>
      </c>
      <c r="H24" s="138" t="n">
        <f>G24/F24</f>
        <v>0.3</v>
      </c>
      <c r="I24" s="139" t="n">
        <f>G24*1.5</f>
        <v>4.5</v>
      </c>
      <c r="J24" s="62" t="n">
        <f>(F24-G24)*-1</f>
        <v>-7</v>
      </c>
      <c r="K24" s="63" t="n">
        <v>25</v>
      </c>
      <c r="L24" s="63" t="n">
        <v>8</v>
      </c>
      <c r="M24" s="140" t="n">
        <f>L24/K24</f>
        <v>0.32</v>
      </c>
      <c r="N24" s="141" t="n">
        <f>L24*1</f>
        <v>8</v>
      </c>
      <c r="O24" s="66" t="n">
        <f>(K24-L24)*-1</f>
        <v>-17</v>
      </c>
      <c r="P24" s="63" t="n">
        <v>15</v>
      </c>
      <c r="Q24" s="141" t="n">
        <v>4</v>
      </c>
      <c r="R24" s="142" t="n">
        <f>Q24/P24</f>
        <v>0.266666666666667</v>
      </c>
      <c r="S24" s="141" t="n">
        <f>Q24*1</f>
        <v>4</v>
      </c>
      <c r="T24" s="66" t="n">
        <f>(P24-Q24)*-0.5</f>
        <v>-5.5</v>
      </c>
      <c r="U24" s="63" t="n">
        <v>15</v>
      </c>
      <c r="V24" s="63" t="n">
        <v>10</v>
      </c>
      <c r="W24" s="140" t="n">
        <f>V24/U24</f>
        <v>0.666666666666667</v>
      </c>
      <c r="X24" s="141" t="n">
        <f>V24*1.5</f>
        <v>15</v>
      </c>
      <c r="Y24" s="66" t="n">
        <f>(U24-V24)*-1</f>
        <v>-5</v>
      </c>
      <c r="Z24" s="63" t="n">
        <v>25</v>
      </c>
      <c r="AA24" s="64" t="n">
        <v>6</v>
      </c>
      <c r="AB24" s="70" t="n">
        <f>AA24/Z24</f>
        <v>0.24</v>
      </c>
      <c r="AC24" s="64" t="n">
        <f>AA24*0.5</f>
        <v>3</v>
      </c>
      <c r="AD24" s="66" t="n">
        <f>(Z24-AA24)*-0.3</f>
        <v>-5.7</v>
      </c>
      <c r="AE24" s="59" t="n">
        <v>10</v>
      </c>
      <c r="AF24" s="60" t="n">
        <v>1</v>
      </c>
      <c r="AG24" s="69" t="n">
        <f>AF24/AE24</f>
        <v>0.1</v>
      </c>
      <c r="AH24" s="67" t="n">
        <f>AF24*1</f>
        <v>1</v>
      </c>
      <c r="AI24" s="66" t="n">
        <f>(AE24-AF24)*-0.3</f>
        <v>-2.7</v>
      </c>
      <c r="AJ24" s="68" t="n">
        <f>I24+N24+S24+X24+AC24+AH24</f>
        <v>35.5</v>
      </c>
      <c r="AK24" s="68" t="n">
        <f>J24+O24+T24+Y24+AD24+AI24</f>
        <v>-42.9</v>
      </c>
    </row>
    <row r="25" ht="13.5" customHeight="1">
      <c r="A25" s="17" t="n">
        <v>22</v>
      </c>
      <c r="B25" s="18" t="n">
        <v>357</v>
      </c>
      <c r="C25" s="19" t="s">
        <v>244</v>
      </c>
      <c r="D25" s="57" t="s">
        <v>14</v>
      </c>
      <c r="E25" s="58" t="s">
        <v>183</v>
      </c>
      <c r="F25" s="59" t="n">
        <v>10</v>
      </c>
      <c r="G25" s="59" t="n">
        <v>6</v>
      </c>
      <c r="H25" s="138" t="n">
        <f>G25/F25</f>
        <v>0.6</v>
      </c>
      <c r="I25" s="139" t="n">
        <f>G25*1.5</f>
        <v>9</v>
      </c>
      <c r="J25" s="62" t="n">
        <f>(F25-G25)*-1</f>
        <v>-4</v>
      </c>
      <c r="K25" s="63" t="n">
        <v>25</v>
      </c>
      <c r="L25" s="63" t="n">
        <v>10</v>
      </c>
      <c r="M25" s="140" t="n">
        <f>L25/K25</f>
        <v>0.4</v>
      </c>
      <c r="N25" s="141" t="n">
        <f>L25*1</f>
        <v>10</v>
      </c>
      <c r="O25" s="66" t="n">
        <f>(K25-L25)*-1</f>
        <v>-15</v>
      </c>
      <c r="P25" s="63" t="n">
        <v>15</v>
      </c>
      <c r="Q25" s="141" t="n">
        <v>14</v>
      </c>
      <c r="R25" s="142" t="n">
        <f>Q25/P25</f>
        <v>0.933333333333333</v>
      </c>
      <c r="S25" s="141" t="n">
        <f>Q25*1</f>
        <v>14</v>
      </c>
      <c r="T25" s="66" t="n">
        <f>(P25-Q25)*-0.5</f>
        <v>-0.5</v>
      </c>
      <c r="U25" s="63" t="n">
        <v>15</v>
      </c>
      <c r="V25" s="63" t="n">
        <v>9</v>
      </c>
      <c r="W25" s="140" t="n">
        <f>V25/U25</f>
        <v>0.6</v>
      </c>
      <c r="X25" s="141" t="n">
        <f>V25*1.5</f>
        <v>13.5</v>
      </c>
      <c r="Y25" s="66" t="n">
        <f>(U25-V25)*-1</f>
        <v>-6</v>
      </c>
      <c r="Z25" s="63" t="n">
        <v>25</v>
      </c>
      <c r="AA25" s="64" t="n">
        <v>18</v>
      </c>
      <c r="AB25" s="70" t="n">
        <f>AA25/Z25</f>
        <v>0.72</v>
      </c>
      <c r="AC25" s="64" t="n">
        <f>AA25*0.5</f>
        <v>9</v>
      </c>
      <c r="AD25" s="66" t="n">
        <f>(Z25-AA25)*-0.3</f>
        <v>-2.1</v>
      </c>
      <c r="AE25" s="59" t="n">
        <v>10</v>
      </c>
      <c r="AF25" s="60" t="n">
        <v>2</v>
      </c>
      <c r="AG25" s="69" t="n">
        <f>AF25/AE25</f>
        <v>0.2</v>
      </c>
      <c r="AH25" s="67" t="n">
        <f>AF25*1</f>
        <v>2</v>
      </c>
      <c r="AI25" s="66" t="n">
        <f>(AE25-AF25)*-0.3</f>
        <v>-2.4</v>
      </c>
      <c r="AJ25" s="68" t="n">
        <f>I25+N25+S25+X25+AC25+AH25</f>
        <v>57.5</v>
      </c>
      <c r="AK25" s="68" t="n">
        <f>J25+O25+T25+Y25+AD25+AI25</f>
        <v>-30</v>
      </c>
    </row>
    <row r="26" ht="13.5" customHeight="1">
      <c r="A26" s="17" t="n">
        <v>23</v>
      </c>
      <c r="B26" s="18" t="n">
        <v>359</v>
      </c>
      <c r="C26" s="19" t="s">
        <v>245</v>
      </c>
      <c r="D26" s="57" t="s">
        <v>14</v>
      </c>
      <c r="E26" s="58" t="s">
        <v>183</v>
      </c>
      <c r="F26" s="59" t="n">
        <v>10</v>
      </c>
      <c r="G26" s="59" t="n">
        <v>3</v>
      </c>
      <c r="H26" s="138" t="n">
        <f>G26/F26</f>
        <v>0.3</v>
      </c>
      <c r="I26" s="139" t="n">
        <f>G26*1.5</f>
        <v>4.5</v>
      </c>
      <c r="J26" s="62" t="n">
        <f>(F26-G26)*-1</f>
        <v>-7</v>
      </c>
      <c r="K26" s="63" t="n">
        <v>25</v>
      </c>
      <c r="L26" s="63" t="n">
        <v>13</v>
      </c>
      <c r="M26" s="140" t="n">
        <f>L26/K26</f>
        <v>0.52</v>
      </c>
      <c r="N26" s="141" t="n">
        <f>L26*1</f>
        <v>13</v>
      </c>
      <c r="O26" s="66" t="n">
        <f>(K26-L26)*-1</f>
        <v>-12</v>
      </c>
      <c r="P26" s="63" t="n">
        <v>15</v>
      </c>
      <c r="Q26" s="141" t="n">
        <v>17</v>
      </c>
      <c r="R26" s="142" t="n">
        <f>Q26/P26</f>
        <v>1.13333333333333</v>
      </c>
      <c r="S26" s="141" t="n">
        <f>Q26*2</f>
        <v>34</v>
      </c>
      <c r="T26" s="64"/>
      <c r="U26" s="63" t="n">
        <v>15</v>
      </c>
      <c r="V26" s="63" t="n">
        <v>2</v>
      </c>
      <c r="W26" s="140" t="n">
        <f>V26/U26</f>
        <v>0.133333333333333</v>
      </c>
      <c r="X26" s="141" t="n">
        <f>V26*1.5</f>
        <v>3</v>
      </c>
      <c r="Y26" s="66" t="n">
        <f>(U26-V26)*-1</f>
        <v>-13</v>
      </c>
      <c r="Z26" s="63" t="n">
        <v>25</v>
      </c>
      <c r="AA26" s="64" t="n">
        <v>11</v>
      </c>
      <c r="AB26" s="70" t="n">
        <f>AA26/Z26</f>
        <v>0.44</v>
      </c>
      <c r="AC26" s="64" t="n">
        <f>AA26*0.5</f>
        <v>5.5</v>
      </c>
      <c r="AD26" s="66" t="n">
        <f>(Z26-AA26)*-0.3</f>
        <v>-4.2</v>
      </c>
      <c r="AE26" s="59" t="n">
        <v>10</v>
      </c>
      <c r="AF26" s="60" t="n">
        <v>0</v>
      </c>
      <c r="AG26" s="69" t="n">
        <f>AF26/AE26</f>
        <v>0</v>
      </c>
      <c r="AH26" s="67" t="n">
        <f>AF26*1</f>
        <v>0</v>
      </c>
      <c r="AI26" s="66" t="n">
        <f>(AE26-AF26)*-0.3</f>
        <v>-3</v>
      </c>
      <c r="AJ26" s="68" t="n">
        <f>I26+N26+S26+X26+AC26+AH26</f>
        <v>60</v>
      </c>
      <c r="AK26" s="68" t="n">
        <f>J26+O26+T26+Y26+AD26+AI26</f>
        <v>-39.2</v>
      </c>
    </row>
    <row r="27" ht="13.5" customHeight="1">
      <c r="A27" s="17" t="n">
        <v>24</v>
      </c>
      <c r="B27" s="18" t="n">
        <v>373</v>
      </c>
      <c r="C27" s="19" t="s">
        <v>246</v>
      </c>
      <c r="D27" s="57" t="s">
        <v>11</v>
      </c>
      <c r="E27" s="58" t="s">
        <v>183</v>
      </c>
      <c r="F27" s="59" t="n">
        <v>10</v>
      </c>
      <c r="G27" s="59" t="n">
        <v>8</v>
      </c>
      <c r="H27" s="138" t="n">
        <f>G27/F27</f>
        <v>0.8</v>
      </c>
      <c r="I27" s="139" t="n">
        <f>G27*1.5</f>
        <v>12</v>
      </c>
      <c r="J27" s="62" t="n">
        <f>(F27-G27)*-1</f>
        <v>-2</v>
      </c>
      <c r="K27" s="63" t="n">
        <v>25</v>
      </c>
      <c r="L27" s="63" t="n">
        <v>18</v>
      </c>
      <c r="M27" s="140" t="n">
        <f>L27/K27</f>
        <v>0.72</v>
      </c>
      <c r="N27" s="141" t="n">
        <f>L27*1</f>
        <v>18</v>
      </c>
      <c r="O27" s="66" t="n">
        <f>(K27-L27)*-1</f>
        <v>-7</v>
      </c>
      <c r="P27" s="63" t="n">
        <v>15</v>
      </c>
      <c r="Q27" s="141" t="n">
        <v>7</v>
      </c>
      <c r="R27" s="142" t="n">
        <f>Q27/P27</f>
        <v>0.466666666666667</v>
      </c>
      <c r="S27" s="141" t="n">
        <f>Q27*1</f>
        <v>7</v>
      </c>
      <c r="T27" s="66" t="n">
        <f>(P27-Q27)*-0.5</f>
        <v>-4</v>
      </c>
      <c r="U27" s="63" t="n">
        <v>15</v>
      </c>
      <c r="V27" s="63" t="n">
        <v>2</v>
      </c>
      <c r="W27" s="140" t="n">
        <f>V27/U27</f>
        <v>0.133333333333333</v>
      </c>
      <c r="X27" s="141" t="n">
        <f>V27*1.5</f>
        <v>3</v>
      </c>
      <c r="Y27" s="66" t="n">
        <f>(U27-V27)*-1</f>
        <v>-13</v>
      </c>
      <c r="Z27" s="63" t="n">
        <v>25</v>
      </c>
      <c r="AA27" s="64" t="n">
        <v>15</v>
      </c>
      <c r="AB27" s="70" t="n">
        <f>AA27/Z27</f>
        <v>0.6</v>
      </c>
      <c r="AC27" s="64" t="n">
        <f>AA27*0.5</f>
        <v>7.5</v>
      </c>
      <c r="AD27" s="66" t="n">
        <f>(Z27-AA27)*-0.3</f>
        <v>-3</v>
      </c>
      <c r="AE27" s="59" t="n">
        <v>10</v>
      </c>
      <c r="AF27" s="60" t="n">
        <v>2</v>
      </c>
      <c r="AG27" s="69" t="n">
        <f>AF27/AE27</f>
        <v>0.2</v>
      </c>
      <c r="AH27" s="67" t="n">
        <f>AF27*1</f>
        <v>2</v>
      </c>
      <c r="AI27" s="66" t="n">
        <f>(AE27-AF27)*-0.3</f>
        <v>-2.4</v>
      </c>
      <c r="AJ27" s="68" t="n">
        <f>I27+N27+S27+X27+AC27+AH27</f>
        <v>49.5</v>
      </c>
      <c r="AK27" s="68" t="n">
        <f>J27+O27+T27+Y27+AD27+AI27</f>
        <v>-31.4</v>
      </c>
    </row>
    <row r="28" ht="13.5" customHeight="1">
      <c r="A28" s="17" t="n">
        <v>25</v>
      </c>
      <c r="B28" s="18" t="n">
        <v>379</v>
      </c>
      <c r="C28" s="19" t="s">
        <v>247</v>
      </c>
      <c r="D28" s="57" t="s">
        <v>14</v>
      </c>
      <c r="E28" s="58" t="s">
        <v>183</v>
      </c>
      <c r="F28" s="59" t="n">
        <v>10</v>
      </c>
      <c r="G28" s="59" t="n">
        <v>3</v>
      </c>
      <c r="H28" s="138" t="n">
        <f>G28/F28</f>
        <v>0.3</v>
      </c>
      <c r="I28" s="139" t="n">
        <f>G28*1.5</f>
        <v>4.5</v>
      </c>
      <c r="J28" s="62" t="n">
        <f>(F28-G28)*-1</f>
        <v>-7</v>
      </c>
      <c r="K28" s="63" t="n">
        <v>25</v>
      </c>
      <c r="L28" s="63" t="n">
        <v>30</v>
      </c>
      <c r="M28" s="140" t="n">
        <f>L28/K28</f>
        <v>1.2</v>
      </c>
      <c r="N28" s="141" t="n">
        <f>L28*2.5</f>
        <v>75</v>
      </c>
      <c r="O28" s="66"/>
      <c r="P28" s="63" t="n">
        <v>15</v>
      </c>
      <c r="Q28" s="141" t="n">
        <v>3</v>
      </c>
      <c r="R28" s="142" t="n">
        <f>Q28/P28</f>
        <v>0.2</v>
      </c>
      <c r="S28" s="141" t="n">
        <f>Q28*1</f>
        <v>3</v>
      </c>
      <c r="T28" s="66" t="n">
        <f>(P28-Q28)*-0.5</f>
        <v>-6</v>
      </c>
      <c r="U28" s="63" t="n">
        <v>15</v>
      </c>
      <c r="V28" s="63" t="n">
        <v>4</v>
      </c>
      <c r="W28" s="140" t="n">
        <f>V28/U28</f>
        <v>0.266666666666667</v>
      </c>
      <c r="X28" s="141" t="n">
        <f>V28*1.5</f>
        <v>6</v>
      </c>
      <c r="Y28" s="66" t="n">
        <f>(U28-V28)*-1</f>
        <v>-11</v>
      </c>
      <c r="Z28" s="63" t="n">
        <v>25</v>
      </c>
      <c r="AA28" s="64" t="n">
        <v>1</v>
      </c>
      <c r="AB28" s="70" t="n">
        <f>AA28/Z28</f>
        <v>0.04</v>
      </c>
      <c r="AC28" s="64" t="n">
        <f>AA28*0.5</f>
        <v>0.5</v>
      </c>
      <c r="AD28" s="66" t="n">
        <f>(Z28-AA28)*-0.3</f>
        <v>-7.2</v>
      </c>
      <c r="AE28" s="59" t="n">
        <v>10</v>
      </c>
      <c r="AF28" s="60" t="n">
        <v>0</v>
      </c>
      <c r="AG28" s="69" t="n">
        <f>AF28/AE28</f>
        <v>0</v>
      </c>
      <c r="AH28" s="67" t="n">
        <f>AF28*1</f>
        <v>0</v>
      </c>
      <c r="AI28" s="66" t="n">
        <f>(AE28-AF28)*-0.3</f>
        <v>-3</v>
      </c>
      <c r="AJ28" s="68" t="n">
        <f>I28+N28+S28+X28+AC28+AH28</f>
        <v>89</v>
      </c>
      <c r="AK28" s="68" t="n">
        <f>J28+O28+T28+Y28+AD28+AI28</f>
        <v>-34.2</v>
      </c>
    </row>
    <row r="29" ht="13.5" customHeight="1">
      <c r="A29" s="17" t="n">
        <v>26</v>
      </c>
      <c r="B29" s="18" t="n">
        <v>387</v>
      </c>
      <c r="C29" s="19" t="s">
        <v>248</v>
      </c>
      <c r="D29" s="57" t="s">
        <v>24</v>
      </c>
      <c r="E29" s="58" t="s">
        <v>183</v>
      </c>
      <c r="F29" s="59" t="n">
        <v>10</v>
      </c>
      <c r="G29" s="59" t="n">
        <v>2</v>
      </c>
      <c r="H29" s="138" t="n">
        <f>G29/F29</f>
        <v>0.2</v>
      </c>
      <c r="I29" s="139" t="n">
        <f>G29*1.5</f>
        <v>3</v>
      </c>
      <c r="J29" s="62" t="n">
        <f>(F29-G29)*-1</f>
        <v>-8</v>
      </c>
      <c r="K29" s="63" t="n">
        <v>25</v>
      </c>
      <c r="L29" s="63" t="n">
        <v>13</v>
      </c>
      <c r="M29" s="140" t="n">
        <f>L29/K29</f>
        <v>0.52</v>
      </c>
      <c r="N29" s="141" t="n">
        <f>L29*1</f>
        <v>13</v>
      </c>
      <c r="O29" s="66" t="n">
        <f>(K29-L29)*-1</f>
        <v>-12</v>
      </c>
      <c r="P29" s="63" t="n">
        <v>15</v>
      </c>
      <c r="Q29" s="141" t="n">
        <v>3</v>
      </c>
      <c r="R29" s="142" t="n">
        <f>Q29/P29</f>
        <v>0.2</v>
      </c>
      <c r="S29" s="141" t="n">
        <f>Q29*1</f>
        <v>3</v>
      </c>
      <c r="T29" s="66" t="n">
        <f>(P29-Q29)*-0.5</f>
        <v>-6</v>
      </c>
      <c r="U29" s="63" t="n">
        <v>15</v>
      </c>
      <c r="V29" s="63" t="n">
        <v>0</v>
      </c>
      <c r="W29" s="140" t="n">
        <f>V29/U29</f>
        <v>0</v>
      </c>
      <c r="X29" s="141" t="n">
        <f>V29*1.5</f>
        <v>0</v>
      </c>
      <c r="Y29" s="66" t="n">
        <f>(U29-V29)*-1</f>
        <v>-15</v>
      </c>
      <c r="Z29" s="63" t="n">
        <v>25</v>
      </c>
      <c r="AA29" s="64" t="n">
        <v>8</v>
      </c>
      <c r="AB29" s="70" t="n">
        <f>AA29/Z29</f>
        <v>0.32</v>
      </c>
      <c r="AC29" s="64" t="n">
        <f>AA29*0.5</f>
        <v>4</v>
      </c>
      <c r="AD29" s="66" t="n">
        <f>(Z29-AA29)*-0.3</f>
        <v>-5.1</v>
      </c>
      <c r="AE29" s="59" t="n">
        <v>10</v>
      </c>
      <c r="AF29" s="60" t="n">
        <v>0</v>
      </c>
      <c r="AG29" s="69" t="n">
        <f>AF29/AE29</f>
        <v>0</v>
      </c>
      <c r="AH29" s="67" t="n">
        <f>AF29*1</f>
        <v>0</v>
      </c>
      <c r="AI29" s="66" t="n">
        <f>(AE29-AF29)*-0.3</f>
        <v>-3</v>
      </c>
      <c r="AJ29" s="68" t="n">
        <f>I29+N29+S29+X29+AC29+AH29</f>
        <v>23</v>
      </c>
      <c r="AK29" s="68" t="n">
        <f>J29+O29+T29+Y29+AD29+AI29</f>
        <v>-49.1</v>
      </c>
    </row>
    <row r="30" ht="13.5" customHeight="1">
      <c r="A30" s="17" t="n">
        <v>27</v>
      </c>
      <c r="B30" s="18" t="n">
        <v>511</v>
      </c>
      <c r="C30" s="19" t="s">
        <v>249</v>
      </c>
      <c r="D30" s="57" t="s">
        <v>24</v>
      </c>
      <c r="E30" s="58" t="s">
        <v>183</v>
      </c>
      <c r="F30" s="59" t="n">
        <v>10</v>
      </c>
      <c r="G30" s="59" t="n">
        <v>5</v>
      </c>
      <c r="H30" s="138" t="n">
        <f>G30/F30</f>
        <v>0.5</v>
      </c>
      <c r="I30" s="139" t="n">
        <f>G30*1.5</f>
        <v>7.5</v>
      </c>
      <c r="J30" s="62" t="n">
        <f>(F30-G30)*-1</f>
        <v>-5</v>
      </c>
      <c r="K30" s="63" t="n">
        <v>25</v>
      </c>
      <c r="L30" s="63" t="n">
        <v>13</v>
      </c>
      <c r="M30" s="140" t="n">
        <f>L30/K30</f>
        <v>0.52</v>
      </c>
      <c r="N30" s="141" t="n">
        <f>L30*1</f>
        <v>13</v>
      </c>
      <c r="O30" s="66" t="n">
        <f>(K30-L30)*-1</f>
        <v>-12</v>
      </c>
      <c r="P30" s="63" t="n">
        <v>15</v>
      </c>
      <c r="Q30" s="141" t="n">
        <v>17</v>
      </c>
      <c r="R30" s="142" t="n">
        <f>Q30/P30</f>
        <v>1.13333333333333</v>
      </c>
      <c r="S30" s="141" t="n">
        <f>Q30*2</f>
        <v>34</v>
      </c>
      <c r="T30" s="64"/>
      <c r="U30" s="63" t="n">
        <v>15</v>
      </c>
      <c r="V30" s="63" t="n">
        <v>2</v>
      </c>
      <c r="W30" s="140" t="n">
        <f>V30/U30</f>
        <v>0.133333333333333</v>
      </c>
      <c r="X30" s="141" t="n">
        <f>V30*1.5</f>
        <v>3</v>
      </c>
      <c r="Y30" s="66" t="n">
        <f>(U30-V30)*-1</f>
        <v>-13</v>
      </c>
      <c r="Z30" s="63" t="n">
        <v>25</v>
      </c>
      <c r="AA30" s="64" t="n">
        <v>37</v>
      </c>
      <c r="AB30" s="70" t="n">
        <f>AA30/Z30</f>
        <v>1.48</v>
      </c>
      <c r="AC30" s="64" t="n">
        <f>AA30*1</f>
        <v>37</v>
      </c>
      <c r="AD30" s="64"/>
      <c r="AE30" s="59" t="n">
        <v>10</v>
      </c>
      <c r="AF30" s="60" t="n">
        <v>10</v>
      </c>
      <c r="AG30" s="69" t="n">
        <f>AF30/AE30</f>
        <v>1</v>
      </c>
      <c r="AH30" s="64" t="n">
        <f>AF30*2</f>
        <v>20</v>
      </c>
      <c r="AI30" s="112"/>
      <c r="AJ30" s="68" t="n">
        <f>I30+N30+S30+X30+AC30+AH30</f>
        <v>114.5</v>
      </c>
      <c r="AK30" s="68" t="n">
        <f>J30+O30+T30+Y30+AD30+AI30</f>
        <v>-30</v>
      </c>
    </row>
    <row r="31" ht="13.5" customHeight="1">
      <c r="A31" s="17" t="n">
        <v>28</v>
      </c>
      <c r="B31" s="18" t="n">
        <v>513</v>
      </c>
      <c r="C31" s="19" t="s">
        <v>250</v>
      </c>
      <c r="D31" s="57" t="s">
        <v>14</v>
      </c>
      <c r="E31" s="58" t="s">
        <v>183</v>
      </c>
      <c r="F31" s="59" t="n">
        <v>10</v>
      </c>
      <c r="G31" s="59" t="n">
        <v>5</v>
      </c>
      <c r="H31" s="138" t="n">
        <f>G31/F31</f>
        <v>0.5</v>
      </c>
      <c r="I31" s="139" t="n">
        <f>G31*1.5</f>
        <v>7.5</v>
      </c>
      <c r="J31" s="62" t="n">
        <f>(F31-G31)*-1</f>
        <v>-5</v>
      </c>
      <c r="K31" s="63" t="n">
        <v>25</v>
      </c>
      <c r="L31" s="63" t="n">
        <v>18</v>
      </c>
      <c r="M31" s="140" t="n">
        <f>L31/K31</f>
        <v>0.72</v>
      </c>
      <c r="N31" s="141" t="n">
        <f>L31*1</f>
        <v>18</v>
      </c>
      <c r="O31" s="66" t="n">
        <f>(K31-L31)*-1</f>
        <v>-7</v>
      </c>
      <c r="P31" s="63" t="n">
        <v>15</v>
      </c>
      <c r="Q31" s="141" t="n">
        <v>14</v>
      </c>
      <c r="R31" s="142" t="n">
        <f>Q31/P31</f>
        <v>0.933333333333333</v>
      </c>
      <c r="S31" s="141" t="n">
        <f>Q31*1</f>
        <v>14</v>
      </c>
      <c r="T31" s="66" t="n">
        <f>(P31-Q31)*-0.5</f>
        <v>-0.5</v>
      </c>
      <c r="U31" s="63" t="n">
        <v>15</v>
      </c>
      <c r="V31" s="63" t="n">
        <v>15</v>
      </c>
      <c r="W31" s="140" t="n">
        <f>V31/U31</f>
        <v>1</v>
      </c>
      <c r="X31" s="141" t="n">
        <f>V31*2.5</f>
        <v>37.5</v>
      </c>
      <c r="Y31" s="64"/>
      <c r="Z31" s="63" t="n">
        <v>25</v>
      </c>
      <c r="AA31" s="64" t="n">
        <v>15</v>
      </c>
      <c r="AB31" s="70" t="n">
        <f>AA31/Z31</f>
        <v>0.6</v>
      </c>
      <c r="AC31" s="64" t="n">
        <f>AA31*0.5</f>
        <v>7.5</v>
      </c>
      <c r="AD31" s="66" t="n">
        <f>(Z31-AA31)*-0.3</f>
        <v>-3</v>
      </c>
      <c r="AE31" s="59" t="n">
        <v>10</v>
      </c>
      <c r="AF31" s="60" t="n">
        <v>1</v>
      </c>
      <c r="AG31" s="69" t="n">
        <f>AF31/AE31</f>
        <v>0.1</v>
      </c>
      <c r="AH31" s="67" t="n">
        <f>AF31*1</f>
        <v>1</v>
      </c>
      <c r="AI31" s="66" t="n">
        <f>(AE31-AF31)*-0.3</f>
        <v>-2.7</v>
      </c>
      <c r="AJ31" s="68" t="n">
        <f>I31+N31+S31+X31+AC31+AH31</f>
        <v>85.5</v>
      </c>
      <c r="AK31" s="68" t="n">
        <f>J31+O31+T31+Y31+AD31+AI31</f>
        <v>-18.2</v>
      </c>
    </row>
    <row r="32" ht="13.5" customHeight="1">
      <c r="A32" s="17" t="n">
        <v>29</v>
      </c>
      <c r="B32" s="18" t="n">
        <v>514</v>
      </c>
      <c r="C32" s="19" t="s">
        <v>251</v>
      </c>
      <c r="D32" s="57" t="s">
        <v>22</v>
      </c>
      <c r="E32" s="58" t="s">
        <v>183</v>
      </c>
      <c r="F32" s="59" t="n">
        <v>10</v>
      </c>
      <c r="G32" s="59" t="n">
        <v>15</v>
      </c>
      <c r="H32" s="138" t="n">
        <f>G32/F32</f>
        <v>1.5</v>
      </c>
      <c r="I32" s="139" t="n">
        <f>G32*3</f>
        <v>45</v>
      </c>
      <c r="J32" s="60"/>
      <c r="K32" s="63" t="n">
        <v>25</v>
      </c>
      <c r="L32" s="63" t="n">
        <v>13</v>
      </c>
      <c r="M32" s="140" t="n">
        <f>L32/K32</f>
        <v>0.52</v>
      </c>
      <c r="N32" s="141" t="n">
        <f>L32*1</f>
        <v>13</v>
      </c>
      <c r="O32" s="66" t="n">
        <f>(K32-L32)*-1</f>
        <v>-12</v>
      </c>
      <c r="P32" s="63" t="n">
        <v>15</v>
      </c>
      <c r="Q32" s="141" t="n">
        <v>19</v>
      </c>
      <c r="R32" s="142" t="n">
        <f>Q32/P32</f>
        <v>1.26666666666667</v>
      </c>
      <c r="S32" s="141" t="n">
        <f>Q32*2</f>
        <v>38</v>
      </c>
      <c r="T32" s="64"/>
      <c r="U32" s="63" t="n">
        <v>15</v>
      </c>
      <c r="V32" s="63" t="n">
        <v>8</v>
      </c>
      <c r="W32" s="140" t="n">
        <f>V32/U32</f>
        <v>0.533333333333333</v>
      </c>
      <c r="X32" s="141" t="n">
        <f>V32*1.5</f>
        <v>12</v>
      </c>
      <c r="Y32" s="66" t="n">
        <f>(U32-V32)*-1</f>
        <v>-7</v>
      </c>
      <c r="Z32" s="63" t="n">
        <v>25</v>
      </c>
      <c r="AA32" s="64" t="n">
        <v>23</v>
      </c>
      <c r="AB32" s="70" t="n">
        <f>AA32/Z32</f>
        <v>0.92</v>
      </c>
      <c r="AC32" s="64" t="n">
        <f>AA32*0.5</f>
        <v>11.5</v>
      </c>
      <c r="AD32" s="66" t="n">
        <f>(Z32-AA32)*-0.3</f>
        <v>-0.6</v>
      </c>
      <c r="AE32" s="59" t="n">
        <v>10</v>
      </c>
      <c r="AF32" s="60" t="n">
        <v>4</v>
      </c>
      <c r="AG32" s="69" t="n">
        <f>AF32/AE32</f>
        <v>0.4</v>
      </c>
      <c r="AH32" s="67" t="n">
        <f>AF32*1</f>
        <v>4</v>
      </c>
      <c r="AI32" s="66" t="n">
        <f>(AE32-AF32)*-0.3</f>
        <v>-1.8</v>
      </c>
      <c r="AJ32" s="68" t="n">
        <f>I32+N32+S32+X32+AC32+AH32</f>
        <v>123.5</v>
      </c>
      <c r="AK32" s="68" t="n">
        <f>J32+O32+T32+Y32+AD32+AI32</f>
        <v>-21.4</v>
      </c>
    </row>
    <row r="33" ht="13.5" customHeight="1">
      <c r="A33" s="17" t="n">
        <v>30</v>
      </c>
      <c r="B33" s="18" t="n">
        <v>546</v>
      </c>
      <c r="C33" s="19" t="s">
        <v>252</v>
      </c>
      <c r="D33" s="57" t="s">
        <v>24</v>
      </c>
      <c r="E33" s="58" t="s">
        <v>183</v>
      </c>
      <c r="F33" s="59" t="n">
        <v>10</v>
      </c>
      <c r="G33" s="59" t="n">
        <v>1</v>
      </c>
      <c r="H33" s="138" t="n">
        <f>G33/F33</f>
        <v>0.1</v>
      </c>
      <c r="I33" s="139" t="n">
        <f>G33*1.5</f>
        <v>1.5</v>
      </c>
      <c r="J33" s="62" t="n">
        <f>(F33-G33)*-1</f>
        <v>-9</v>
      </c>
      <c r="K33" s="63" t="n">
        <v>25</v>
      </c>
      <c r="L33" s="63" t="n">
        <v>10</v>
      </c>
      <c r="M33" s="140" t="n">
        <f>L33/K33</f>
        <v>0.4</v>
      </c>
      <c r="N33" s="141" t="n">
        <f>L33*1</f>
        <v>10</v>
      </c>
      <c r="O33" s="66" t="n">
        <f>(K33-L33)*-1</f>
        <v>-15</v>
      </c>
      <c r="P33" s="63" t="n">
        <v>15</v>
      </c>
      <c r="Q33" s="141" t="n">
        <v>13</v>
      </c>
      <c r="R33" s="142" t="n">
        <f>Q33/P33</f>
        <v>0.866666666666667</v>
      </c>
      <c r="S33" s="141" t="n">
        <f>Q33*1</f>
        <v>13</v>
      </c>
      <c r="T33" s="66" t="n">
        <f>(P33-Q33)*-0.5</f>
        <v>-1</v>
      </c>
      <c r="U33" s="63" t="n">
        <v>15</v>
      </c>
      <c r="V33" s="63" t="n">
        <v>6</v>
      </c>
      <c r="W33" s="140" t="n">
        <f>V33/U33</f>
        <v>0.4</v>
      </c>
      <c r="X33" s="141" t="n">
        <f>V33*1.5</f>
        <v>9</v>
      </c>
      <c r="Y33" s="66" t="n">
        <f>(U33-V33)*-1</f>
        <v>-9</v>
      </c>
      <c r="Z33" s="63" t="n">
        <v>25</v>
      </c>
      <c r="AA33" s="64" t="n">
        <v>48</v>
      </c>
      <c r="AB33" s="70" t="n">
        <f>AA33/Z33</f>
        <v>1.92</v>
      </c>
      <c r="AC33" s="64" t="n">
        <f>AA33*1</f>
        <v>48</v>
      </c>
      <c r="AD33" s="64"/>
      <c r="AE33" s="59" t="n">
        <v>10</v>
      </c>
      <c r="AF33" s="60" t="n">
        <v>8</v>
      </c>
      <c r="AG33" s="69" t="n">
        <f>AF33/AE33</f>
        <v>0.8</v>
      </c>
      <c r="AH33" s="67" t="n">
        <f>AF33*1</f>
        <v>8</v>
      </c>
      <c r="AI33" s="66" t="n">
        <f>(AE33-AF33)*-0.3</f>
        <v>-0.6</v>
      </c>
      <c r="AJ33" s="68" t="n">
        <f>I33+N33+S33+X33+AC33+AH33</f>
        <v>89.5</v>
      </c>
      <c r="AK33" s="68" t="n">
        <f>J33+O33+T33+Y33+AD33+AI33</f>
        <v>-34.6</v>
      </c>
    </row>
    <row r="34" ht="13.5" customHeight="1">
      <c r="A34" s="17" t="n">
        <v>31</v>
      </c>
      <c r="B34" s="18" t="n">
        <v>581</v>
      </c>
      <c r="C34" s="19" t="s">
        <v>253</v>
      </c>
      <c r="D34" s="57" t="s">
        <v>11</v>
      </c>
      <c r="E34" s="58" t="s">
        <v>183</v>
      </c>
      <c r="F34" s="59" t="n">
        <v>10</v>
      </c>
      <c r="G34" s="59" t="n">
        <v>15</v>
      </c>
      <c r="H34" s="138" t="n">
        <f>G34/F34</f>
        <v>1.5</v>
      </c>
      <c r="I34" s="139" t="n">
        <f>G34*3</f>
        <v>45</v>
      </c>
      <c r="J34" s="60"/>
      <c r="K34" s="63" t="n">
        <v>25</v>
      </c>
      <c r="L34" s="63" t="n">
        <v>32</v>
      </c>
      <c r="M34" s="140" t="n">
        <f>L34/K34</f>
        <v>1.28</v>
      </c>
      <c r="N34" s="141" t="n">
        <f>L34*2.5</f>
        <v>80</v>
      </c>
      <c r="O34" s="66"/>
      <c r="P34" s="63" t="n">
        <v>15</v>
      </c>
      <c r="Q34" s="141" t="n">
        <v>9</v>
      </c>
      <c r="R34" s="142" t="n">
        <f>Q34/P34</f>
        <v>0.6</v>
      </c>
      <c r="S34" s="141" t="n">
        <f>Q34*1</f>
        <v>9</v>
      </c>
      <c r="T34" s="66" t="n">
        <f>(P34-Q34)*-0.5</f>
        <v>-3</v>
      </c>
      <c r="U34" s="63" t="n">
        <v>15</v>
      </c>
      <c r="V34" s="63" t="n">
        <v>3</v>
      </c>
      <c r="W34" s="140" t="n">
        <f>V34/U34</f>
        <v>0.2</v>
      </c>
      <c r="X34" s="141" t="n">
        <f>V34*1.5</f>
        <v>4.5</v>
      </c>
      <c r="Y34" s="66" t="n">
        <f>(U34-V34)*-1</f>
        <v>-12</v>
      </c>
      <c r="Z34" s="63" t="n">
        <v>25</v>
      </c>
      <c r="AA34" s="64" t="n">
        <v>20</v>
      </c>
      <c r="AB34" s="70" t="n">
        <f>AA34/Z34</f>
        <v>0.8</v>
      </c>
      <c r="AC34" s="64" t="n">
        <f>AA34*0.5</f>
        <v>10</v>
      </c>
      <c r="AD34" s="66" t="n">
        <f>(Z34-AA34)*-0.3</f>
        <v>-1.5</v>
      </c>
      <c r="AE34" s="59" t="n">
        <v>10</v>
      </c>
      <c r="AF34" s="60" t="n">
        <v>6</v>
      </c>
      <c r="AG34" s="69" t="n">
        <f>AF34/AE34</f>
        <v>0.6</v>
      </c>
      <c r="AH34" s="67" t="n">
        <f>AF34*1</f>
        <v>6</v>
      </c>
      <c r="AI34" s="66" t="n">
        <f>(AE34-AF34)*-0.3</f>
        <v>-1.2</v>
      </c>
      <c r="AJ34" s="68" t="n">
        <f>I34+N34+S34+X34+AC34+AH34</f>
        <v>154.5</v>
      </c>
      <c r="AK34" s="68" t="n">
        <f>J34+O34+T34+Y34+AD34+AI34</f>
        <v>-17.7</v>
      </c>
    </row>
    <row r="35" ht="13.5" customHeight="1">
      <c r="A35" s="17" t="n">
        <v>32</v>
      </c>
      <c r="B35" s="18" t="n">
        <v>585</v>
      </c>
      <c r="C35" s="19" t="s">
        <v>254</v>
      </c>
      <c r="D35" s="57" t="s">
        <v>11</v>
      </c>
      <c r="E35" s="58" t="s">
        <v>183</v>
      </c>
      <c r="F35" s="59" t="n">
        <v>10</v>
      </c>
      <c r="G35" s="59" t="n">
        <v>7</v>
      </c>
      <c r="H35" s="138" t="n">
        <f>G35/F35</f>
        <v>0.7</v>
      </c>
      <c r="I35" s="139" t="n">
        <f>G35*1.5</f>
        <v>10.5</v>
      </c>
      <c r="J35" s="62" t="n">
        <f>(F35-G35)*-1</f>
        <v>-3</v>
      </c>
      <c r="K35" s="63" t="n">
        <v>25</v>
      </c>
      <c r="L35" s="63" t="n">
        <v>46</v>
      </c>
      <c r="M35" s="140" t="n">
        <f>L35/K35</f>
        <v>1.84</v>
      </c>
      <c r="N35" s="141" t="n">
        <f>L35*2.5</f>
        <v>115</v>
      </c>
      <c r="O35" s="66"/>
      <c r="P35" s="63" t="n">
        <v>15</v>
      </c>
      <c r="Q35" s="141" t="n">
        <v>13</v>
      </c>
      <c r="R35" s="142" t="n">
        <f>Q35/P35</f>
        <v>0.866666666666667</v>
      </c>
      <c r="S35" s="141" t="n">
        <f>Q35*1</f>
        <v>13</v>
      </c>
      <c r="T35" s="66" t="n">
        <f>(P35-Q35)*-0.5</f>
        <v>-1</v>
      </c>
      <c r="U35" s="63" t="n">
        <v>15</v>
      </c>
      <c r="V35" s="63" t="n">
        <v>10</v>
      </c>
      <c r="W35" s="140" t="n">
        <f>V35/U35</f>
        <v>0.666666666666667</v>
      </c>
      <c r="X35" s="141" t="n">
        <f>V35*1.5</f>
        <v>15</v>
      </c>
      <c r="Y35" s="66" t="n">
        <f>(U35-V35)*-1</f>
        <v>-5</v>
      </c>
      <c r="Z35" s="63" t="n">
        <v>25</v>
      </c>
      <c r="AA35" s="64" t="n">
        <v>32</v>
      </c>
      <c r="AB35" s="70" t="n">
        <f>AA35/Z35</f>
        <v>1.28</v>
      </c>
      <c r="AC35" s="64" t="n">
        <f>AA35*1</f>
        <v>32</v>
      </c>
      <c r="AD35" s="64"/>
      <c r="AE35" s="59" t="n">
        <v>10</v>
      </c>
      <c r="AF35" s="60" t="n">
        <v>10</v>
      </c>
      <c r="AG35" s="69" t="n">
        <f>AF35/AE35</f>
        <v>1</v>
      </c>
      <c r="AH35" s="64" t="n">
        <f>AF35*2</f>
        <v>20</v>
      </c>
      <c r="AI35" s="112"/>
      <c r="AJ35" s="68" t="n">
        <f>I35+N35+S35+X35+AC35+AH35</f>
        <v>205.5</v>
      </c>
      <c r="AK35" s="68" t="n">
        <f>J35+O35+T35+Y35+AD35+AI35</f>
        <v>-9</v>
      </c>
    </row>
    <row r="36" ht="13.5" customHeight="1">
      <c r="A36" s="17" t="n">
        <v>33</v>
      </c>
      <c r="B36" s="18" t="n">
        <v>724</v>
      </c>
      <c r="C36" s="19" t="s">
        <v>255</v>
      </c>
      <c r="D36" s="57" t="s">
        <v>11</v>
      </c>
      <c r="E36" s="58" t="s">
        <v>183</v>
      </c>
      <c r="F36" s="59" t="n">
        <v>10</v>
      </c>
      <c r="G36" s="59" t="n">
        <v>9</v>
      </c>
      <c r="H36" s="138" t="n">
        <f>G36/F36</f>
        <v>0.9</v>
      </c>
      <c r="I36" s="139" t="n">
        <f>G36*1.5</f>
        <v>13.5</v>
      </c>
      <c r="J36" s="62" t="n">
        <f>(F36-G36)*-1</f>
        <v>-1</v>
      </c>
      <c r="K36" s="63" t="n">
        <v>25</v>
      </c>
      <c r="L36" s="63" t="n">
        <v>26</v>
      </c>
      <c r="M36" s="140" t="n">
        <f>L36/K36</f>
        <v>1.04</v>
      </c>
      <c r="N36" s="141" t="n">
        <f>L36*2.5</f>
        <v>65</v>
      </c>
      <c r="O36" s="66"/>
      <c r="P36" s="63" t="n">
        <v>15</v>
      </c>
      <c r="Q36" s="141" t="n">
        <v>5</v>
      </c>
      <c r="R36" s="142" t="n">
        <f>Q36/P36</f>
        <v>0.333333333333333</v>
      </c>
      <c r="S36" s="141" t="n">
        <f>Q36*1</f>
        <v>5</v>
      </c>
      <c r="T36" s="66" t="n">
        <f>(P36-Q36)*-0.5</f>
        <v>-5</v>
      </c>
      <c r="U36" s="63" t="n">
        <v>15</v>
      </c>
      <c r="V36" s="63" t="n">
        <v>2</v>
      </c>
      <c r="W36" s="140" t="n">
        <f>V36/U36</f>
        <v>0.133333333333333</v>
      </c>
      <c r="X36" s="141" t="n">
        <f>V36*1.5</f>
        <v>3</v>
      </c>
      <c r="Y36" s="66" t="n">
        <f>(U36-V36)*-1</f>
        <v>-13</v>
      </c>
      <c r="Z36" s="63" t="n">
        <v>25</v>
      </c>
      <c r="AA36" s="64" t="n">
        <v>22</v>
      </c>
      <c r="AB36" s="70" t="n">
        <f>AA36/Z36</f>
        <v>0.88</v>
      </c>
      <c r="AC36" s="64" t="n">
        <f>AA36*0.5</f>
        <v>11</v>
      </c>
      <c r="AD36" s="66" t="n">
        <f>(Z36-AA36)*-0.3</f>
        <v>-0.9</v>
      </c>
      <c r="AE36" s="59" t="n">
        <v>10</v>
      </c>
      <c r="AF36" s="60" t="n">
        <v>6</v>
      </c>
      <c r="AG36" s="69" t="n">
        <f>AF36/AE36</f>
        <v>0.6</v>
      </c>
      <c r="AH36" s="67" t="n">
        <f>AF36*1</f>
        <v>6</v>
      </c>
      <c r="AI36" s="66" t="n">
        <f>(AE36-AF36)*-0.3</f>
        <v>-1.2</v>
      </c>
      <c r="AJ36" s="68" t="n">
        <f>I36+N36+S36+X36+AC36+AH36</f>
        <v>103.5</v>
      </c>
      <c r="AK36" s="68" t="n">
        <f>J36+O36+T36+Y36+AD36+AI36</f>
        <v>-21.1</v>
      </c>
    </row>
    <row r="37" ht="13.5" customHeight="1">
      <c r="A37" s="17" t="n">
        <v>34</v>
      </c>
      <c r="B37" s="18" t="n">
        <v>737</v>
      </c>
      <c r="C37" s="19" t="s">
        <v>256</v>
      </c>
      <c r="D37" s="57" t="s">
        <v>24</v>
      </c>
      <c r="E37" s="58" t="s">
        <v>183</v>
      </c>
      <c r="F37" s="59" t="n">
        <v>10</v>
      </c>
      <c r="G37" s="59" t="n">
        <v>247</v>
      </c>
      <c r="H37" s="138" t="n">
        <f>G37/F37</f>
        <v>24.7</v>
      </c>
      <c r="I37" s="139" t="n">
        <f>G37*3</f>
        <v>741</v>
      </c>
      <c r="J37" s="60"/>
      <c r="K37" s="63" t="n">
        <v>25</v>
      </c>
      <c r="L37" s="63" t="n">
        <v>35</v>
      </c>
      <c r="M37" s="140" t="n">
        <f>L37/K37</f>
        <v>1.4</v>
      </c>
      <c r="N37" s="141" t="n">
        <f>L37*2.5</f>
        <v>87.5</v>
      </c>
      <c r="O37" s="66"/>
      <c r="P37" s="63" t="n">
        <v>15</v>
      </c>
      <c r="Q37" s="141" t="n">
        <v>9</v>
      </c>
      <c r="R37" s="142" t="n">
        <f>Q37/P37</f>
        <v>0.6</v>
      </c>
      <c r="S37" s="141" t="n">
        <f>Q37*1</f>
        <v>9</v>
      </c>
      <c r="T37" s="66" t="n">
        <f>(P37-Q37)*-0.5</f>
        <v>-3</v>
      </c>
      <c r="U37" s="63" t="n">
        <v>15</v>
      </c>
      <c r="V37" s="63" t="n">
        <v>7</v>
      </c>
      <c r="W37" s="140" t="n">
        <f>V37/U37</f>
        <v>0.466666666666667</v>
      </c>
      <c r="X37" s="141" t="n">
        <f>V37*1.5</f>
        <v>10.5</v>
      </c>
      <c r="Y37" s="66" t="n">
        <f>(U37-V37)*-1</f>
        <v>-8</v>
      </c>
      <c r="Z37" s="63" t="n">
        <v>25</v>
      </c>
      <c r="AA37" s="64" t="n">
        <v>5</v>
      </c>
      <c r="AB37" s="70" t="n">
        <f>AA37/Z37</f>
        <v>0.2</v>
      </c>
      <c r="AC37" s="64" t="n">
        <f>AA37*0.5</f>
        <v>2.5</v>
      </c>
      <c r="AD37" s="66" t="n">
        <f>(Z37-AA37)*-0.3</f>
        <v>-6</v>
      </c>
      <c r="AE37" s="59" t="n">
        <v>10</v>
      </c>
      <c r="AF37" s="60" t="n">
        <v>1</v>
      </c>
      <c r="AG37" s="69" t="n">
        <f>AF37/AE37</f>
        <v>0.1</v>
      </c>
      <c r="AH37" s="67" t="n">
        <f>AF37*1</f>
        <v>1</v>
      </c>
      <c r="AI37" s="66" t="n">
        <f>(AE37-AF37)*-0.3</f>
        <v>-2.7</v>
      </c>
      <c r="AJ37" s="68" t="n">
        <f>I37+N37+S37+X37+AC37+AH37</f>
        <v>851.5</v>
      </c>
      <c r="AK37" s="68" t="n">
        <f>J37+O37+T37+Y37+AD37+AI37</f>
        <v>-19.7</v>
      </c>
    </row>
    <row r="38" ht="13.5" customHeight="1">
      <c r="A38" s="17" t="n">
        <v>35</v>
      </c>
      <c r="B38" s="18" t="n">
        <v>744</v>
      </c>
      <c r="C38" s="19" t="s">
        <v>257</v>
      </c>
      <c r="D38" s="57" t="s">
        <v>11</v>
      </c>
      <c r="E38" s="58" t="s">
        <v>183</v>
      </c>
      <c r="F38" s="59" t="n">
        <v>10</v>
      </c>
      <c r="G38" s="59" t="n">
        <v>9</v>
      </c>
      <c r="H38" s="138" t="n">
        <f>G38/F38</f>
        <v>0.9</v>
      </c>
      <c r="I38" s="139" t="n">
        <f>G38*1.5</f>
        <v>13.5</v>
      </c>
      <c r="J38" s="62" t="n">
        <f>(F38-G38)*-1</f>
        <v>-1</v>
      </c>
      <c r="K38" s="63" t="n">
        <v>25</v>
      </c>
      <c r="L38" s="63" t="n">
        <v>22</v>
      </c>
      <c r="M38" s="140" t="n">
        <f>L38/K38</f>
        <v>0.88</v>
      </c>
      <c r="N38" s="141" t="n">
        <f>L38*1</f>
        <v>22</v>
      </c>
      <c r="O38" s="66" t="n">
        <f>(K38-L38)*-1</f>
        <v>-3</v>
      </c>
      <c r="P38" s="63" t="n">
        <v>15</v>
      </c>
      <c r="Q38" s="141" t="n">
        <v>11</v>
      </c>
      <c r="R38" s="142" t="n">
        <f>Q38/P38</f>
        <v>0.733333333333333</v>
      </c>
      <c r="S38" s="141" t="n">
        <f>Q38*1</f>
        <v>11</v>
      </c>
      <c r="T38" s="66" t="n">
        <f>(P38-Q38)*-0.5</f>
        <v>-2</v>
      </c>
      <c r="U38" s="63" t="n">
        <v>15</v>
      </c>
      <c r="V38" s="63" t="n">
        <v>3</v>
      </c>
      <c r="W38" s="140" t="n">
        <f>V38/U38</f>
        <v>0.2</v>
      </c>
      <c r="X38" s="141" t="n">
        <f>V38*1.5</f>
        <v>4.5</v>
      </c>
      <c r="Y38" s="66" t="n">
        <f>(U38-V38)*-1</f>
        <v>-12</v>
      </c>
      <c r="Z38" s="63" t="n">
        <v>25</v>
      </c>
      <c r="AA38" s="64" t="n">
        <v>28</v>
      </c>
      <c r="AB38" s="70" t="n">
        <f>AA38/Z38</f>
        <v>1.12</v>
      </c>
      <c r="AC38" s="64" t="n">
        <f>AA38*1</f>
        <v>28</v>
      </c>
      <c r="AD38" s="64"/>
      <c r="AE38" s="59" t="n">
        <v>10</v>
      </c>
      <c r="AF38" s="60" t="n">
        <v>20</v>
      </c>
      <c r="AG38" s="69" t="n">
        <f>AF38/AE38</f>
        <v>2</v>
      </c>
      <c r="AH38" s="64" t="n">
        <f>AF38*2</f>
        <v>40</v>
      </c>
      <c r="AI38" s="112"/>
      <c r="AJ38" s="68" t="n">
        <f>I38+N38+S38+X38+AC38+AH38</f>
        <v>119</v>
      </c>
      <c r="AK38" s="68" t="n">
        <f>J38+O38+T38+Y38+AD38+AI38</f>
        <v>-18</v>
      </c>
    </row>
    <row r="39" ht="13.5" customHeight="1">
      <c r="A39" s="17" t="n">
        <v>36</v>
      </c>
      <c r="B39" s="18" t="n">
        <v>746</v>
      </c>
      <c r="C39" s="19" t="s">
        <v>258</v>
      </c>
      <c r="D39" s="57" t="s">
        <v>19</v>
      </c>
      <c r="E39" s="58" t="s">
        <v>183</v>
      </c>
      <c r="F39" s="59" t="n">
        <v>10</v>
      </c>
      <c r="G39" s="59" t="n">
        <v>3</v>
      </c>
      <c r="H39" s="138" t="n">
        <f>G39/F39</f>
        <v>0.3</v>
      </c>
      <c r="I39" s="139" t="n">
        <f>G39*1.5</f>
        <v>4.5</v>
      </c>
      <c r="J39" s="62" t="n">
        <f>(F39-G39)*-1</f>
        <v>-7</v>
      </c>
      <c r="K39" s="63" t="n">
        <v>25</v>
      </c>
      <c r="L39" s="63" t="n">
        <v>13</v>
      </c>
      <c r="M39" s="140" t="n">
        <f>L39/K39</f>
        <v>0.52</v>
      </c>
      <c r="N39" s="141" t="n">
        <f>L39*1</f>
        <v>13</v>
      </c>
      <c r="O39" s="66" t="n">
        <f>(K39-L39)*-1</f>
        <v>-12</v>
      </c>
      <c r="P39" s="63" t="n">
        <v>15</v>
      </c>
      <c r="Q39" s="141" t="n">
        <v>7</v>
      </c>
      <c r="R39" s="142" t="n">
        <f>Q39/P39</f>
        <v>0.466666666666667</v>
      </c>
      <c r="S39" s="141" t="n">
        <f>Q39*1</f>
        <v>7</v>
      </c>
      <c r="T39" s="66" t="n">
        <f>(P39-Q39)*-0.5</f>
        <v>-4</v>
      </c>
      <c r="U39" s="63" t="n">
        <v>15</v>
      </c>
      <c r="V39" s="63" t="n">
        <v>3</v>
      </c>
      <c r="W39" s="140" t="n">
        <f>V39/U39</f>
        <v>0.2</v>
      </c>
      <c r="X39" s="141" t="n">
        <f>V39*1.5</f>
        <v>4.5</v>
      </c>
      <c r="Y39" s="66" t="n">
        <f>(U39-V39)*-1</f>
        <v>-12</v>
      </c>
      <c r="Z39" s="63" t="n">
        <v>25</v>
      </c>
      <c r="AA39" s="64" t="n">
        <v>10</v>
      </c>
      <c r="AB39" s="70" t="n">
        <f>AA39/Z39</f>
        <v>0.4</v>
      </c>
      <c r="AC39" s="64" t="n">
        <f>AA39*0.5</f>
        <v>5</v>
      </c>
      <c r="AD39" s="66" t="n">
        <f>(Z39-AA39)*-0.3</f>
        <v>-4.5</v>
      </c>
      <c r="AE39" s="59" t="n">
        <v>10</v>
      </c>
      <c r="AF39" s="60" t="n">
        <v>2</v>
      </c>
      <c r="AG39" s="69" t="n">
        <f>AF39/AE39</f>
        <v>0.2</v>
      </c>
      <c r="AH39" s="67" t="n">
        <f>AF39*1</f>
        <v>2</v>
      </c>
      <c r="AI39" s="66" t="n">
        <f>(AE39-AF39)*-0.3</f>
        <v>-2.4</v>
      </c>
      <c r="AJ39" s="68" t="n">
        <f>I39+N39+S39+X39+AC39+AH39</f>
        <v>36</v>
      </c>
      <c r="AK39" s="68" t="n">
        <f>J39+O39+T39+Y39+AD39+AI39</f>
        <v>-41.9</v>
      </c>
    </row>
    <row r="40" ht="13.5" customHeight="1">
      <c r="A40" s="17" t="n">
        <v>37</v>
      </c>
      <c r="B40" s="18" t="n">
        <v>747</v>
      </c>
      <c r="C40" s="19" t="s">
        <v>259</v>
      </c>
      <c r="D40" s="57" t="s">
        <v>11</v>
      </c>
      <c r="E40" s="58" t="s">
        <v>183</v>
      </c>
      <c r="F40" s="59" t="n">
        <v>10</v>
      </c>
      <c r="G40" s="59" t="n">
        <v>4</v>
      </c>
      <c r="H40" s="138" t="n">
        <f>G40/F40</f>
        <v>0.4</v>
      </c>
      <c r="I40" s="139" t="n">
        <f>G40*1.5</f>
        <v>6</v>
      </c>
      <c r="J40" s="62" t="n">
        <f>(F40-G40)*-1</f>
        <v>-6</v>
      </c>
      <c r="K40" s="63" t="n">
        <v>25</v>
      </c>
      <c r="L40" s="63" t="n">
        <v>13</v>
      </c>
      <c r="M40" s="140" t="n">
        <f>L40/K40</f>
        <v>0.52</v>
      </c>
      <c r="N40" s="141" t="n">
        <f>L40*1</f>
        <v>13</v>
      </c>
      <c r="O40" s="66" t="n">
        <f>(K40-L40)*-1</f>
        <v>-12</v>
      </c>
      <c r="P40" s="63" t="n">
        <v>15</v>
      </c>
      <c r="Q40" s="141" t="n">
        <v>10</v>
      </c>
      <c r="R40" s="142" t="n">
        <f>Q40/P40</f>
        <v>0.666666666666667</v>
      </c>
      <c r="S40" s="141" t="n">
        <f>Q40*1</f>
        <v>10</v>
      </c>
      <c r="T40" s="66" t="n">
        <f>(P40-Q40)*-0.5</f>
        <v>-2.5</v>
      </c>
      <c r="U40" s="63" t="n">
        <v>15</v>
      </c>
      <c r="V40" s="63" t="n">
        <v>6</v>
      </c>
      <c r="W40" s="140" t="n">
        <f>V40/U40</f>
        <v>0.4</v>
      </c>
      <c r="X40" s="141" t="n">
        <f>V40*1.5</f>
        <v>9</v>
      </c>
      <c r="Y40" s="66" t="n">
        <f>(U40-V40)*-1</f>
        <v>-9</v>
      </c>
      <c r="Z40" s="63" t="n">
        <v>25</v>
      </c>
      <c r="AA40" s="64" t="n">
        <v>9</v>
      </c>
      <c r="AB40" s="70" t="n">
        <f>AA40/Z40</f>
        <v>0.36</v>
      </c>
      <c r="AC40" s="64" t="n">
        <f>AA40*0.5</f>
        <v>4.5</v>
      </c>
      <c r="AD40" s="66" t="n">
        <f>(Z40-AA40)*-0.3</f>
        <v>-4.8</v>
      </c>
      <c r="AE40" s="59" t="n">
        <v>10</v>
      </c>
      <c r="AF40" s="60" t="n">
        <v>2</v>
      </c>
      <c r="AG40" s="69" t="n">
        <f>AF40/AE40</f>
        <v>0.2</v>
      </c>
      <c r="AH40" s="67" t="n">
        <f>AF40*1</f>
        <v>2</v>
      </c>
      <c r="AI40" s="66" t="n">
        <f>(AE40-AF40)*-0.3</f>
        <v>-2.4</v>
      </c>
      <c r="AJ40" s="68" t="n">
        <f>I40+N40+S40+X40+AC40+AH40</f>
        <v>44.5</v>
      </c>
      <c r="AK40" s="68" t="n">
        <f>J40+O40+T40+Y40+AD40+AI40</f>
        <v>-36.7</v>
      </c>
    </row>
    <row r="41" ht="13.5" customHeight="1">
      <c r="A41" s="17" t="n">
        <v>38</v>
      </c>
      <c r="B41" s="18" t="n">
        <v>102934</v>
      </c>
      <c r="C41" s="19" t="s">
        <v>260</v>
      </c>
      <c r="D41" s="57" t="s">
        <v>14</v>
      </c>
      <c r="E41" s="58" t="s">
        <v>183</v>
      </c>
      <c r="F41" s="59" t="n">
        <v>10</v>
      </c>
      <c r="G41" s="59" t="n">
        <v>7</v>
      </c>
      <c r="H41" s="138" t="n">
        <f>G41/F41</f>
        <v>0.7</v>
      </c>
      <c r="I41" s="139" t="n">
        <f>G41*1.5</f>
        <v>10.5</v>
      </c>
      <c r="J41" s="62" t="n">
        <f>(F41-G41)*-1</f>
        <v>-3</v>
      </c>
      <c r="K41" s="63" t="n">
        <v>25</v>
      </c>
      <c r="L41" s="63" t="n">
        <v>14</v>
      </c>
      <c r="M41" s="140" t="n">
        <f>L41/K41</f>
        <v>0.56</v>
      </c>
      <c r="N41" s="141" t="n">
        <f>L41*1</f>
        <v>14</v>
      </c>
      <c r="O41" s="66" t="n">
        <f>(K41-L41)*-1</f>
        <v>-11</v>
      </c>
      <c r="P41" s="63" t="n">
        <v>15</v>
      </c>
      <c r="Q41" s="141" t="n">
        <v>17</v>
      </c>
      <c r="R41" s="142" t="n">
        <f>Q41/P41</f>
        <v>1.13333333333333</v>
      </c>
      <c r="S41" s="141" t="n">
        <f>Q41*2</f>
        <v>34</v>
      </c>
      <c r="T41" s="64"/>
      <c r="U41" s="63" t="n">
        <v>15</v>
      </c>
      <c r="V41" s="63" t="n">
        <v>5</v>
      </c>
      <c r="W41" s="140" t="n">
        <f>V41/U41</f>
        <v>0.333333333333333</v>
      </c>
      <c r="X41" s="141" t="n">
        <f>V41*1.5</f>
        <v>7.5</v>
      </c>
      <c r="Y41" s="66" t="n">
        <f>(U41-V41)*-1</f>
        <v>-10</v>
      </c>
      <c r="Z41" s="63" t="n">
        <v>25</v>
      </c>
      <c r="AA41" s="64" t="n">
        <v>33</v>
      </c>
      <c r="AB41" s="70" t="n">
        <f>AA41/Z41</f>
        <v>1.32</v>
      </c>
      <c r="AC41" s="64" t="n">
        <f>AA41*1</f>
        <v>33</v>
      </c>
      <c r="AD41" s="64"/>
      <c r="AE41" s="59" t="n">
        <v>10</v>
      </c>
      <c r="AF41" s="60" t="n">
        <v>6</v>
      </c>
      <c r="AG41" s="69" t="n">
        <f>AF41/AE41</f>
        <v>0.6</v>
      </c>
      <c r="AH41" s="67" t="n">
        <f>AF41*1</f>
        <v>6</v>
      </c>
      <c r="AI41" s="66" t="n">
        <f>(AE41-AF41)*-0.3</f>
        <v>-1.2</v>
      </c>
      <c r="AJ41" s="68" t="n">
        <f>I41+N41+S41+X41+AC41+AH41</f>
        <v>105</v>
      </c>
      <c r="AK41" s="68" t="n">
        <f>J41+O41+T41+Y41+AD41+AI41</f>
        <v>-25.2</v>
      </c>
    </row>
    <row r="42" ht="13.5" customHeight="1">
      <c r="A42" s="17" t="n">
        <v>39</v>
      </c>
      <c r="B42" s="18" t="n">
        <v>105267</v>
      </c>
      <c r="C42" s="19" t="s">
        <v>261</v>
      </c>
      <c r="D42" s="57" t="s">
        <v>14</v>
      </c>
      <c r="E42" s="58" t="s">
        <v>183</v>
      </c>
      <c r="F42" s="59" t="n">
        <v>10</v>
      </c>
      <c r="G42" s="59" t="n">
        <v>5</v>
      </c>
      <c r="H42" s="138" t="n">
        <f>G42/F42</f>
        <v>0.5</v>
      </c>
      <c r="I42" s="139" t="n">
        <f>G42*1.5</f>
        <v>7.5</v>
      </c>
      <c r="J42" s="62" t="n">
        <f>(F42-G42)*-1</f>
        <v>-5</v>
      </c>
      <c r="K42" s="63" t="n">
        <v>25</v>
      </c>
      <c r="L42" s="63" t="n">
        <v>17</v>
      </c>
      <c r="M42" s="140" t="n">
        <f>L42/K42</f>
        <v>0.68</v>
      </c>
      <c r="N42" s="141" t="n">
        <f>L42*1</f>
        <v>17</v>
      </c>
      <c r="O42" s="66" t="n">
        <f>(K42-L42)*-1</f>
        <v>-8</v>
      </c>
      <c r="P42" s="63" t="n">
        <v>15</v>
      </c>
      <c r="Q42" s="141" t="n">
        <v>7</v>
      </c>
      <c r="R42" s="142" t="n">
        <f>Q42/P42</f>
        <v>0.466666666666667</v>
      </c>
      <c r="S42" s="141" t="n">
        <f>Q42*1</f>
        <v>7</v>
      </c>
      <c r="T42" s="66" t="n">
        <f>(P42-Q42)*-0.5</f>
        <v>-4</v>
      </c>
      <c r="U42" s="63" t="n">
        <v>15</v>
      </c>
      <c r="V42" s="63" t="n">
        <v>8</v>
      </c>
      <c r="W42" s="140" t="n">
        <f>V42/U42</f>
        <v>0.533333333333333</v>
      </c>
      <c r="X42" s="141" t="n">
        <f>V42*1.5</f>
        <v>12</v>
      </c>
      <c r="Y42" s="66" t="n">
        <f>(U42-V42)*-1</f>
        <v>-7</v>
      </c>
      <c r="Z42" s="63" t="n">
        <v>25</v>
      </c>
      <c r="AA42" s="64" t="n">
        <v>22</v>
      </c>
      <c r="AB42" s="70" t="n">
        <f>AA42/Z42</f>
        <v>0.88</v>
      </c>
      <c r="AC42" s="64" t="n">
        <f>AA42*0.5</f>
        <v>11</v>
      </c>
      <c r="AD42" s="66" t="n">
        <f>(Z42-AA42)*-0.3</f>
        <v>-0.9</v>
      </c>
      <c r="AE42" s="59" t="n">
        <v>10</v>
      </c>
      <c r="AF42" s="60" t="n">
        <v>13</v>
      </c>
      <c r="AG42" s="69" t="n">
        <f>AF42/AE42</f>
        <v>1.3</v>
      </c>
      <c r="AH42" s="64" t="n">
        <f>AF42*2</f>
        <v>26</v>
      </c>
      <c r="AI42" s="112"/>
      <c r="AJ42" s="68" t="n">
        <f>I42+N42+S42+X42+AC42+AH42</f>
        <v>80.5</v>
      </c>
      <c r="AK42" s="68" t="n">
        <f>J42+O42+T42+Y42+AD42+AI42</f>
        <v>-24.9</v>
      </c>
    </row>
    <row r="43" ht="13.5" customHeight="1">
      <c r="A43" s="17" t="n">
        <v>40</v>
      </c>
      <c r="B43" s="18" t="n">
        <v>106399</v>
      </c>
      <c r="C43" s="19" t="s">
        <v>262</v>
      </c>
      <c r="D43" s="57" t="s">
        <v>14</v>
      </c>
      <c r="E43" s="58" t="s">
        <v>183</v>
      </c>
      <c r="F43" s="59" t="n">
        <v>10</v>
      </c>
      <c r="G43" s="59" t="n">
        <v>3</v>
      </c>
      <c r="H43" s="138" t="n">
        <f>G43/F43</f>
        <v>0.3</v>
      </c>
      <c r="I43" s="139" t="n">
        <f>G43*1.5</f>
        <v>4.5</v>
      </c>
      <c r="J43" s="62" t="n">
        <f>(F43-G43)*-1</f>
        <v>-7</v>
      </c>
      <c r="K43" s="63" t="n">
        <v>25</v>
      </c>
      <c r="L43" s="63" t="n">
        <v>28</v>
      </c>
      <c r="M43" s="140" t="n">
        <f>L43/K43</f>
        <v>1.12</v>
      </c>
      <c r="N43" s="141" t="n">
        <f>L43*2.5</f>
        <v>70</v>
      </c>
      <c r="O43" s="66"/>
      <c r="P43" s="63" t="n">
        <v>15</v>
      </c>
      <c r="Q43" s="141" t="n">
        <v>11</v>
      </c>
      <c r="R43" s="142" t="n">
        <f>Q43/P43</f>
        <v>0.733333333333333</v>
      </c>
      <c r="S43" s="141" t="n">
        <f>Q43*1</f>
        <v>11</v>
      </c>
      <c r="T43" s="66" t="n">
        <f>(P43-Q43)*-0.5</f>
        <v>-2</v>
      </c>
      <c r="U43" s="63" t="n">
        <v>15</v>
      </c>
      <c r="V43" s="63" t="n">
        <v>3</v>
      </c>
      <c r="W43" s="140" t="n">
        <f>V43/U43</f>
        <v>0.2</v>
      </c>
      <c r="X43" s="141" t="n">
        <f>V43*1.5</f>
        <v>4.5</v>
      </c>
      <c r="Y43" s="66" t="n">
        <f>(U43-V43)*-1</f>
        <v>-12</v>
      </c>
      <c r="Z43" s="63" t="n">
        <v>25</v>
      </c>
      <c r="AA43" s="64" t="n">
        <v>26</v>
      </c>
      <c r="AB43" s="70" t="n">
        <f>AA43/Z43</f>
        <v>1.04</v>
      </c>
      <c r="AC43" s="64" t="n">
        <f>AA43*1</f>
        <v>26</v>
      </c>
      <c r="AD43" s="64"/>
      <c r="AE43" s="59" t="n">
        <v>10</v>
      </c>
      <c r="AF43" s="60" t="n">
        <v>6</v>
      </c>
      <c r="AG43" s="69" t="n">
        <f>AF43/AE43</f>
        <v>0.6</v>
      </c>
      <c r="AH43" s="67" t="n">
        <f>AF43*1</f>
        <v>6</v>
      </c>
      <c r="AI43" s="66" t="n">
        <f>(AE43-AF43)*-0.3</f>
        <v>-1.2</v>
      </c>
      <c r="AJ43" s="68" t="n">
        <f>I43+N43+S43+X43+AC43+AH43</f>
        <v>122</v>
      </c>
      <c r="AK43" s="68" t="n">
        <f>J43+O43+T43+Y43+AD43+AI43</f>
        <v>-22.2</v>
      </c>
    </row>
    <row r="44" ht="13.5" customHeight="1">
      <c r="A44" s="17" t="n">
        <v>41</v>
      </c>
      <c r="B44" s="18" t="n">
        <v>107658</v>
      </c>
      <c r="C44" s="19" t="s">
        <v>263</v>
      </c>
      <c r="D44" s="57" t="s">
        <v>31</v>
      </c>
      <c r="E44" s="58" t="s">
        <v>183</v>
      </c>
      <c r="F44" s="59" t="n">
        <v>10</v>
      </c>
      <c r="G44" s="59" t="n">
        <v>7</v>
      </c>
      <c r="H44" s="138" t="n">
        <f>G44/F44</f>
        <v>0.7</v>
      </c>
      <c r="I44" s="139" t="n">
        <f>G44*1.5</f>
        <v>10.5</v>
      </c>
      <c r="J44" s="62" t="n">
        <f>(F44-G44)*-1</f>
        <v>-3</v>
      </c>
      <c r="K44" s="63" t="n">
        <v>25</v>
      </c>
      <c r="L44" s="63" t="n">
        <v>26</v>
      </c>
      <c r="M44" s="140" t="n">
        <f>L44/K44</f>
        <v>1.04</v>
      </c>
      <c r="N44" s="141" t="n">
        <f>L44*2.5</f>
        <v>65</v>
      </c>
      <c r="O44" s="66"/>
      <c r="P44" s="63" t="n">
        <v>15</v>
      </c>
      <c r="Q44" s="141" t="n">
        <v>15</v>
      </c>
      <c r="R44" s="142" t="n">
        <f>Q44/P44</f>
        <v>1</v>
      </c>
      <c r="S44" s="141" t="n">
        <f>Q44*2</f>
        <v>30</v>
      </c>
      <c r="T44" s="64"/>
      <c r="U44" s="63" t="n">
        <v>15</v>
      </c>
      <c r="V44" s="63" t="n">
        <v>6</v>
      </c>
      <c r="W44" s="140" t="n">
        <f>V44/U44</f>
        <v>0.4</v>
      </c>
      <c r="X44" s="141" t="n">
        <f>V44*1.5</f>
        <v>9</v>
      </c>
      <c r="Y44" s="66" t="n">
        <f>(U44-V44)*-1</f>
        <v>-9</v>
      </c>
      <c r="Z44" s="63" t="n">
        <v>25</v>
      </c>
      <c r="AA44" s="64" t="n">
        <v>26</v>
      </c>
      <c r="AB44" s="70" t="n">
        <f>AA44/Z44</f>
        <v>1.04</v>
      </c>
      <c r="AC44" s="64" t="n">
        <f>AA44*1</f>
        <v>26</v>
      </c>
      <c r="AD44" s="64"/>
      <c r="AE44" s="59" t="n">
        <v>10</v>
      </c>
      <c r="AF44" s="60" t="n">
        <v>14</v>
      </c>
      <c r="AG44" s="69" t="n">
        <f>AF44/AE44</f>
        <v>1.4</v>
      </c>
      <c r="AH44" s="64" t="n">
        <f>AF44*2</f>
        <v>28</v>
      </c>
      <c r="AI44" s="112"/>
      <c r="AJ44" s="68" t="n">
        <f>I44+N44+S44+X44+AC44+AH44</f>
        <v>168.5</v>
      </c>
      <c r="AK44" s="68" t="n">
        <f>J44+O44+T44+Y44+AD44+AI44</f>
        <v>-12</v>
      </c>
    </row>
    <row r="45" ht="13.5" customHeight="1">
      <c r="A45" s="17" t="n">
        <v>42</v>
      </c>
      <c r="B45" s="18" t="n">
        <v>111219</v>
      </c>
      <c r="C45" s="19" t="s">
        <v>264</v>
      </c>
      <c r="D45" s="57" t="s">
        <v>14</v>
      </c>
      <c r="E45" s="58" t="s">
        <v>183</v>
      </c>
      <c r="F45" s="59" t="n">
        <v>10</v>
      </c>
      <c r="G45" s="59" t="n">
        <v>3</v>
      </c>
      <c r="H45" s="138" t="n">
        <f>G45/F45</f>
        <v>0.3</v>
      </c>
      <c r="I45" s="139" t="n">
        <f>G45*1.5</f>
        <v>4.5</v>
      </c>
      <c r="J45" s="62" t="n">
        <f>(F45-G45)*-1</f>
        <v>-7</v>
      </c>
      <c r="K45" s="63" t="n">
        <v>25</v>
      </c>
      <c r="L45" s="63" t="n">
        <v>29</v>
      </c>
      <c r="M45" s="140" t="n">
        <f>L45/K45</f>
        <v>1.16</v>
      </c>
      <c r="N45" s="141" t="n">
        <f>L45*2.5</f>
        <v>72.5</v>
      </c>
      <c r="O45" s="66"/>
      <c r="P45" s="63" t="n">
        <v>15</v>
      </c>
      <c r="Q45" s="141" t="n">
        <v>17</v>
      </c>
      <c r="R45" s="142" t="n">
        <f>Q45/P45</f>
        <v>1.13333333333333</v>
      </c>
      <c r="S45" s="141" t="n">
        <f>Q45*2</f>
        <v>34</v>
      </c>
      <c r="T45" s="64"/>
      <c r="U45" s="63" t="n">
        <v>15</v>
      </c>
      <c r="V45" s="63" t="n">
        <v>2</v>
      </c>
      <c r="W45" s="140" t="n">
        <f>V45/U45</f>
        <v>0.133333333333333</v>
      </c>
      <c r="X45" s="141" t="n">
        <f>V45*1.5</f>
        <v>3</v>
      </c>
      <c r="Y45" s="66" t="n">
        <f>(U45-V45)*-1</f>
        <v>-13</v>
      </c>
      <c r="Z45" s="63" t="n">
        <v>25</v>
      </c>
      <c r="AA45" s="64" t="n">
        <v>28</v>
      </c>
      <c r="AB45" s="70" t="n">
        <f>AA45/Z45</f>
        <v>1.12</v>
      </c>
      <c r="AC45" s="64" t="n">
        <f>AA45*1</f>
        <v>28</v>
      </c>
      <c r="AD45" s="64"/>
      <c r="AE45" s="59" t="n">
        <v>10</v>
      </c>
      <c r="AF45" s="60" t="n">
        <v>6</v>
      </c>
      <c r="AG45" s="69" t="n">
        <f>AF45/AE45</f>
        <v>0.6</v>
      </c>
      <c r="AH45" s="67" t="n">
        <f>AF45*1</f>
        <v>6</v>
      </c>
      <c r="AI45" s="66" t="n">
        <f>(AE45-AF45)*-0.3</f>
        <v>-1.2</v>
      </c>
      <c r="AJ45" s="68" t="n">
        <f>I45+N45+S45+X45+AC45+AH45</f>
        <v>148</v>
      </c>
      <c r="AK45" s="68" t="n">
        <f>J45+O45+T45+Y45+AD45+AI45</f>
        <v>-21.2</v>
      </c>
    </row>
    <row r="46" ht="13.5" customHeight="1">
      <c r="A46" s="17" t="n">
        <v>43</v>
      </c>
      <c r="B46" s="18" t="n">
        <v>114622</v>
      </c>
      <c r="C46" s="19" t="s">
        <v>265</v>
      </c>
      <c r="D46" s="57" t="s">
        <v>11</v>
      </c>
      <c r="E46" s="58" t="s">
        <v>183</v>
      </c>
      <c r="F46" s="59" t="n">
        <v>10</v>
      </c>
      <c r="G46" s="59" t="n">
        <v>11</v>
      </c>
      <c r="H46" s="138" t="n">
        <f>G46/F46</f>
        <v>1.1</v>
      </c>
      <c r="I46" s="139" t="n">
        <f>G46*3</f>
        <v>33</v>
      </c>
      <c r="J46" s="60"/>
      <c r="K46" s="63" t="n">
        <v>25</v>
      </c>
      <c r="L46" s="63" t="n">
        <v>25</v>
      </c>
      <c r="M46" s="140" t="n">
        <f>L46/K46</f>
        <v>1</v>
      </c>
      <c r="N46" s="141" t="n">
        <f>L46*2.5</f>
        <v>62.5</v>
      </c>
      <c r="O46" s="66"/>
      <c r="P46" s="63" t="n">
        <v>15</v>
      </c>
      <c r="Q46" s="141" t="n">
        <v>20</v>
      </c>
      <c r="R46" s="142" t="n">
        <f>Q46/P46</f>
        <v>1.33333333333333</v>
      </c>
      <c r="S46" s="141" t="n">
        <f>Q46*2</f>
        <v>40</v>
      </c>
      <c r="T46" s="64"/>
      <c r="U46" s="63" t="n">
        <v>15</v>
      </c>
      <c r="V46" s="63" t="n">
        <v>11</v>
      </c>
      <c r="W46" s="140" t="n">
        <f>V46/U46</f>
        <v>0.733333333333333</v>
      </c>
      <c r="X46" s="141" t="n">
        <f>V46*1.5</f>
        <v>16.5</v>
      </c>
      <c r="Y46" s="66" t="n">
        <f>(U46-V46)*-1</f>
        <v>-4</v>
      </c>
      <c r="Z46" s="63" t="n">
        <v>25</v>
      </c>
      <c r="AA46" s="64" t="n">
        <v>42</v>
      </c>
      <c r="AB46" s="70" t="n">
        <f>AA46/Z46</f>
        <v>1.68</v>
      </c>
      <c r="AC46" s="64" t="n">
        <f>AA46*1</f>
        <v>42</v>
      </c>
      <c r="AD46" s="64"/>
      <c r="AE46" s="59" t="n">
        <v>10</v>
      </c>
      <c r="AF46" s="60" t="n">
        <v>7</v>
      </c>
      <c r="AG46" s="69" t="n">
        <f>AF46/AE46</f>
        <v>0.7</v>
      </c>
      <c r="AH46" s="67" t="n">
        <f>AF46*1</f>
        <v>7</v>
      </c>
      <c r="AI46" s="66" t="n">
        <f>(AE46-AF46)*-0.3</f>
        <v>-0.9</v>
      </c>
      <c r="AJ46" s="68" t="n">
        <f>I46+N46+S46+X46+AC46+AH46</f>
        <v>201</v>
      </c>
      <c r="AK46" s="68" t="n">
        <f>J46+O46+T46+Y46+AD46+AI46</f>
        <v>-4.9</v>
      </c>
    </row>
    <row r="47" ht="13.5" customHeight="1">
      <c r="A47" s="17" t="n">
        <v>44</v>
      </c>
      <c r="B47" s="18" t="n">
        <v>377</v>
      </c>
      <c r="C47" s="19" t="s">
        <v>266</v>
      </c>
      <c r="D47" s="57" t="s">
        <v>24</v>
      </c>
      <c r="E47" s="58" t="s">
        <v>184</v>
      </c>
      <c r="F47" s="59" t="n">
        <v>10</v>
      </c>
      <c r="G47" s="59" t="n">
        <v>1</v>
      </c>
      <c r="H47" s="138" t="n">
        <f>G47/F47</f>
        <v>0.1</v>
      </c>
      <c r="I47" s="139" t="n">
        <f>G47*1.5</f>
        <v>1.5</v>
      </c>
      <c r="J47" s="62" t="n">
        <f>(F47-G47)*-1</f>
        <v>-9</v>
      </c>
      <c r="K47" s="63" t="n">
        <v>25</v>
      </c>
      <c r="L47" s="63" t="n">
        <v>11</v>
      </c>
      <c r="M47" s="140" t="n">
        <f>L47/K47</f>
        <v>0.44</v>
      </c>
      <c r="N47" s="141" t="n">
        <f>L47*1</f>
        <v>11</v>
      </c>
      <c r="O47" s="66" t="n">
        <f>(K47-L47)*-1</f>
        <v>-14</v>
      </c>
      <c r="P47" s="63" t="n">
        <v>15</v>
      </c>
      <c r="Q47" s="141" t="n">
        <v>5</v>
      </c>
      <c r="R47" s="142" t="n">
        <f>Q47/P47</f>
        <v>0.333333333333333</v>
      </c>
      <c r="S47" s="141" t="n">
        <f>Q47*1</f>
        <v>5</v>
      </c>
      <c r="T47" s="66" t="n">
        <f>(P47-Q47)*-0.5</f>
        <v>-5</v>
      </c>
      <c r="U47" s="63" t="n">
        <v>15</v>
      </c>
      <c r="V47" s="63" t="n">
        <v>3</v>
      </c>
      <c r="W47" s="140" t="n">
        <f>V47/U47</f>
        <v>0.2</v>
      </c>
      <c r="X47" s="141" t="n">
        <f>V47*1.5</f>
        <v>4.5</v>
      </c>
      <c r="Y47" s="66" t="n">
        <f>(U47-V47)*-1</f>
        <v>-12</v>
      </c>
      <c r="Z47" s="63" t="n">
        <v>25</v>
      </c>
      <c r="AA47" s="64" t="n">
        <v>4</v>
      </c>
      <c r="AB47" s="70" t="n">
        <f>AA47/Z47</f>
        <v>0.16</v>
      </c>
      <c r="AC47" s="64" t="n">
        <f>AA47*0.5</f>
        <v>2</v>
      </c>
      <c r="AD47" s="66" t="n">
        <f>(Z47-AA47)*-0.3</f>
        <v>-6.3</v>
      </c>
      <c r="AE47" s="59" t="n">
        <v>10</v>
      </c>
      <c r="AF47" s="60" t="n">
        <v>1</v>
      </c>
      <c r="AG47" s="69" t="n">
        <f>AF47/AE47</f>
        <v>0.1</v>
      </c>
      <c r="AH47" s="67" t="n">
        <f>AF47*1</f>
        <v>1</v>
      </c>
      <c r="AI47" s="66" t="n">
        <f>(AE47-AF47)*-0.3</f>
        <v>-2.7</v>
      </c>
      <c r="AJ47" s="68" t="n">
        <f>I47+N47+S47+X47+AC47+AH47</f>
        <v>25</v>
      </c>
      <c r="AK47" s="68" t="n">
        <f>J47+O47+T47+Y47+AD47+AI47</f>
        <v>-49</v>
      </c>
    </row>
    <row r="48" ht="13.5" customHeight="1">
      <c r="A48" s="17" t="n">
        <v>45</v>
      </c>
      <c r="B48" s="18" t="n">
        <v>515</v>
      </c>
      <c r="C48" s="19" t="s">
        <v>267</v>
      </c>
      <c r="D48" s="57" t="s">
        <v>24</v>
      </c>
      <c r="E48" s="58" t="s">
        <v>184</v>
      </c>
      <c r="F48" s="59" t="n">
        <v>10</v>
      </c>
      <c r="G48" s="59" t="n">
        <v>3</v>
      </c>
      <c r="H48" s="138" t="n">
        <f>G48/F48</f>
        <v>0.3</v>
      </c>
      <c r="I48" s="139" t="n">
        <f>G48*1.5</f>
        <v>4.5</v>
      </c>
      <c r="J48" s="62" t="n">
        <f>(F48-G48)*-1</f>
        <v>-7</v>
      </c>
      <c r="K48" s="63" t="n">
        <v>25</v>
      </c>
      <c r="L48" s="63" t="n">
        <v>17</v>
      </c>
      <c r="M48" s="140" t="n">
        <f>L48/K48</f>
        <v>0.68</v>
      </c>
      <c r="N48" s="141" t="n">
        <f>L48*1</f>
        <v>17</v>
      </c>
      <c r="O48" s="66" t="n">
        <f>(K48-L48)*-1</f>
        <v>-8</v>
      </c>
      <c r="P48" s="63" t="n">
        <v>15</v>
      </c>
      <c r="Q48" s="141" t="n">
        <v>8</v>
      </c>
      <c r="R48" s="142" t="n">
        <f>Q48/P48</f>
        <v>0.533333333333333</v>
      </c>
      <c r="S48" s="141" t="n">
        <f>Q48*1</f>
        <v>8</v>
      </c>
      <c r="T48" s="66" t="n">
        <f>(P48-Q48)*-0.5</f>
        <v>-3.5</v>
      </c>
      <c r="U48" s="63" t="n">
        <v>15</v>
      </c>
      <c r="V48" s="63" t="n">
        <v>3</v>
      </c>
      <c r="W48" s="140" t="n">
        <f>V48/U48</f>
        <v>0.2</v>
      </c>
      <c r="X48" s="141" t="n">
        <f>V48*1.5</f>
        <v>4.5</v>
      </c>
      <c r="Y48" s="66" t="n">
        <f>(U48-V48)*-1</f>
        <v>-12</v>
      </c>
      <c r="Z48" s="63" t="n">
        <v>25</v>
      </c>
      <c r="AA48" s="64" t="n">
        <v>18</v>
      </c>
      <c r="AB48" s="70" t="n">
        <f>AA48/Z48</f>
        <v>0.72</v>
      </c>
      <c r="AC48" s="64" t="n">
        <f>AA48*0.5</f>
        <v>9</v>
      </c>
      <c r="AD48" s="66" t="n">
        <f>(Z48-AA48)*-0.3</f>
        <v>-2.1</v>
      </c>
      <c r="AE48" s="59" t="n">
        <v>10</v>
      </c>
      <c r="AF48" s="60" t="n">
        <v>2</v>
      </c>
      <c r="AG48" s="69" t="n">
        <f>AF48/AE48</f>
        <v>0.2</v>
      </c>
      <c r="AH48" s="67" t="n">
        <f>AF48*1</f>
        <v>2</v>
      </c>
      <c r="AI48" s="66" t="n">
        <f>(AE48-AF48)*-0.3</f>
        <v>-2.4</v>
      </c>
      <c r="AJ48" s="68" t="n">
        <f>I48+N48+S48+X48+AC48+AH48</f>
        <v>45</v>
      </c>
      <c r="AK48" s="68" t="n">
        <f>J48+O48+T48+Y48+AD48+AI48</f>
        <v>-35</v>
      </c>
    </row>
    <row r="49" ht="13.5" customHeight="1">
      <c r="A49" s="17" t="n">
        <v>46</v>
      </c>
      <c r="B49" s="18" t="n">
        <v>578</v>
      </c>
      <c r="C49" s="19" t="s">
        <v>268</v>
      </c>
      <c r="D49" s="57" t="s">
        <v>11</v>
      </c>
      <c r="E49" s="58" t="s">
        <v>184</v>
      </c>
      <c r="F49" s="59" t="n">
        <v>10</v>
      </c>
      <c r="G49" s="59" t="n">
        <v>16</v>
      </c>
      <c r="H49" s="138" t="n">
        <f>G49/F49</f>
        <v>1.6</v>
      </c>
      <c r="I49" s="139" t="n">
        <f>G49*3</f>
        <v>48</v>
      </c>
      <c r="J49" s="60"/>
      <c r="K49" s="63" t="n">
        <v>25</v>
      </c>
      <c r="L49" s="63" t="n">
        <v>11</v>
      </c>
      <c r="M49" s="140" t="n">
        <f>L49/K49</f>
        <v>0.44</v>
      </c>
      <c r="N49" s="141" t="n">
        <f>L49*1</f>
        <v>11</v>
      </c>
      <c r="O49" s="66" t="n">
        <f>(K49-L49)*-1</f>
        <v>-14</v>
      </c>
      <c r="P49" s="63" t="n">
        <v>15</v>
      </c>
      <c r="Q49" s="141" t="n">
        <v>5</v>
      </c>
      <c r="R49" s="142" t="n">
        <f>Q49/P49</f>
        <v>0.333333333333333</v>
      </c>
      <c r="S49" s="141" t="n">
        <f>Q49*1</f>
        <v>5</v>
      </c>
      <c r="T49" s="66" t="n">
        <f>(P49-Q49)*-0.5</f>
        <v>-5</v>
      </c>
      <c r="U49" s="63" t="n">
        <v>15</v>
      </c>
      <c r="V49" s="63" t="n">
        <v>4</v>
      </c>
      <c r="W49" s="140" t="n">
        <f>V49/U49</f>
        <v>0.266666666666667</v>
      </c>
      <c r="X49" s="141" t="n">
        <f>V49*1.5</f>
        <v>6</v>
      </c>
      <c r="Y49" s="66" t="n">
        <f>(U49-V49)*-1</f>
        <v>-11</v>
      </c>
      <c r="Z49" s="63" t="n">
        <v>25</v>
      </c>
      <c r="AA49" s="64" t="n">
        <v>14</v>
      </c>
      <c r="AB49" s="70" t="n">
        <f>AA49/Z49</f>
        <v>0.56</v>
      </c>
      <c r="AC49" s="64" t="n">
        <f>AA49*0.5</f>
        <v>7</v>
      </c>
      <c r="AD49" s="66" t="n">
        <f>(Z49-AA49)*-0.3</f>
        <v>-3.3</v>
      </c>
      <c r="AE49" s="59" t="n">
        <v>10</v>
      </c>
      <c r="AF49" s="60" t="n">
        <v>4</v>
      </c>
      <c r="AG49" s="69" t="n">
        <f>AF49/AE49</f>
        <v>0.4</v>
      </c>
      <c r="AH49" s="67" t="n">
        <f>AF49*1</f>
        <v>4</v>
      </c>
      <c r="AI49" s="66" t="n">
        <f>(AE49-AF49)*-0.3</f>
        <v>-1.8</v>
      </c>
      <c r="AJ49" s="68" t="n">
        <f>I49+N49+S49+X49+AC49+AH49</f>
        <v>81</v>
      </c>
      <c r="AK49" s="68" t="n">
        <f>J49+O49+T49+Y49+AD49+AI49</f>
        <v>-35.1</v>
      </c>
    </row>
    <row r="50" ht="13.5" customHeight="1">
      <c r="A50" s="17" t="n">
        <v>47</v>
      </c>
      <c r="B50" s="18" t="n">
        <v>598</v>
      </c>
      <c r="C50" s="19" t="s">
        <v>269</v>
      </c>
      <c r="D50" s="57" t="s">
        <v>11</v>
      </c>
      <c r="E50" s="58" t="s">
        <v>184</v>
      </c>
      <c r="F50" s="59" t="n">
        <v>10</v>
      </c>
      <c r="G50" s="59" t="n">
        <v>10</v>
      </c>
      <c r="H50" s="138" t="n">
        <f>G50/F50</f>
        <v>1</v>
      </c>
      <c r="I50" s="139" t="n">
        <f>G50*3</f>
        <v>30</v>
      </c>
      <c r="J50" s="60"/>
      <c r="K50" s="63" t="n">
        <v>25</v>
      </c>
      <c r="L50" s="63" t="n">
        <v>15</v>
      </c>
      <c r="M50" s="140" t="n">
        <f>L50/K50</f>
        <v>0.6</v>
      </c>
      <c r="N50" s="141" t="n">
        <f>L50*1</f>
        <v>15</v>
      </c>
      <c r="O50" s="66" t="n">
        <f>(K50-L50)*-1</f>
        <v>-10</v>
      </c>
      <c r="P50" s="63" t="n">
        <v>15</v>
      </c>
      <c r="Q50" s="141" t="n">
        <v>12</v>
      </c>
      <c r="R50" s="142" t="n">
        <f>Q50/P50</f>
        <v>0.8</v>
      </c>
      <c r="S50" s="141" t="n">
        <f>Q50*1</f>
        <v>12</v>
      </c>
      <c r="T50" s="66" t="n">
        <f>(P50-Q50)*-0.5</f>
        <v>-1.5</v>
      </c>
      <c r="U50" s="63" t="n">
        <v>15</v>
      </c>
      <c r="V50" s="63" t="n">
        <v>10</v>
      </c>
      <c r="W50" s="140" t="n">
        <f>V50/U50</f>
        <v>0.666666666666667</v>
      </c>
      <c r="X50" s="141" t="n">
        <f>V50*1.5</f>
        <v>15</v>
      </c>
      <c r="Y50" s="66" t="n">
        <f>(U50-V50)*-1</f>
        <v>-5</v>
      </c>
      <c r="Z50" s="63" t="n">
        <v>25</v>
      </c>
      <c r="AA50" s="64" t="n">
        <v>27</v>
      </c>
      <c r="AB50" s="70" t="n">
        <f>AA50/Z50</f>
        <v>1.08</v>
      </c>
      <c r="AC50" s="64" t="n">
        <f>AA50*1</f>
        <v>27</v>
      </c>
      <c r="AD50" s="64"/>
      <c r="AE50" s="59" t="n">
        <v>10</v>
      </c>
      <c r="AF50" s="60" t="n">
        <v>6</v>
      </c>
      <c r="AG50" s="69" t="n">
        <f>AF50/AE50</f>
        <v>0.6</v>
      </c>
      <c r="AH50" s="67" t="n">
        <f>AF50*1</f>
        <v>6</v>
      </c>
      <c r="AI50" s="66" t="n">
        <f>(AE50-AF50)*-0.3</f>
        <v>-1.2</v>
      </c>
      <c r="AJ50" s="68" t="n">
        <f>I50+N50+S50+X50+AC50+AH50</f>
        <v>105</v>
      </c>
      <c r="AK50" s="68" t="n">
        <f>J50+O50+T50+Y50+AD50+AI50</f>
        <v>-17.7</v>
      </c>
    </row>
    <row r="51" ht="13.5" customHeight="1">
      <c r="A51" s="17" t="n">
        <v>48</v>
      </c>
      <c r="B51" s="18" t="n">
        <v>709</v>
      </c>
      <c r="C51" s="19" t="s">
        <v>270</v>
      </c>
      <c r="D51" s="57" t="s">
        <v>31</v>
      </c>
      <c r="E51" s="58" t="s">
        <v>184</v>
      </c>
      <c r="F51" s="59" t="n">
        <v>10</v>
      </c>
      <c r="G51" s="59" t="n">
        <v>5</v>
      </c>
      <c r="H51" s="138" t="n">
        <f>G51/F51</f>
        <v>0.5</v>
      </c>
      <c r="I51" s="139" t="n">
        <f>G51*1.5</f>
        <v>7.5</v>
      </c>
      <c r="J51" s="62" t="n">
        <f>(F51-G51)*-1</f>
        <v>-5</v>
      </c>
      <c r="K51" s="63" t="n">
        <v>25</v>
      </c>
      <c r="L51" s="63" t="n">
        <v>14</v>
      </c>
      <c r="M51" s="140" t="n">
        <f>L51/K51</f>
        <v>0.56</v>
      </c>
      <c r="N51" s="141" t="n">
        <f>L51*1</f>
        <v>14</v>
      </c>
      <c r="O51" s="66" t="n">
        <f>(K51-L51)*-1</f>
        <v>-11</v>
      </c>
      <c r="P51" s="63" t="n">
        <v>15</v>
      </c>
      <c r="Q51" s="141" t="n">
        <v>6</v>
      </c>
      <c r="R51" s="142" t="n">
        <f>Q51/P51</f>
        <v>0.4</v>
      </c>
      <c r="S51" s="141" t="n">
        <f>Q51*1</f>
        <v>6</v>
      </c>
      <c r="T51" s="66" t="n">
        <f>(P51-Q51)*-0.5</f>
        <v>-4.5</v>
      </c>
      <c r="U51" s="63" t="n">
        <v>15</v>
      </c>
      <c r="V51" s="63" t="n">
        <v>6</v>
      </c>
      <c r="W51" s="140" t="n">
        <f>V51/U51</f>
        <v>0.4</v>
      </c>
      <c r="X51" s="141" t="n">
        <f>V51*1.5</f>
        <v>9</v>
      </c>
      <c r="Y51" s="66" t="n">
        <f>(U51-V51)*-1</f>
        <v>-9</v>
      </c>
      <c r="Z51" s="63" t="n">
        <v>25</v>
      </c>
      <c r="AA51" s="64" t="n">
        <v>6</v>
      </c>
      <c r="AB51" s="70" t="n">
        <f>AA51/Z51</f>
        <v>0.24</v>
      </c>
      <c r="AC51" s="64" t="n">
        <f>AA51*0.5</f>
        <v>3</v>
      </c>
      <c r="AD51" s="66" t="n">
        <f>(Z51-AA51)*-0.3</f>
        <v>-5.7</v>
      </c>
      <c r="AE51" s="59" t="n">
        <v>10</v>
      </c>
      <c r="AF51" s="60" t="n">
        <v>5</v>
      </c>
      <c r="AG51" s="69" t="n">
        <f>AF51/AE51</f>
        <v>0.5</v>
      </c>
      <c r="AH51" s="67" t="n">
        <f>AF51*1</f>
        <v>5</v>
      </c>
      <c r="AI51" s="66" t="n">
        <f>(AE51-AF51)*-0.3</f>
        <v>-1.5</v>
      </c>
      <c r="AJ51" s="68" t="n">
        <f>I51+N51+S51+X51+AC51+AH51</f>
        <v>44.5</v>
      </c>
      <c r="AK51" s="68" t="n">
        <f>J51+O51+T51+Y51+AD51+AI51</f>
        <v>-36.7</v>
      </c>
    </row>
    <row r="52" ht="13.5" customHeight="1">
      <c r="A52" s="17" t="n">
        <v>49</v>
      </c>
      <c r="B52" s="18" t="n">
        <v>716</v>
      </c>
      <c r="C52" s="19" t="s">
        <v>271</v>
      </c>
      <c r="D52" s="57" t="s">
        <v>19</v>
      </c>
      <c r="E52" s="58" t="s">
        <v>184</v>
      </c>
      <c r="F52" s="59" t="n">
        <v>10</v>
      </c>
      <c r="G52" s="59" t="n">
        <v>7</v>
      </c>
      <c r="H52" s="138" t="n">
        <f>G52/F52</f>
        <v>0.7</v>
      </c>
      <c r="I52" s="139" t="n">
        <f>G52*1.5</f>
        <v>10.5</v>
      </c>
      <c r="J52" s="62" t="n">
        <f>(F52-G52)*-1</f>
        <v>-3</v>
      </c>
      <c r="K52" s="63" t="n">
        <v>25</v>
      </c>
      <c r="L52" s="63" t="n">
        <v>4</v>
      </c>
      <c r="M52" s="140" t="n">
        <f>L52/K52</f>
        <v>0.16</v>
      </c>
      <c r="N52" s="141" t="n">
        <f>L52*1</f>
        <v>4</v>
      </c>
      <c r="O52" s="66" t="n">
        <f>(K52-L52)*-1</f>
        <v>-21</v>
      </c>
      <c r="P52" s="63" t="n">
        <v>15</v>
      </c>
      <c r="Q52" s="141" t="n">
        <v>6</v>
      </c>
      <c r="R52" s="142" t="n">
        <f>Q52/P52</f>
        <v>0.4</v>
      </c>
      <c r="S52" s="141" t="n">
        <f>Q52*1</f>
        <v>6</v>
      </c>
      <c r="T52" s="66" t="n">
        <f>(P52-Q52)*-0.5</f>
        <v>-4.5</v>
      </c>
      <c r="U52" s="63" t="n">
        <v>15</v>
      </c>
      <c r="V52" s="63" t="n">
        <v>6</v>
      </c>
      <c r="W52" s="140" t="n">
        <f>V52/U52</f>
        <v>0.4</v>
      </c>
      <c r="X52" s="141" t="n">
        <f>V52*1.5</f>
        <v>9</v>
      </c>
      <c r="Y52" s="66" t="n">
        <f>(U52-V52)*-1</f>
        <v>-9</v>
      </c>
      <c r="Z52" s="63" t="n">
        <v>25</v>
      </c>
      <c r="AA52" s="64" t="n">
        <v>21</v>
      </c>
      <c r="AB52" s="70" t="n">
        <f>AA52/Z52</f>
        <v>0.84</v>
      </c>
      <c r="AC52" s="64" t="n">
        <f>AA52*0.5</f>
        <v>10.5</v>
      </c>
      <c r="AD52" s="66" t="n">
        <f>(Z52-AA52)*-0.3</f>
        <v>-1.2</v>
      </c>
      <c r="AE52" s="59" t="n">
        <v>10</v>
      </c>
      <c r="AF52" s="60" t="n">
        <v>5</v>
      </c>
      <c r="AG52" s="69" t="n">
        <f>AF52/AE52</f>
        <v>0.5</v>
      </c>
      <c r="AH52" s="67" t="n">
        <f>AF52*1</f>
        <v>5</v>
      </c>
      <c r="AI52" s="66" t="n">
        <f>(AE52-AF52)*-0.3</f>
        <v>-1.5</v>
      </c>
      <c r="AJ52" s="68" t="n">
        <f>I52+N52+S52+X52+AC52+AH52</f>
        <v>45</v>
      </c>
      <c r="AK52" s="68" t="n">
        <f>J52+O52+T52+Y52+AD52+AI52</f>
        <v>-40.2</v>
      </c>
    </row>
    <row r="53" ht="13.5" customHeight="1">
      <c r="A53" s="17" t="n">
        <v>50</v>
      </c>
      <c r="B53" s="18" t="n">
        <v>717</v>
      </c>
      <c r="C53" s="19" t="s">
        <v>272</v>
      </c>
      <c r="D53" s="57" t="s">
        <v>19</v>
      </c>
      <c r="E53" s="58" t="s">
        <v>184</v>
      </c>
      <c r="F53" s="59" t="n">
        <v>10</v>
      </c>
      <c r="G53" s="59" t="n">
        <v>0</v>
      </c>
      <c r="H53" s="138" t="n">
        <f>G53/F53</f>
        <v>0</v>
      </c>
      <c r="I53" s="139" t="n">
        <f>G53*1.5</f>
        <v>0</v>
      </c>
      <c r="J53" s="62" t="n">
        <f>(F53-G53)*-1</f>
        <v>-10</v>
      </c>
      <c r="K53" s="63" t="n">
        <v>25</v>
      </c>
      <c r="L53" s="63" t="n">
        <v>3</v>
      </c>
      <c r="M53" s="140" t="n">
        <f>L53/K53</f>
        <v>0.12</v>
      </c>
      <c r="N53" s="141" t="n">
        <f>L53*1</f>
        <v>3</v>
      </c>
      <c r="O53" s="66" t="n">
        <f>(K53-L53)*-1</f>
        <v>-22</v>
      </c>
      <c r="P53" s="63" t="n">
        <v>15</v>
      </c>
      <c r="Q53" s="141" t="n">
        <v>12</v>
      </c>
      <c r="R53" s="142" t="n">
        <f>Q53/P53</f>
        <v>0.8</v>
      </c>
      <c r="S53" s="141" t="n">
        <f>Q53*1</f>
        <v>12</v>
      </c>
      <c r="T53" s="66" t="n">
        <f>(P53-Q53)*-0.5</f>
        <v>-1.5</v>
      </c>
      <c r="U53" s="63" t="n">
        <v>15</v>
      </c>
      <c r="V53" s="63" t="n">
        <v>8</v>
      </c>
      <c r="W53" s="140" t="n">
        <f>V53/U53</f>
        <v>0.533333333333333</v>
      </c>
      <c r="X53" s="141" t="n">
        <f>V53*1.5</f>
        <v>12</v>
      </c>
      <c r="Y53" s="66" t="n">
        <f>(U53-V53)*-1</f>
        <v>-7</v>
      </c>
      <c r="Z53" s="63" t="n">
        <v>25</v>
      </c>
      <c r="AA53" s="64" t="n">
        <v>22</v>
      </c>
      <c r="AB53" s="70" t="n">
        <f>AA53/Z53</f>
        <v>0.88</v>
      </c>
      <c r="AC53" s="64" t="n">
        <f>AA53*0.5</f>
        <v>11</v>
      </c>
      <c r="AD53" s="66" t="n">
        <f>(Z53-AA53)*-0.3</f>
        <v>-0.9</v>
      </c>
      <c r="AE53" s="59" t="n">
        <v>10</v>
      </c>
      <c r="AF53" s="60" t="n">
        <v>5</v>
      </c>
      <c r="AG53" s="69" t="n">
        <f>AF53/AE53</f>
        <v>0.5</v>
      </c>
      <c r="AH53" s="67" t="n">
        <f>AF53*1</f>
        <v>5</v>
      </c>
      <c r="AI53" s="66" t="n">
        <f>(AE53-AF53)*-0.3</f>
        <v>-1.5</v>
      </c>
      <c r="AJ53" s="68" t="n">
        <f>I53+N53+S53+X53+AC53+AH53</f>
        <v>43</v>
      </c>
      <c r="AK53" s="68" t="n">
        <f>J53+O53+T53+Y53+AD53+AI53</f>
        <v>-42.9</v>
      </c>
    </row>
    <row r="54" ht="13.5" customHeight="1">
      <c r="A54" s="17" t="n">
        <v>51</v>
      </c>
      <c r="B54" s="18" t="n">
        <v>721</v>
      </c>
      <c r="C54" s="19" t="s">
        <v>273</v>
      </c>
      <c r="D54" s="57" t="s">
        <v>19</v>
      </c>
      <c r="E54" s="58" t="s">
        <v>184</v>
      </c>
      <c r="F54" s="59" t="n">
        <v>10</v>
      </c>
      <c r="G54" s="59" t="n">
        <v>2</v>
      </c>
      <c r="H54" s="138" t="n">
        <f>G54/F54</f>
        <v>0.2</v>
      </c>
      <c r="I54" s="139" t="n">
        <f>G54*1.5</f>
        <v>3</v>
      </c>
      <c r="J54" s="62" t="n">
        <f>(F54-G54)*-1</f>
        <v>-8</v>
      </c>
      <c r="K54" s="63" t="n">
        <v>25</v>
      </c>
      <c r="L54" s="63" t="n">
        <v>14</v>
      </c>
      <c r="M54" s="140" t="n">
        <f>L54/K54</f>
        <v>0.56</v>
      </c>
      <c r="N54" s="141" t="n">
        <f>L54*1</f>
        <v>14</v>
      </c>
      <c r="O54" s="66" t="n">
        <f>(K54-L54)*-1</f>
        <v>-11</v>
      </c>
      <c r="P54" s="63" t="n">
        <v>15</v>
      </c>
      <c r="Q54" s="141" t="n">
        <v>11</v>
      </c>
      <c r="R54" s="142" t="n">
        <f>Q54/P54</f>
        <v>0.733333333333333</v>
      </c>
      <c r="S54" s="141" t="n">
        <f>Q54*1</f>
        <v>11</v>
      </c>
      <c r="T54" s="66" t="n">
        <f>(P54-Q54)*-0.5</f>
        <v>-2</v>
      </c>
      <c r="U54" s="63" t="n">
        <v>15</v>
      </c>
      <c r="V54" s="63" t="n">
        <v>9</v>
      </c>
      <c r="W54" s="140" t="n">
        <f>V54/U54</f>
        <v>0.6</v>
      </c>
      <c r="X54" s="141" t="n">
        <f>V54*1.5</f>
        <v>13.5</v>
      </c>
      <c r="Y54" s="66" t="n">
        <f>(U54-V54)*-1</f>
        <v>-6</v>
      </c>
      <c r="Z54" s="63" t="n">
        <v>25</v>
      </c>
      <c r="AA54" s="64" t="n">
        <v>31</v>
      </c>
      <c r="AB54" s="70" t="n">
        <f>AA54/Z54</f>
        <v>1.24</v>
      </c>
      <c r="AC54" s="64" t="n">
        <f>AA54*1</f>
        <v>31</v>
      </c>
      <c r="AD54" s="64"/>
      <c r="AE54" s="59" t="n">
        <v>10</v>
      </c>
      <c r="AF54" s="60" t="n">
        <v>2</v>
      </c>
      <c r="AG54" s="69" t="n">
        <f>AF54/AE54</f>
        <v>0.2</v>
      </c>
      <c r="AH54" s="67" t="n">
        <f>AF54*1</f>
        <v>2</v>
      </c>
      <c r="AI54" s="66" t="n">
        <f>(AE54-AF54)*-0.3</f>
        <v>-2.4</v>
      </c>
      <c r="AJ54" s="68" t="n">
        <f>I54+N54+S54+X54+AC54+AH54</f>
        <v>74.5</v>
      </c>
      <c r="AK54" s="68" t="n">
        <f>J54+O54+T54+Y54+AD54+AI54</f>
        <v>-29.4</v>
      </c>
    </row>
    <row r="55" ht="13.5" customHeight="1">
      <c r="A55" s="17" t="n">
        <v>52</v>
      </c>
      <c r="B55" s="18" t="n">
        <v>726</v>
      </c>
      <c r="C55" s="19" t="s">
        <v>274</v>
      </c>
      <c r="D55" s="57" t="s">
        <v>14</v>
      </c>
      <c r="E55" s="58" t="s">
        <v>184</v>
      </c>
      <c r="F55" s="59" t="n">
        <v>10</v>
      </c>
      <c r="G55" s="59" t="n">
        <v>14</v>
      </c>
      <c r="H55" s="138" t="n">
        <f>G55/F55</f>
        <v>1.4</v>
      </c>
      <c r="I55" s="139" t="n">
        <f>G55*3</f>
        <v>42</v>
      </c>
      <c r="J55" s="60"/>
      <c r="K55" s="63" t="n">
        <v>25</v>
      </c>
      <c r="L55" s="63" t="n">
        <v>23</v>
      </c>
      <c r="M55" s="140" t="n">
        <f>L55/K55</f>
        <v>0.92</v>
      </c>
      <c r="N55" s="141" t="n">
        <f>L55*1</f>
        <v>23</v>
      </c>
      <c r="O55" s="66" t="n">
        <f>(K55-L55)*-1</f>
        <v>-2</v>
      </c>
      <c r="P55" s="63" t="n">
        <v>15</v>
      </c>
      <c r="Q55" s="141" t="n">
        <v>21</v>
      </c>
      <c r="R55" s="142" t="n">
        <f>Q55/P55</f>
        <v>1.4</v>
      </c>
      <c r="S55" s="141" t="n">
        <f>Q55*2</f>
        <v>42</v>
      </c>
      <c r="T55" s="64"/>
      <c r="U55" s="63" t="n">
        <v>15</v>
      </c>
      <c r="V55" s="63" t="n">
        <v>10</v>
      </c>
      <c r="W55" s="140" t="n">
        <f>V55/U55</f>
        <v>0.666666666666667</v>
      </c>
      <c r="X55" s="141" t="n">
        <f>V55*1.5</f>
        <v>15</v>
      </c>
      <c r="Y55" s="66" t="n">
        <f>(U55-V55)*-1</f>
        <v>-5</v>
      </c>
      <c r="Z55" s="63" t="n">
        <v>25</v>
      </c>
      <c r="AA55" s="64" t="n">
        <v>25</v>
      </c>
      <c r="AB55" s="70" t="n">
        <f>AA55/Z55</f>
        <v>1</v>
      </c>
      <c r="AC55" s="64" t="n">
        <f>AA55*1</f>
        <v>25</v>
      </c>
      <c r="AD55" s="64"/>
      <c r="AE55" s="59" t="n">
        <v>10</v>
      </c>
      <c r="AF55" s="60" t="n">
        <v>16</v>
      </c>
      <c r="AG55" s="69" t="n">
        <f>AF55/AE55</f>
        <v>1.6</v>
      </c>
      <c r="AH55" s="64" t="n">
        <f>AF55*2</f>
        <v>32</v>
      </c>
      <c r="AI55" s="112"/>
      <c r="AJ55" s="68" t="n">
        <f>I55+N55+S55+X55+AC55+AH55</f>
        <v>179</v>
      </c>
      <c r="AK55" s="68" t="n">
        <f>J55+O55+T55+Y55+AD55+AI55</f>
        <v>-7</v>
      </c>
    </row>
    <row r="56" ht="13.5" customHeight="1">
      <c r="A56" s="17" t="n">
        <v>53</v>
      </c>
      <c r="B56" s="18" t="n">
        <v>101453</v>
      </c>
      <c r="C56" s="19" t="s">
        <v>275</v>
      </c>
      <c r="D56" s="57" t="s">
        <v>31</v>
      </c>
      <c r="E56" s="58" t="s">
        <v>184</v>
      </c>
      <c r="F56" s="59" t="n">
        <v>10</v>
      </c>
      <c r="G56" s="59" t="n">
        <v>5</v>
      </c>
      <c r="H56" s="138" t="n">
        <f>G56/F56</f>
        <v>0.5</v>
      </c>
      <c r="I56" s="139" t="n">
        <f>G56*1.5</f>
        <v>7.5</v>
      </c>
      <c r="J56" s="62" t="n">
        <f>(F56-G56)*-1</f>
        <v>-5</v>
      </c>
      <c r="K56" s="63" t="n">
        <v>25</v>
      </c>
      <c r="L56" s="63" t="n">
        <v>25</v>
      </c>
      <c r="M56" s="140" t="n">
        <f>L56/K56</f>
        <v>1</v>
      </c>
      <c r="N56" s="141" t="n">
        <f>L56*2.5</f>
        <v>62.5</v>
      </c>
      <c r="O56" s="66"/>
      <c r="P56" s="63" t="n">
        <v>15</v>
      </c>
      <c r="Q56" s="141" t="n">
        <v>5</v>
      </c>
      <c r="R56" s="142" t="n">
        <f>Q56/P56</f>
        <v>0.333333333333333</v>
      </c>
      <c r="S56" s="141" t="n">
        <f>Q56*1</f>
        <v>5</v>
      </c>
      <c r="T56" s="66" t="n">
        <f>(P56-Q56)*-0.5</f>
        <v>-5</v>
      </c>
      <c r="U56" s="63" t="n">
        <v>15</v>
      </c>
      <c r="V56" s="63" t="n">
        <v>2</v>
      </c>
      <c r="W56" s="140" t="n">
        <f>V56/U56</f>
        <v>0.133333333333333</v>
      </c>
      <c r="X56" s="141" t="n">
        <f>V56*1.5</f>
        <v>3</v>
      </c>
      <c r="Y56" s="66" t="n">
        <f>(U56-V56)*-1</f>
        <v>-13</v>
      </c>
      <c r="Z56" s="63" t="n">
        <v>25</v>
      </c>
      <c r="AA56" s="64" t="n">
        <v>3</v>
      </c>
      <c r="AB56" s="70" t="n">
        <f>AA56/Z56</f>
        <v>0.12</v>
      </c>
      <c r="AC56" s="64" t="n">
        <f>AA56*0.5</f>
        <v>1.5</v>
      </c>
      <c r="AD56" s="66" t="n">
        <f>(Z56-AA56)*-0.3</f>
        <v>-6.6</v>
      </c>
      <c r="AE56" s="59" t="n">
        <v>10</v>
      </c>
      <c r="AF56" s="60" t="n">
        <v>1</v>
      </c>
      <c r="AG56" s="69" t="n">
        <f>AF56/AE56</f>
        <v>0.1</v>
      </c>
      <c r="AH56" s="67" t="n">
        <f>AF56*1</f>
        <v>1</v>
      </c>
      <c r="AI56" s="66" t="n">
        <f>(AE56-AF56)*-0.3</f>
        <v>-2.7</v>
      </c>
      <c r="AJ56" s="68" t="n">
        <f>I56+N56+S56+X56+AC56+AH56</f>
        <v>80.5</v>
      </c>
      <c r="AK56" s="68" t="n">
        <f>J56+O56+T56+Y56+AD56+AI56</f>
        <v>-32.3</v>
      </c>
    </row>
    <row r="57" ht="13.5" customHeight="1">
      <c r="A57" s="17" t="n">
        <v>54</v>
      </c>
      <c r="B57" s="18" t="n">
        <v>102565</v>
      </c>
      <c r="C57" s="19" t="s">
        <v>276</v>
      </c>
      <c r="D57" s="57" t="s">
        <v>14</v>
      </c>
      <c r="E57" s="58" t="s">
        <v>184</v>
      </c>
      <c r="F57" s="59" t="n">
        <v>10</v>
      </c>
      <c r="G57" s="59" t="n">
        <v>16</v>
      </c>
      <c r="H57" s="138" t="n">
        <f>G57/F57</f>
        <v>1.6</v>
      </c>
      <c r="I57" s="139" t="n">
        <f>G57*3</f>
        <v>48</v>
      </c>
      <c r="J57" s="60"/>
      <c r="K57" s="63" t="n">
        <v>25</v>
      </c>
      <c r="L57" s="63" t="n">
        <v>30</v>
      </c>
      <c r="M57" s="140" t="n">
        <f>L57/K57</f>
        <v>1.2</v>
      </c>
      <c r="N57" s="141" t="n">
        <f>L57*2.5</f>
        <v>75</v>
      </c>
      <c r="O57" s="66"/>
      <c r="P57" s="63" t="n">
        <v>15</v>
      </c>
      <c r="Q57" s="141" t="n">
        <v>17</v>
      </c>
      <c r="R57" s="142" t="n">
        <f>Q57/P57</f>
        <v>1.13333333333333</v>
      </c>
      <c r="S57" s="141" t="n">
        <f>Q57*2</f>
        <v>34</v>
      </c>
      <c r="T57" s="64"/>
      <c r="U57" s="63" t="n">
        <v>15</v>
      </c>
      <c r="V57" s="63" t="n">
        <v>13</v>
      </c>
      <c r="W57" s="140" t="n">
        <f>V57/U57</f>
        <v>0.866666666666667</v>
      </c>
      <c r="X57" s="141" t="n">
        <f>V57*1.5</f>
        <v>19.5</v>
      </c>
      <c r="Y57" s="66" t="n">
        <f>(U57-V57)*-1</f>
        <v>-2</v>
      </c>
      <c r="Z57" s="63" t="n">
        <v>25</v>
      </c>
      <c r="AA57" s="64" t="n">
        <v>22</v>
      </c>
      <c r="AB57" s="70" t="n">
        <f>AA57/Z57</f>
        <v>0.88</v>
      </c>
      <c r="AC57" s="64" t="n">
        <f>AA57*0.5</f>
        <v>11</v>
      </c>
      <c r="AD57" s="66" t="n">
        <f>(Z57-AA57)*-0.3</f>
        <v>-0.9</v>
      </c>
      <c r="AE57" s="59" t="n">
        <v>10</v>
      </c>
      <c r="AF57" s="60" t="n">
        <v>4</v>
      </c>
      <c r="AG57" s="69" t="n">
        <f>AF57/AE57</f>
        <v>0.4</v>
      </c>
      <c r="AH57" s="67" t="n">
        <f>AF57*1</f>
        <v>4</v>
      </c>
      <c r="AI57" s="66" t="n">
        <f>(AE57-AF57)*-0.3</f>
        <v>-1.8</v>
      </c>
      <c r="AJ57" s="68" t="n">
        <f>I57+N57+S57+X57+AC57+AH57</f>
        <v>191.5</v>
      </c>
      <c r="AK57" s="68" t="n">
        <f>J57+O57+T57+Y57+AD57+AI57</f>
        <v>-4.7</v>
      </c>
    </row>
    <row r="58" ht="13.5" customHeight="1">
      <c r="A58" s="17" t="n">
        <v>55</v>
      </c>
      <c r="B58" s="18" t="n">
        <v>103198</v>
      </c>
      <c r="C58" s="19" t="s">
        <v>277</v>
      </c>
      <c r="D58" s="57" t="s">
        <v>14</v>
      </c>
      <c r="E58" s="58" t="s">
        <v>184</v>
      </c>
      <c r="F58" s="59" t="n">
        <v>10</v>
      </c>
      <c r="G58" s="59" t="n">
        <v>9</v>
      </c>
      <c r="H58" s="138" t="n">
        <f>G58/F58</f>
        <v>0.9</v>
      </c>
      <c r="I58" s="139" t="n">
        <f>G58*1.5</f>
        <v>13.5</v>
      </c>
      <c r="J58" s="62" t="n">
        <f>(F58-G58)*-1</f>
        <v>-1</v>
      </c>
      <c r="K58" s="63" t="n">
        <v>25</v>
      </c>
      <c r="L58" s="63" t="n">
        <v>10</v>
      </c>
      <c r="M58" s="140" t="n">
        <f>L58/K58</f>
        <v>0.4</v>
      </c>
      <c r="N58" s="141" t="n">
        <f>L58*1</f>
        <v>10</v>
      </c>
      <c r="O58" s="66" t="n">
        <f>(K58-L58)*-1</f>
        <v>-15</v>
      </c>
      <c r="P58" s="63" t="n">
        <v>15</v>
      </c>
      <c r="Q58" s="141" t="n">
        <v>10</v>
      </c>
      <c r="R58" s="142" t="n">
        <f>Q58/P58</f>
        <v>0.666666666666667</v>
      </c>
      <c r="S58" s="141" t="n">
        <f>Q58*1</f>
        <v>10</v>
      </c>
      <c r="T58" s="66" t="n">
        <f>(P58-Q58)*-0.5</f>
        <v>-2.5</v>
      </c>
      <c r="U58" s="63" t="n">
        <v>15</v>
      </c>
      <c r="V58" s="63" t="n">
        <v>4</v>
      </c>
      <c r="W58" s="140" t="n">
        <f>V58/U58</f>
        <v>0.266666666666667</v>
      </c>
      <c r="X58" s="141" t="n">
        <f>V58*1.5</f>
        <v>6</v>
      </c>
      <c r="Y58" s="66" t="n">
        <f>(U58-V58)*-1</f>
        <v>-11</v>
      </c>
      <c r="Z58" s="63" t="n">
        <v>25</v>
      </c>
      <c r="AA58" s="64" t="n">
        <v>13</v>
      </c>
      <c r="AB58" s="70" t="n">
        <f>AA58/Z58</f>
        <v>0.52</v>
      </c>
      <c r="AC58" s="64" t="n">
        <f>AA58*0.5</f>
        <v>6.5</v>
      </c>
      <c r="AD58" s="66" t="n">
        <f>(Z58-AA58)*-0.3</f>
        <v>-3.6</v>
      </c>
      <c r="AE58" s="59" t="n">
        <v>10</v>
      </c>
      <c r="AF58" s="60" t="n">
        <v>9</v>
      </c>
      <c r="AG58" s="69" t="n">
        <f>AF58/AE58</f>
        <v>0.9</v>
      </c>
      <c r="AH58" s="67" t="n">
        <f>AF58*1</f>
        <v>9</v>
      </c>
      <c r="AI58" s="66" t="n">
        <f>(AE58-AF58)*-0.3</f>
        <v>-0.3</v>
      </c>
      <c r="AJ58" s="68" t="n">
        <f>I58+N58+S58+X58+AC58+AH58</f>
        <v>55</v>
      </c>
      <c r="AK58" s="68" t="n">
        <f>J58+O58+T58+Y58+AD58+AI58</f>
        <v>-33.4</v>
      </c>
    </row>
    <row r="59" ht="13.5" customHeight="1">
      <c r="A59" s="17" t="n">
        <v>56</v>
      </c>
      <c r="B59" s="18" t="n">
        <v>105751</v>
      </c>
      <c r="C59" s="19" t="s">
        <v>278</v>
      </c>
      <c r="D59" s="57" t="s">
        <v>24</v>
      </c>
      <c r="E59" s="58" t="s">
        <v>184</v>
      </c>
      <c r="F59" s="59" t="n">
        <v>10</v>
      </c>
      <c r="G59" s="59" t="n">
        <v>9</v>
      </c>
      <c r="H59" s="138" t="n">
        <f>G59/F59</f>
        <v>0.9</v>
      </c>
      <c r="I59" s="139" t="n">
        <f>G59*1.5</f>
        <v>13.5</v>
      </c>
      <c r="J59" s="62" t="n">
        <f>(F59-G59)*-1</f>
        <v>-1</v>
      </c>
      <c r="K59" s="63" t="n">
        <v>25</v>
      </c>
      <c r="L59" s="63" t="n">
        <v>17</v>
      </c>
      <c r="M59" s="140" t="n">
        <f>L59/K59</f>
        <v>0.68</v>
      </c>
      <c r="N59" s="141" t="n">
        <f>L59*1</f>
        <v>17</v>
      </c>
      <c r="O59" s="66" t="n">
        <f>(K59-L59)*-1</f>
        <v>-8</v>
      </c>
      <c r="P59" s="63" t="n">
        <v>15</v>
      </c>
      <c r="Q59" s="141" t="n">
        <v>6</v>
      </c>
      <c r="R59" s="142" t="n">
        <f>Q59/P59</f>
        <v>0.4</v>
      </c>
      <c r="S59" s="141" t="n">
        <f>Q59*1</f>
        <v>6</v>
      </c>
      <c r="T59" s="66" t="n">
        <f>(P59-Q59)*-0.5</f>
        <v>-4.5</v>
      </c>
      <c r="U59" s="63" t="n">
        <v>15</v>
      </c>
      <c r="V59" s="63" t="n">
        <v>7</v>
      </c>
      <c r="W59" s="140" t="n">
        <f>V59/U59</f>
        <v>0.466666666666667</v>
      </c>
      <c r="X59" s="141" t="n">
        <f>V59*1.5</f>
        <v>10.5</v>
      </c>
      <c r="Y59" s="66" t="n">
        <f>(U59-V59)*-1</f>
        <v>-8</v>
      </c>
      <c r="Z59" s="63" t="n">
        <v>25</v>
      </c>
      <c r="AA59" s="64" t="n">
        <v>2</v>
      </c>
      <c r="AB59" s="70" t="n">
        <f>AA59/Z59</f>
        <v>0.08</v>
      </c>
      <c r="AC59" s="64" t="n">
        <f>AA59*0.5</f>
        <v>1</v>
      </c>
      <c r="AD59" s="66" t="n">
        <f>(Z59-AA59)*-0.3</f>
        <v>-6.9</v>
      </c>
      <c r="AE59" s="59" t="n">
        <v>10</v>
      </c>
      <c r="AF59" s="60" t="n">
        <v>0</v>
      </c>
      <c r="AG59" s="69" t="n">
        <f>AF59/AE59</f>
        <v>0</v>
      </c>
      <c r="AH59" s="67" t="n">
        <f>AF59*1</f>
        <v>0</v>
      </c>
      <c r="AI59" s="66" t="n">
        <f>(AE59-AF59)*-0.3</f>
        <v>-3</v>
      </c>
      <c r="AJ59" s="68" t="n">
        <f>I59+N59+S59+X59+AC59+AH59</f>
        <v>48</v>
      </c>
      <c r="AK59" s="68" t="n">
        <f>J59+O59+T59+Y59+AD59+AI59</f>
        <v>-31.4</v>
      </c>
    </row>
    <row r="60" ht="13.5" customHeight="1">
      <c r="A60" s="17" t="n">
        <v>57</v>
      </c>
      <c r="B60" s="18" t="n">
        <v>106569</v>
      </c>
      <c r="C60" s="19" t="s">
        <v>279</v>
      </c>
      <c r="D60" s="57" t="s">
        <v>14</v>
      </c>
      <c r="E60" s="58" t="s">
        <v>184</v>
      </c>
      <c r="F60" s="59" t="n">
        <v>10</v>
      </c>
      <c r="G60" s="59" t="n">
        <v>9</v>
      </c>
      <c r="H60" s="138" t="n">
        <f>G60/F60</f>
        <v>0.9</v>
      </c>
      <c r="I60" s="139" t="n">
        <f>G60*1.5</f>
        <v>13.5</v>
      </c>
      <c r="J60" s="62" t="n">
        <f>(F60-G60)*-1</f>
        <v>-1</v>
      </c>
      <c r="K60" s="63" t="n">
        <v>25</v>
      </c>
      <c r="L60" s="63" t="n">
        <v>18</v>
      </c>
      <c r="M60" s="140" t="n">
        <f>L60/K60</f>
        <v>0.72</v>
      </c>
      <c r="N60" s="141" t="n">
        <f>L60*1</f>
        <v>18</v>
      </c>
      <c r="O60" s="66" t="n">
        <f>(K60-L60)*-1</f>
        <v>-7</v>
      </c>
      <c r="P60" s="63" t="n">
        <v>15</v>
      </c>
      <c r="Q60" s="141" t="n">
        <v>13</v>
      </c>
      <c r="R60" s="142" t="n">
        <f>Q60/P60</f>
        <v>0.866666666666667</v>
      </c>
      <c r="S60" s="141" t="n">
        <f>Q60*1</f>
        <v>13</v>
      </c>
      <c r="T60" s="66" t="n">
        <f>(P60-Q60)*-0.5</f>
        <v>-1</v>
      </c>
      <c r="U60" s="63" t="n">
        <v>15</v>
      </c>
      <c r="V60" s="63" t="n">
        <v>2</v>
      </c>
      <c r="W60" s="140" t="n">
        <f>V60/U60</f>
        <v>0.133333333333333</v>
      </c>
      <c r="X60" s="141" t="n">
        <f>V60*1.5</f>
        <v>3</v>
      </c>
      <c r="Y60" s="66" t="n">
        <f>(U60-V60)*-1</f>
        <v>-13</v>
      </c>
      <c r="Z60" s="63" t="n">
        <v>25</v>
      </c>
      <c r="AA60" s="64" t="n">
        <v>12</v>
      </c>
      <c r="AB60" s="70" t="n">
        <f>AA60/Z60</f>
        <v>0.48</v>
      </c>
      <c r="AC60" s="64" t="n">
        <f>AA60*0.5</f>
        <v>6</v>
      </c>
      <c r="AD60" s="66" t="n">
        <f>(Z60-AA60)*-0.3</f>
        <v>-3.9</v>
      </c>
      <c r="AE60" s="59" t="n">
        <v>10</v>
      </c>
      <c r="AF60" s="60" t="n">
        <v>4</v>
      </c>
      <c r="AG60" s="69" t="n">
        <f>AF60/AE60</f>
        <v>0.4</v>
      </c>
      <c r="AH60" s="67" t="n">
        <f>AF60*1</f>
        <v>4</v>
      </c>
      <c r="AI60" s="66" t="n">
        <f>(AE60-AF60)*-0.3</f>
        <v>-1.8</v>
      </c>
      <c r="AJ60" s="68" t="n">
        <f>I60+N60+S60+X60+AC60+AH60</f>
        <v>57.5</v>
      </c>
      <c r="AK60" s="68" t="n">
        <f>J60+O60+T60+Y60+AD60+AI60</f>
        <v>-27.7</v>
      </c>
    </row>
    <row r="61" ht="13.5" customHeight="1">
      <c r="A61" s="17" t="n">
        <v>58</v>
      </c>
      <c r="B61" s="18" t="n">
        <v>108277</v>
      </c>
      <c r="C61" s="19" t="s">
        <v>280</v>
      </c>
      <c r="D61" s="57" t="s">
        <v>14</v>
      </c>
      <c r="E61" s="58" t="s">
        <v>184</v>
      </c>
      <c r="F61" s="59" t="n">
        <v>10</v>
      </c>
      <c r="G61" s="59" t="n">
        <v>4</v>
      </c>
      <c r="H61" s="138" t="n">
        <f>G61/F61</f>
        <v>0.4</v>
      </c>
      <c r="I61" s="139" t="n">
        <f>G61*1.5</f>
        <v>6</v>
      </c>
      <c r="J61" s="62" t="n">
        <f>(F61-G61)*-1</f>
        <v>-6</v>
      </c>
      <c r="K61" s="63" t="n">
        <v>25</v>
      </c>
      <c r="L61" s="63" t="n">
        <v>12</v>
      </c>
      <c r="M61" s="140" t="n">
        <f>L61/K61</f>
        <v>0.48</v>
      </c>
      <c r="N61" s="141" t="n">
        <f>L61*1</f>
        <v>12</v>
      </c>
      <c r="O61" s="66" t="n">
        <f>(K61-L61)*-1</f>
        <v>-13</v>
      </c>
      <c r="P61" s="63" t="n">
        <v>15</v>
      </c>
      <c r="Q61" s="141" t="n">
        <v>14</v>
      </c>
      <c r="R61" s="142" t="n">
        <f>Q61/P61</f>
        <v>0.933333333333333</v>
      </c>
      <c r="S61" s="141" t="n">
        <f>Q61*1</f>
        <v>14</v>
      </c>
      <c r="T61" s="66" t="n">
        <f>(P61-Q61)*-0.5</f>
        <v>-0.5</v>
      </c>
      <c r="U61" s="63" t="n">
        <v>15</v>
      </c>
      <c r="V61" s="63" t="n">
        <v>8</v>
      </c>
      <c r="W61" s="140" t="n">
        <f>V61/U61</f>
        <v>0.533333333333333</v>
      </c>
      <c r="X61" s="141" t="n">
        <f>V61*1.5</f>
        <v>12</v>
      </c>
      <c r="Y61" s="66" t="n">
        <f>(U61-V61)*-1</f>
        <v>-7</v>
      </c>
      <c r="Z61" s="63" t="n">
        <v>25</v>
      </c>
      <c r="AA61" s="64" t="n">
        <v>32</v>
      </c>
      <c r="AB61" s="70" t="n">
        <f>AA61/Z61</f>
        <v>1.28</v>
      </c>
      <c r="AC61" s="64" t="n">
        <f>AA61*1</f>
        <v>32</v>
      </c>
      <c r="AD61" s="64"/>
      <c r="AE61" s="59" t="n">
        <v>10</v>
      </c>
      <c r="AF61" s="60" t="n">
        <v>6</v>
      </c>
      <c r="AG61" s="69" t="n">
        <f>AF61/AE61</f>
        <v>0.6</v>
      </c>
      <c r="AH61" s="67" t="n">
        <f>AF61*1</f>
        <v>6</v>
      </c>
      <c r="AI61" s="66" t="n">
        <f>(AE61-AF61)*-0.3</f>
        <v>-1.2</v>
      </c>
      <c r="AJ61" s="68" t="n">
        <f>I61+N61+S61+X61+AC61+AH61</f>
        <v>82</v>
      </c>
      <c r="AK61" s="68" t="n">
        <f>J61+O61+T61+Y61+AD61+AI61</f>
        <v>-27.7</v>
      </c>
    </row>
    <row r="62" ht="13.5" customHeight="1">
      <c r="A62" s="17" t="n">
        <v>59</v>
      </c>
      <c r="B62" s="18" t="n">
        <v>117184</v>
      </c>
      <c r="C62" s="19" t="s">
        <v>281</v>
      </c>
      <c r="D62" s="57" t="s">
        <v>11</v>
      </c>
      <c r="E62" s="58" t="s">
        <v>184</v>
      </c>
      <c r="F62" s="59" t="n">
        <v>10</v>
      </c>
      <c r="G62" s="59" t="n">
        <v>5</v>
      </c>
      <c r="H62" s="138" t="n">
        <f>G62/F62</f>
        <v>0.5</v>
      </c>
      <c r="I62" s="139" t="n">
        <f>G62*1.5</f>
        <v>7.5</v>
      </c>
      <c r="J62" s="62" t="n">
        <f>(F62-G62)*-1</f>
        <v>-5</v>
      </c>
      <c r="K62" s="63" t="n">
        <v>25</v>
      </c>
      <c r="L62" s="63" t="n">
        <v>16</v>
      </c>
      <c r="M62" s="140" t="n">
        <f>L62/K62</f>
        <v>0.64</v>
      </c>
      <c r="N62" s="141" t="n">
        <f>L62*1</f>
        <v>16</v>
      </c>
      <c r="O62" s="66" t="n">
        <f>(K62-L62)*-1</f>
        <v>-9</v>
      </c>
      <c r="P62" s="63" t="n">
        <v>15</v>
      </c>
      <c r="Q62" s="141" t="n">
        <v>26</v>
      </c>
      <c r="R62" s="142" t="n">
        <f>Q62/P62</f>
        <v>1.73333333333333</v>
      </c>
      <c r="S62" s="141" t="n">
        <f>Q62*2</f>
        <v>52</v>
      </c>
      <c r="T62" s="64"/>
      <c r="U62" s="63" t="n">
        <v>15</v>
      </c>
      <c r="V62" s="63" t="n">
        <v>5</v>
      </c>
      <c r="W62" s="140" t="n">
        <f>V62/U62</f>
        <v>0.333333333333333</v>
      </c>
      <c r="X62" s="141" t="n">
        <f>V62*1.5</f>
        <v>7.5</v>
      </c>
      <c r="Y62" s="66" t="n">
        <f>(U62-V62)*-1</f>
        <v>-10</v>
      </c>
      <c r="Z62" s="63" t="n">
        <v>25</v>
      </c>
      <c r="AA62" s="64" t="n">
        <v>42</v>
      </c>
      <c r="AB62" s="70" t="n">
        <f>AA62/Z62</f>
        <v>1.68</v>
      </c>
      <c r="AC62" s="64" t="n">
        <f>AA62*1</f>
        <v>42</v>
      </c>
      <c r="AD62" s="64"/>
      <c r="AE62" s="59" t="n">
        <v>10</v>
      </c>
      <c r="AF62" s="60" t="n">
        <v>4</v>
      </c>
      <c r="AG62" s="69" t="n">
        <f>AF62/AE62</f>
        <v>0.4</v>
      </c>
      <c r="AH62" s="67" t="n">
        <f>AF62*1</f>
        <v>4</v>
      </c>
      <c r="AI62" s="66" t="n">
        <f>(AE62-AF62)*-0.3</f>
        <v>-1.8</v>
      </c>
      <c r="AJ62" s="68" t="n">
        <f>I62+N62+S62+X62+AC62+AH62</f>
        <v>129</v>
      </c>
      <c r="AK62" s="68" t="n">
        <f>J62+O62+T62+Y62+AD62+AI62</f>
        <v>-25.8</v>
      </c>
    </row>
    <row r="63" ht="13.5" customHeight="1">
      <c r="A63" s="17" t="n">
        <v>60</v>
      </c>
      <c r="B63" s="18" t="n">
        <v>56</v>
      </c>
      <c r="C63" s="19" t="s">
        <v>282</v>
      </c>
      <c r="D63" s="57" t="s">
        <v>31</v>
      </c>
      <c r="E63" s="58" t="s">
        <v>185</v>
      </c>
      <c r="F63" s="59" t="n">
        <v>5</v>
      </c>
      <c r="G63" s="59" t="n">
        <v>0</v>
      </c>
      <c r="H63" s="138" t="n">
        <f>G63/F63</f>
        <v>0</v>
      </c>
      <c r="I63" s="139" t="n">
        <f>G63*1.5</f>
        <v>0</v>
      </c>
      <c r="J63" s="62" t="n">
        <f>(F63-G63)*-1</f>
        <v>-5</v>
      </c>
      <c r="K63" s="63" t="n">
        <v>20</v>
      </c>
      <c r="L63" s="63" t="n">
        <v>1</v>
      </c>
      <c r="M63" s="140" t="n">
        <f>L63/K63</f>
        <v>0.05</v>
      </c>
      <c r="N63" s="141" t="n">
        <f>L63*1</f>
        <v>1</v>
      </c>
      <c r="O63" s="66" t="n">
        <f>(K63-L63)*-1</f>
        <v>-19</v>
      </c>
      <c r="P63" s="63" t="n">
        <v>10</v>
      </c>
      <c r="Q63" s="141" t="n">
        <v>2</v>
      </c>
      <c r="R63" s="142" t="n">
        <f>Q63/P63</f>
        <v>0.2</v>
      </c>
      <c r="S63" s="141" t="n">
        <f>Q63*1</f>
        <v>2</v>
      </c>
      <c r="T63" s="66" t="n">
        <f>(P63-Q63)*-0.5</f>
        <v>-4</v>
      </c>
      <c r="U63" s="63" t="n">
        <v>10</v>
      </c>
      <c r="V63" s="63" t="n">
        <v>0</v>
      </c>
      <c r="W63" s="140" t="n">
        <f>V63/U63</f>
        <v>0</v>
      </c>
      <c r="X63" s="141" t="n">
        <f>V63*1.5</f>
        <v>0</v>
      </c>
      <c r="Y63" s="66" t="n">
        <f>(U63-V63)*-1</f>
        <v>-10</v>
      </c>
      <c r="Z63" s="63" t="n">
        <v>15</v>
      </c>
      <c r="AA63" s="64" t="n">
        <v>10</v>
      </c>
      <c r="AB63" s="70" t="n">
        <f>AA63/Z63</f>
        <v>0.666666666666667</v>
      </c>
      <c r="AC63" s="64" t="n">
        <f>AA63*0.5</f>
        <v>5</v>
      </c>
      <c r="AD63" s="66" t="n">
        <f>(Z63-AA63)*-0.3</f>
        <v>-1.5</v>
      </c>
      <c r="AE63" s="59" t="n">
        <v>5</v>
      </c>
      <c r="AF63" s="60" t="n">
        <v>0</v>
      </c>
      <c r="AG63" s="69" t="n">
        <f>AF63/AE63</f>
        <v>0</v>
      </c>
      <c r="AH63" s="67" t="n">
        <f>AF63*1</f>
        <v>0</v>
      </c>
      <c r="AI63" s="66" t="n">
        <f>(AE63-AF63)*-0.3</f>
        <v>-1.5</v>
      </c>
      <c r="AJ63" s="68" t="n">
        <f>I63+N63+S63+X63+AC63+AH63</f>
        <v>8</v>
      </c>
      <c r="AK63" s="68" t="n">
        <f>J63+O63+T63+Y63+AD63+AI63</f>
        <v>-41</v>
      </c>
    </row>
    <row r="64" ht="13.5" customHeight="1">
      <c r="A64" s="17" t="n">
        <v>61</v>
      </c>
      <c r="B64" s="18" t="n">
        <v>308</v>
      </c>
      <c r="C64" s="19" t="s">
        <v>283</v>
      </c>
      <c r="D64" s="57" t="s">
        <v>11</v>
      </c>
      <c r="E64" s="58" t="s">
        <v>185</v>
      </c>
      <c r="F64" s="59" t="n">
        <v>5</v>
      </c>
      <c r="G64" s="59" t="n">
        <v>7</v>
      </c>
      <c r="H64" s="138" t="n">
        <f>G64/F64</f>
        <v>1.4</v>
      </c>
      <c r="I64" s="139" t="n">
        <f>G64*3</f>
        <v>21</v>
      </c>
      <c r="J64" s="60"/>
      <c r="K64" s="63" t="n">
        <v>20</v>
      </c>
      <c r="L64" s="63" t="n">
        <v>9</v>
      </c>
      <c r="M64" s="140" t="n">
        <f>L64/K64</f>
        <v>0.45</v>
      </c>
      <c r="N64" s="141" t="n">
        <f>L64*1</f>
        <v>9</v>
      </c>
      <c r="O64" s="66" t="n">
        <f>(K64-L64)*-1</f>
        <v>-11</v>
      </c>
      <c r="P64" s="63" t="n">
        <v>10</v>
      </c>
      <c r="Q64" s="141" t="n">
        <v>7</v>
      </c>
      <c r="R64" s="142" t="n">
        <f>Q64/P64</f>
        <v>0.7</v>
      </c>
      <c r="S64" s="141" t="n">
        <f>Q64*1</f>
        <v>7</v>
      </c>
      <c r="T64" s="66" t="n">
        <f>(P64-Q64)*-0.5</f>
        <v>-1.5</v>
      </c>
      <c r="U64" s="63" t="n">
        <v>10</v>
      </c>
      <c r="V64" s="63" t="n">
        <v>1</v>
      </c>
      <c r="W64" s="140" t="n">
        <f>V64/U64</f>
        <v>0.1</v>
      </c>
      <c r="X64" s="141" t="n">
        <f>V64*1.5</f>
        <v>1.5</v>
      </c>
      <c r="Y64" s="66" t="n">
        <f>(U64-V64)*-1</f>
        <v>-9</v>
      </c>
      <c r="Z64" s="63" t="n">
        <v>15</v>
      </c>
      <c r="AA64" s="64" t="n">
        <v>9</v>
      </c>
      <c r="AB64" s="70" t="n">
        <f>AA64/Z64</f>
        <v>0.6</v>
      </c>
      <c r="AC64" s="64" t="n">
        <f>AA64*0.5</f>
        <v>4.5</v>
      </c>
      <c r="AD64" s="66" t="n">
        <f>(Z64-AA64)*-0.3</f>
        <v>-1.8</v>
      </c>
      <c r="AE64" s="59" t="n">
        <v>5</v>
      </c>
      <c r="AF64" s="60" t="n">
        <v>0</v>
      </c>
      <c r="AG64" s="69" t="n">
        <f>AF64/AE64</f>
        <v>0</v>
      </c>
      <c r="AH64" s="67" t="n">
        <f>AF64*1</f>
        <v>0</v>
      </c>
      <c r="AI64" s="66" t="n">
        <f>(AE64-AF64)*-0.3</f>
        <v>-1.5</v>
      </c>
      <c r="AJ64" s="68" t="n">
        <f>I64+N64+S64+X64+AC64+AH64</f>
        <v>43</v>
      </c>
      <c r="AK64" s="68" t="n">
        <f>J64+O64+T64+Y64+AD64+AI64</f>
        <v>-24.8</v>
      </c>
    </row>
    <row r="65" ht="13.5" customHeight="1">
      <c r="A65" s="17" t="n">
        <v>62</v>
      </c>
      <c r="B65" s="18" t="n">
        <v>339</v>
      </c>
      <c r="C65" s="19" t="s">
        <v>284</v>
      </c>
      <c r="D65" s="57" t="s">
        <v>14</v>
      </c>
      <c r="E65" s="58" t="s">
        <v>185</v>
      </c>
      <c r="F65" s="59" t="n">
        <v>5</v>
      </c>
      <c r="G65" s="59" t="n">
        <v>3</v>
      </c>
      <c r="H65" s="138" t="n">
        <f>G65/F65</f>
        <v>0.6</v>
      </c>
      <c r="I65" s="139" t="n">
        <f>G65*1.5</f>
        <v>4.5</v>
      </c>
      <c r="J65" s="62" t="n">
        <f>(F65-G65)*-1</f>
        <v>-2</v>
      </c>
      <c r="K65" s="63" t="n">
        <v>20</v>
      </c>
      <c r="L65" s="63" t="n">
        <v>8</v>
      </c>
      <c r="M65" s="140" t="n">
        <f>L65/K65</f>
        <v>0.4</v>
      </c>
      <c r="N65" s="141" t="n">
        <f>L65*1</f>
        <v>8</v>
      </c>
      <c r="O65" s="66" t="n">
        <f>(K65-L65)*-1</f>
        <v>-12</v>
      </c>
      <c r="P65" s="63" t="n">
        <v>10</v>
      </c>
      <c r="Q65" s="141" t="n">
        <v>8</v>
      </c>
      <c r="R65" s="142" t="n">
        <f>Q65/P65</f>
        <v>0.8</v>
      </c>
      <c r="S65" s="141" t="n">
        <f>Q65*1</f>
        <v>8</v>
      </c>
      <c r="T65" s="66" t="n">
        <f>(P65-Q65)*-0.5</f>
        <v>-1</v>
      </c>
      <c r="U65" s="63" t="n">
        <v>10</v>
      </c>
      <c r="V65" s="63" t="n">
        <v>2</v>
      </c>
      <c r="W65" s="140" t="n">
        <f>V65/U65</f>
        <v>0.2</v>
      </c>
      <c r="X65" s="141" t="n">
        <f>V65*1.5</f>
        <v>3</v>
      </c>
      <c r="Y65" s="66" t="n">
        <f>(U65-V65)*-1</f>
        <v>-8</v>
      </c>
      <c r="Z65" s="63" t="n">
        <v>15</v>
      </c>
      <c r="AA65" s="64" t="n">
        <v>10</v>
      </c>
      <c r="AB65" s="70" t="n">
        <f>AA65/Z65</f>
        <v>0.666666666666667</v>
      </c>
      <c r="AC65" s="64" t="n">
        <f>AA65*0.5</f>
        <v>5</v>
      </c>
      <c r="AD65" s="66" t="n">
        <f>(Z65-AA65)*-0.3</f>
        <v>-1.5</v>
      </c>
      <c r="AE65" s="59" t="n">
        <v>5</v>
      </c>
      <c r="AF65" s="60" t="n">
        <v>1</v>
      </c>
      <c r="AG65" s="69" t="n">
        <f>AF65/AE65</f>
        <v>0.2</v>
      </c>
      <c r="AH65" s="67" t="n">
        <f>AF65*1</f>
        <v>1</v>
      </c>
      <c r="AI65" s="66" t="n">
        <f>(AE65-AF65)*-0.3</f>
        <v>-1.2</v>
      </c>
      <c r="AJ65" s="68" t="n">
        <f>I65+N65+S65+X65+AC65+AH65</f>
        <v>29.5</v>
      </c>
      <c r="AK65" s="68" t="n">
        <f>J65+O65+T65+Y65+AD65+AI65</f>
        <v>-25.7</v>
      </c>
    </row>
    <row r="66" ht="13.5" customHeight="1">
      <c r="A66" s="17" t="n">
        <v>63</v>
      </c>
      <c r="B66" s="18" t="n">
        <v>351</v>
      </c>
      <c r="C66" s="19" t="s">
        <v>285</v>
      </c>
      <c r="D66" s="57" t="s">
        <v>31</v>
      </c>
      <c r="E66" s="58" t="s">
        <v>185</v>
      </c>
      <c r="F66" s="59" t="n">
        <v>5</v>
      </c>
      <c r="G66" s="59" t="n">
        <v>4</v>
      </c>
      <c r="H66" s="138" t="n">
        <f>G66/F66</f>
        <v>0.8</v>
      </c>
      <c r="I66" s="139" t="n">
        <f>G66*1.5</f>
        <v>6</v>
      </c>
      <c r="J66" s="62" t="n">
        <f>(F66-G66)*-1</f>
        <v>-1</v>
      </c>
      <c r="K66" s="63" t="n">
        <v>20</v>
      </c>
      <c r="L66" s="63" t="n">
        <v>5</v>
      </c>
      <c r="M66" s="140" t="n">
        <f>L66/K66</f>
        <v>0.25</v>
      </c>
      <c r="N66" s="141" t="n">
        <f>L66*1</f>
        <v>5</v>
      </c>
      <c r="O66" s="66" t="n">
        <f>(K66-L66)*-1</f>
        <v>-15</v>
      </c>
      <c r="P66" s="63" t="n">
        <v>10</v>
      </c>
      <c r="Q66" s="141" t="n">
        <v>3</v>
      </c>
      <c r="R66" s="142" t="n">
        <f>Q66/P66</f>
        <v>0.3</v>
      </c>
      <c r="S66" s="141" t="n">
        <f>Q66*1</f>
        <v>3</v>
      </c>
      <c r="T66" s="66" t="n">
        <f>(P66-Q66)*-0.5</f>
        <v>-3.5</v>
      </c>
      <c r="U66" s="63" t="n">
        <v>10</v>
      </c>
      <c r="V66" s="63" t="n">
        <v>4</v>
      </c>
      <c r="W66" s="140" t="n">
        <f>V66/U66</f>
        <v>0.4</v>
      </c>
      <c r="X66" s="141" t="n">
        <f>V66*1.5</f>
        <v>6</v>
      </c>
      <c r="Y66" s="66" t="n">
        <f>(U66-V66)*-1</f>
        <v>-6</v>
      </c>
      <c r="Z66" s="63" t="n">
        <v>15</v>
      </c>
      <c r="AA66" s="64" t="n">
        <v>2</v>
      </c>
      <c r="AB66" s="70" t="n">
        <f>AA66/Z66</f>
        <v>0.133333333333333</v>
      </c>
      <c r="AC66" s="64" t="n">
        <f>AA66*0.5</f>
        <v>1</v>
      </c>
      <c r="AD66" s="66" t="n">
        <f>(Z66-AA66)*-0.3</f>
        <v>-3.9</v>
      </c>
      <c r="AE66" s="59" t="n">
        <v>5</v>
      </c>
      <c r="AF66" s="60" t="n">
        <v>0</v>
      </c>
      <c r="AG66" s="69" t="n">
        <f>AF66/AE66</f>
        <v>0</v>
      </c>
      <c r="AH66" s="67" t="n">
        <f>AF66*1</f>
        <v>0</v>
      </c>
      <c r="AI66" s="66" t="n">
        <f>(AE66-AF66)*-0.3</f>
        <v>-1.5</v>
      </c>
      <c r="AJ66" s="68" t="n">
        <f>I66+N66+S66+X66+AC66+AH66</f>
        <v>21</v>
      </c>
      <c r="AK66" s="68" t="n">
        <f>J66+O66+T66+Y66+AD66+AI66</f>
        <v>-30.9</v>
      </c>
    </row>
    <row r="67" ht="13.5" customHeight="1">
      <c r="A67" s="17" t="n">
        <v>64</v>
      </c>
      <c r="B67" s="18" t="n">
        <v>355</v>
      </c>
      <c r="C67" s="19" t="s">
        <v>286</v>
      </c>
      <c r="D67" s="57" t="s">
        <v>24</v>
      </c>
      <c r="E67" s="58" t="s">
        <v>185</v>
      </c>
      <c r="F67" s="59" t="n">
        <v>5</v>
      </c>
      <c r="G67" s="59" t="n">
        <v>2</v>
      </c>
      <c r="H67" s="138" t="n">
        <f>G67/F67</f>
        <v>0.4</v>
      </c>
      <c r="I67" s="139" t="n">
        <f>G67*1.5</f>
        <v>3</v>
      </c>
      <c r="J67" s="62" t="n">
        <f>(F67-G67)*-1</f>
        <v>-3</v>
      </c>
      <c r="K67" s="63" t="n">
        <v>20</v>
      </c>
      <c r="L67" s="63" t="n">
        <v>9</v>
      </c>
      <c r="M67" s="140" t="n">
        <f>L67/K67</f>
        <v>0.45</v>
      </c>
      <c r="N67" s="141" t="n">
        <f>L67*1</f>
        <v>9</v>
      </c>
      <c r="O67" s="66" t="n">
        <f>(K67-L67)*-1</f>
        <v>-11</v>
      </c>
      <c r="P67" s="63" t="n">
        <v>10</v>
      </c>
      <c r="Q67" s="141" t="n">
        <v>1</v>
      </c>
      <c r="R67" s="142" t="n">
        <f>Q67/P67</f>
        <v>0.1</v>
      </c>
      <c r="S67" s="141" t="n">
        <f>Q67*1</f>
        <v>1</v>
      </c>
      <c r="T67" s="66" t="n">
        <f>(P67-Q67)*-0.5</f>
        <v>-4.5</v>
      </c>
      <c r="U67" s="63" t="n">
        <v>10</v>
      </c>
      <c r="V67" s="63" t="n">
        <v>2</v>
      </c>
      <c r="W67" s="140" t="n">
        <f>V67/U67</f>
        <v>0.2</v>
      </c>
      <c r="X67" s="141" t="n">
        <f>V67*1.5</f>
        <v>3</v>
      </c>
      <c r="Y67" s="66" t="n">
        <f>(U67-V67)*-1</f>
        <v>-8</v>
      </c>
      <c r="Z67" s="63" t="n">
        <v>15</v>
      </c>
      <c r="AA67" s="64" t="n">
        <v>10</v>
      </c>
      <c r="AB67" s="70" t="n">
        <f>AA67/Z67</f>
        <v>0.666666666666667</v>
      </c>
      <c r="AC67" s="64" t="n">
        <f>AA67*0.5</f>
        <v>5</v>
      </c>
      <c r="AD67" s="66" t="n">
        <f>(Z67-AA67)*-0.3</f>
        <v>-1.5</v>
      </c>
      <c r="AE67" s="59" t="n">
        <v>5</v>
      </c>
      <c r="AF67" s="60" t="n">
        <v>2</v>
      </c>
      <c r="AG67" s="69" t="n">
        <f>AF67/AE67</f>
        <v>0.4</v>
      </c>
      <c r="AH67" s="67" t="n">
        <f>AF67*1</f>
        <v>2</v>
      </c>
      <c r="AI67" s="66" t="n">
        <f>(AE67-AF67)*-0.3</f>
        <v>-0.9</v>
      </c>
      <c r="AJ67" s="68" t="n">
        <f>I67+N67+S67+X67+AC67+AH67</f>
        <v>23</v>
      </c>
      <c r="AK67" s="68" t="n">
        <f>J67+O67+T67+Y67+AD67+AI67</f>
        <v>-28.9</v>
      </c>
    </row>
    <row r="68" ht="13.5" customHeight="1">
      <c r="A68" s="17" t="n">
        <v>65</v>
      </c>
      <c r="B68" s="18" t="n">
        <v>367</v>
      </c>
      <c r="C68" s="19" t="s">
        <v>287</v>
      </c>
      <c r="D68" s="57" t="s">
        <v>31</v>
      </c>
      <c r="E68" s="58" t="s">
        <v>185</v>
      </c>
      <c r="F68" s="59" t="n">
        <v>5</v>
      </c>
      <c r="G68" s="59" t="n">
        <v>1</v>
      </c>
      <c r="H68" s="138" t="n">
        <f>G68/F68</f>
        <v>0.2</v>
      </c>
      <c r="I68" s="139" t="n">
        <f>G68*1.5</f>
        <v>1.5</v>
      </c>
      <c r="J68" s="62" t="n">
        <f>(F68-G68)*-1</f>
        <v>-4</v>
      </c>
      <c r="K68" s="63" t="n">
        <v>20</v>
      </c>
      <c r="L68" s="63" t="n">
        <v>5</v>
      </c>
      <c r="M68" s="140" t="n">
        <f>L68/K68</f>
        <v>0.25</v>
      </c>
      <c r="N68" s="141" t="n">
        <f>L68*1</f>
        <v>5</v>
      </c>
      <c r="O68" s="66" t="n">
        <f>(K68-L68)*-1</f>
        <v>-15</v>
      </c>
      <c r="P68" s="63" t="n">
        <v>10</v>
      </c>
      <c r="Q68" s="141" t="n">
        <v>2</v>
      </c>
      <c r="R68" s="142" t="n">
        <f>Q68/P68</f>
        <v>0.2</v>
      </c>
      <c r="S68" s="141" t="n">
        <f>Q68*1</f>
        <v>2</v>
      </c>
      <c r="T68" s="66" t="n">
        <f>(P68-Q68)*-0.5</f>
        <v>-4</v>
      </c>
      <c r="U68" s="63" t="n">
        <v>10</v>
      </c>
      <c r="V68" s="63" t="n">
        <v>7</v>
      </c>
      <c r="W68" s="140" t="n">
        <f>V68/U68</f>
        <v>0.7</v>
      </c>
      <c r="X68" s="141" t="n">
        <f>V68*1.5</f>
        <v>10.5</v>
      </c>
      <c r="Y68" s="66" t="n">
        <f>(U68-V68)*-1</f>
        <v>-3</v>
      </c>
      <c r="Z68" s="63" t="n">
        <v>15</v>
      </c>
      <c r="AA68" s="64" t="n">
        <v>7</v>
      </c>
      <c r="AB68" s="70" t="n">
        <f>AA68/Z68</f>
        <v>0.466666666666667</v>
      </c>
      <c r="AC68" s="64" t="n">
        <f>AA68*0.5</f>
        <v>3.5</v>
      </c>
      <c r="AD68" s="66" t="n">
        <f>(Z68-AA68)*-0.3</f>
        <v>-2.4</v>
      </c>
      <c r="AE68" s="59" t="n">
        <v>5</v>
      </c>
      <c r="AF68" s="60" t="n">
        <v>0</v>
      </c>
      <c r="AG68" s="69" t="n">
        <f>AF68/AE68</f>
        <v>0</v>
      </c>
      <c r="AH68" s="67" t="n">
        <f>AF68*1</f>
        <v>0</v>
      </c>
      <c r="AI68" s="66" t="n">
        <f>(AE68-AF68)*-0.3</f>
        <v>-1.5</v>
      </c>
      <c r="AJ68" s="68" t="n">
        <f>I68+N68+S68+X68+AC68+AH68</f>
        <v>22.5</v>
      </c>
      <c r="AK68" s="68" t="n">
        <f>J68+O68+T68+Y68+AD68+AI68</f>
        <v>-29.9</v>
      </c>
    </row>
    <row r="69" ht="13.5" customHeight="1">
      <c r="A69" s="17" t="n">
        <v>66</v>
      </c>
      <c r="B69" s="18" t="n">
        <v>391</v>
      </c>
      <c r="C69" s="19" t="s">
        <v>288</v>
      </c>
      <c r="D69" s="57" t="s">
        <v>11</v>
      </c>
      <c r="E69" s="58" t="s">
        <v>185</v>
      </c>
      <c r="F69" s="59" t="n">
        <v>5</v>
      </c>
      <c r="G69" s="59" t="n">
        <v>4</v>
      </c>
      <c r="H69" s="138" t="n">
        <f>G69/F69</f>
        <v>0.8</v>
      </c>
      <c r="I69" s="139" t="n">
        <f>G69*1.5</f>
        <v>6</v>
      </c>
      <c r="J69" s="62" t="n">
        <f>(F69-G69)*-1</f>
        <v>-1</v>
      </c>
      <c r="K69" s="63" t="n">
        <v>20</v>
      </c>
      <c r="L69" s="63" t="n">
        <v>17</v>
      </c>
      <c r="M69" s="140" t="n">
        <f>L69/K69</f>
        <v>0.85</v>
      </c>
      <c r="N69" s="141" t="n">
        <f>L69*1</f>
        <v>17</v>
      </c>
      <c r="O69" s="66" t="n">
        <f>(K69-L69)*-1</f>
        <v>-3</v>
      </c>
      <c r="P69" s="63" t="n">
        <v>10</v>
      </c>
      <c r="Q69" s="141" t="n">
        <v>8</v>
      </c>
      <c r="R69" s="142" t="n">
        <f>Q69/P69</f>
        <v>0.8</v>
      </c>
      <c r="S69" s="141" t="n">
        <f>Q69*1</f>
        <v>8</v>
      </c>
      <c r="T69" s="66" t="n">
        <f>(P69-Q69)*-0.5</f>
        <v>-1</v>
      </c>
      <c r="U69" s="63" t="n">
        <v>10</v>
      </c>
      <c r="V69" s="63" t="n">
        <v>5</v>
      </c>
      <c r="W69" s="140" t="n">
        <f>V69/U69</f>
        <v>0.5</v>
      </c>
      <c r="X69" s="141" t="n">
        <f>V69*1.5</f>
        <v>7.5</v>
      </c>
      <c r="Y69" s="66" t="n">
        <f>(U69-V69)*-1</f>
        <v>-5</v>
      </c>
      <c r="Z69" s="63" t="n">
        <v>15</v>
      </c>
      <c r="AA69" s="64" t="n">
        <v>12</v>
      </c>
      <c r="AB69" s="70" t="n">
        <f>AA69/Z69</f>
        <v>0.8</v>
      </c>
      <c r="AC69" s="64" t="n">
        <f>AA69*0.5</f>
        <v>6</v>
      </c>
      <c r="AD69" s="66" t="n">
        <f>(Z69-AA69)*-0.3</f>
        <v>-0.9</v>
      </c>
      <c r="AE69" s="59" t="n">
        <v>5</v>
      </c>
      <c r="AF69" s="60" t="n">
        <v>2</v>
      </c>
      <c r="AG69" s="69" t="n">
        <f>AF69/AE69</f>
        <v>0.4</v>
      </c>
      <c r="AH69" s="67" t="n">
        <f>AF69*1</f>
        <v>2</v>
      </c>
      <c r="AI69" s="66" t="n">
        <f>(AE69-AF69)*-0.3</f>
        <v>-0.9</v>
      </c>
      <c r="AJ69" s="68" t="n">
        <f>I69+N69+S69+X69+AC69+AH69</f>
        <v>46.5</v>
      </c>
      <c r="AK69" s="68" t="n">
        <f>J69+O69+T69+Y69+AD69+AI69</f>
        <v>-11.8</v>
      </c>
    </row>
    <row r="70" ht="13.5" customHeight="1">
      <c r="A70" s="17" t="n">
        <v>67</v>
      </c>
      <c r="B70" s="18" t="n">
        <v>399</v>
      </c>
      <c r="C70" s="19" t="s">
        <v>289</v>
      </c>
      <c r="D70" s="57" t="s">
        <v>11</v>
      </c>
      <c r="E70" s="58" t="s">
        <v>185</v>
      </c>
      <c r="F70" s="59" t="n">
        <v>5</v>
      </c>
      <c r="G70" s="59" t="n">
        <v>6</v>
      </c>
      <c r="H70" s="138" t="n">
        <f>G70/F70</f>
        <v>1.2</v>
      </c>
      <c r="I70" s="139" t="n">
        <f>G70*3</f>
        <v>18</v>
      </c>
      <c r="J70" s="60"/>
      <c r="K70" s="63" t="n">
        <v>20</v>
      </c>
      <c r="L70" s="63" t="n">
        <v>17</v>
      </c>
      <c r="M70" s="140" t="n">
        <f>L70/K70</f>
        <v>0.85</v>
      </c>
      <c r="N70" s="141" t="n">
        <f>L70*1</f>
        <v>17</v>
      </c>
      <c r="O70" s="66" t="n">
        <f>(K70-L70)*-1</f>
        <v>-3</v>
      </c>
      <c r="P70" s="63" t="n">
        <v>10</v>
      </c>
      <c r="Q70" s="141" t="n">
        <v>2</v>
      </c>
      <c r="R70" s="142" t="n">
        <f>Q70/P70</f>
        <v>0.2</v>
      </c>
      <c r="S70" s="141" t="n">
        <f>Q70*1</f>
        <v>2</v>
      </c>
      <c r="T70" s="66" t="n">
        <f>(P70-Q70)*-0.5</f>
        <v>-4</v>
      </c>
      <c r="U70" s="63" t="n">
        <v>10</v>
      </c>
      <c r="V70" s="63" t="n">
        <v>6</v>
      </c>
      <c r="W70" s="140" t="n">
        <f>V70/U70</f>
        <v>0.6</v>
      </c>
      <c r="X70" s="141" t="n">
        <f>V70*1.5</f>
        <v>9</v>
      </c>
      <c r="Y70" s="66" t="n">
        <f>(U70-V70)*-1</f>
        <v>-4</v>
      </c>
      <c r="Z70" s="63" t="n">
        <v>15</v>
      </c>
      <c r="AA70" s="64" t="n">
        <v>2</v>
      </c>
      <c r="AB70" s="70" t="n">
        <f>AA70/Z70</f>
        <v>0.133333333333333</v>
      </c>
      <c r="AC70" s="64" t="n">
        <f>AA70*0.5</f>
        <v>1</v>
      </c>
      <c r="AD70" s="66" t="n">
        <f>(Z70-AA70)*-0.3</f>
        <v>-3.9</v>
      </c>
      <c r="AE70" s="59" t="n">
        <v>5</v>
      </c>
      <c r="AF70" s="60" t="n">
        <v>0</v>
      </c>
      <c r="AG70" s="69" t="n">
        <f>AF70/AE70</f>
        <v>0</v>
      </c>
      <c r="AH70" s="67" t="n">
        <f>AF70*1</f>
        <v>0</v>
      </c>
      <c r="AI70" s="66" t="n">
        <f>(AE70-AF70)*-0.3</f>
        <v>-1.5</v>
      </c>
      <c r="AJ70" s="68" t="n">
        <f>I70+N70+S70+X70+AC70+AH70</f>
        <v>47</v>
      </c>
      <c r="AK70" s="68" t="n">
        <f>J70+O70+T70+Y70+AD70+AI70</f>
        <v>-16.4</v>
      </c>
    </row>
    <row r="71" ht="13.5" customHeight="1">
      <c r="A71" s="17" t="n">
        <v>68</v>
      </c>
      <c r="B71" s="18" t="n">
        <v>539</v>
      </c>
      <c r="C71" s="19" t="s">
        <v>290</v>
      </c>
      <c r="D71" s="57" t="s">
        <v>19</v>
      </c>
      <c r="E71" s="58" t="s">
        <v>185</v>
      </c>
      <c r="F71" s="59" t="n">
        <v>5</v>
      </c>
      <c r="G71" s="59" t="n">
        <v>2</v>
      </c>
      <c r="H71" s="138" t="n">
        <f>G71/F71</f>
        <v>0.4</v>
      </c>
      <c r="I71" s="139" t="n">
        <f>G71*1.5</f>
        <v>3</v>
      </c>
      <c r="J71" s="62" t="n">
        <f>(F71-G71)*-1</f>
        <v>-3</v>
      </c>
      <c r="K71" s="63" t="n">
        <v>20</v>
      </c>
      <c r="L71" s="63" t="n">
        <v>11</v>
      </c>
      <c r="M71" s="140" t="n">
        <f>L71/K71</f>
        <v>0.55</v>
      </c>
      <c r="N71" s="141" t="n">
        <f>L71*1</f>
        <v>11</v>
      </c>
      <c r="O71" s="66" t="n">
        <f>(K71-L71)*-1</f>
        <v>-9</v>
      </c>
      <c r="P71" s="63" t="n">
        <v>10</v>
      </c>
      <c r="Q71" s="141" t="n">
        <v>8</v>
      </c>
      <c r="R71" s="142" t="n">
        <f>Q71/P71</f>
        <v>0.8</v>
      </c>
      <c r="S71" s="141" t="n">
        <f>Q71*1</f>
        <v>8</v>
      </c>
      <c r="T71" s="66" t="n">
        <f>(P71-Q71)*-0.5</f>
        <v>-1</v>
      </c>
      <c r="U71" s="63" t="n">
        <v>10</v>
      </c>
      <c r="V71" s="63" t="n">
        <v>11</v>
      </c>
      <c r="W71" s="140" t="n">
        <f>V71/U71</f>
        <v>1.1</v>
      </c>
      <c r="X71" s="141" t="n">
        <f>V71*2.5</f>
        <v>27.5</v>
      </c>
      <c r="Y71" s="64"/>
      <c r="Z71" s="63" t="n">
        <v>15</v>
      </c>
      <c r="AA71" s="64" t="n">
        <v>16</v>
      </c>
      <c r="AB71" s="70" t="n">
        <f>AA71/Z71</f>
        <v>1.06666666666667</v>
      </c>
      <c r="AC71" s="64" t="n">
        <f>AA71*1</f>
        <v>16</v>
      </c>
      <c r="AD71" s="67"/>
      <c r="AE71" s="59" t="n">
        <v>5</v>
      </c>
      <c r="AF71" s="60" t="n">
        <v>2</v>
      </c>
      <c r="AG71" s="69" t="n">
        <f>AF71/AE71</f>
        <v>0.4</v>
      </c>
      <c r="AH71" s="67" t="n">
        <f>AF71*1</f>
        <v>2</v>
      </c>
      <c r="AI71" s="66" t="n">
        <f>(AE71-AF71)*-0.3</f>
        <v>-0.9</v>
      </c>
      <c r="AJ71" s="68" t="n">
        <f>I71+N71+S71+X71+AC71+AH71</f>
        <v>67.5</v>
      </c>
      <c r="AK71" s="68" t="n">
        <f>J71+O71+T71+Y71+AD71+AI71</f>
        <v>-13.9</v>
      </c>
    </row>
    <row r="72" ht="13.5" customHeight="1">
      <c r="A72" s="17" t="n">
        <v>69</v>
      </c>
      <c r="B72" s="18" t="n">
        <v>549</v>
      </c>
      <c r="C72" s="19" t="s">
        <v>291</v>
      </c>
      <c r="D72" s="57" t="s">
        <v>19</v>
      </c>
      <c r="E72" s="58" t="s">
        <v>185</v>
      </c>
      <c r="F72" s="59" t="n">
        <v>5</v>
      </c>
      <c r="G72" s="59" t="n">
        <v>5</v>
      </c>
      <c r="H72" s="138" t="n">
        <f>G72/F72</f>
        <v>1</v>
      </c>
      <c r="I72" s="139" t="n">
        <f>G72*3</f>
        <v>15</v>
      </c>
      <c r="J72" s="60"/>
      <c r="K72" s="63" t="n">
        <v>20</v>
      </c>
      <c r="L72" s="63" t="n">
        <v>2</v>
      </c>
      <c r="M72" s="140" t="n">
        <f>L72/K72</f>
        <v>0.1</v>
      </c>
      <c r="N72" s="141" t="n">
        <f>L72*1</f>
        <v>2</v>
      </c>
      <c r="O72" s="66" t="n">
        <f>(K72-L72)*-1</f>
        <v>-18</v>
      </c>
      <c r="P72" s="63" t="n">
        <v>10</v>
      </c>
      <c r="Q72" s="141" t="n">
        <v>6</v>
      </c>
      <c r="R72" s="142" t="n">
        <f>Q72/P72</f>
        <v>0.6</v>
      </c>
      <c r="S72" s="141" t="n">
        <f>Q72*1</f>
        <v>6</v>
      </c>
      <c r="T72" s="66" t="n">
        <f>(P72-Q72)*-0.5</f>
        <v>-2</v>
      </c>
      <c r="U72" s="63" t="n">
        <v>10</v>
      </c>
      <c r="V72" s="63" t="n">
        <v>6</v>
      </c>
      <c r="W72" s="140" t="n">
        <f>V72/U72</f>
        <v>0.6</v>
      </c>
      <c r="X72" s="141" t="n">
        <f>V72*1.5</f>
        <v>9</v>
      </c>
      <c r="Y72" s="66" t="n">
        <f>(U72-V72)*-1</f>
        <v>-4</v>
      </c>
      <c r="Z72" s="63" t="n">
        <v>15</v>
      </c>
      <c r="AA72" s="64" t="n">
        <v>15</v>
      </c>
      <c r="AB72" s="70" t="n">
        <f>AA72/Z72</f>
        <v>1</v>
      </c>
      <c r="AC72" s="64" t="n">
        <f>AA72*1</f>
        <v>15</v>
      </c>
      <c r="AD72" s="67"/>
      <c r="AE72" s="59" t="n">
        <v>5</v>
      </c>
      <c r="AF72" s="60" t="n">
        <v>5</v>
      </c>
      <c r="AG72" s="69" t="n">
        <f>AF72/AE72</f>
        <v>1</v>
      </c>
      <c r="AH72" s="64" t="n">
        <f>AF72*2</f>
        <v>10</v>
      </c>
      <c r="AI72" s="112"/>
      <c r="AJ72" s="68" t="n">
        <f>I72+N72+S72+X72+AC72+AH72</f>
        <v>57</v>
      </c>
      <c r="AK72" s="68" t="n">
        <f>J72+O72+T72+Y72+AD72+AI72</f>
        <v>-24</v>
      </c>
    </row>
    <row r="73" ht="13.5" customHeight="1">
      <c r="A73" s="17" t="n">
        <v>70</v>
      </c>
      <c r="B73" s="18" t="n">
        <v>570</v>
      </c>
      <c r="C73" s="19" t="s">
        <v>292</v>
      </c>
      <c r="D73" s="57" t="s">
        <v>14</v>
      </c>
      <c r="E73" s="58" t="s">
        <v>185</v>
      </c>
      <c r="F73" s="59" t="n">
        <v>5</v>
      </c>
      <c r="G73" s="59" t="n">
        <v>3</v>
      </c>
      <c r="H73" s="138" t="n">
        <f>G73/F73</f>
        <v>0.6</v>
      </c>
      <c r="I73" s="139" t="n">
        <f>G73*1.5</f>
        <v>4.5</v>
      </c>
      <c r="J73" s="62" t="n">
        <f>(F73-G73)*-1</f>
        <v>-2</v>
      </c>
      <c r="K73" s="63" t="n">
        <v>20</v>
      </c>
      <c r="L73" s="63" t="n">
        <v>7</v>
      </c>
      <c r="M73" s="140" t="n">
        <f>L73/K73</f>
        <v>0.35</v>
      </c>
      <c r="N73" s="141" t="n">
        <f>L73*1</f>
        <v>7</v>
      </c>
      <c r="O73" s="66" t="n">
        <f>(K73-L73)*-1</f>
        <v>-13</v>
      </c>
      <c r="P73" s="63" t="n">
        <v>10</v>
      </c>
      <c r="Q73" s="141" t="n">
        <v>7</v>
      </c>
      <c r="R73" s="142" t="n">
        <f>Q73/P73</f>
        <v>0.7</v>
      </c>
      <c r="S73" s="141" t="n">
        <f>Q73*1</f>
        <v>7</v>
      </c>
      <c r="T73" s="66" t="n">
        <f>(P73-Q73)*-0.5</f>
        <v>-1.5</v>
      </c>
      <c r="U73" s="63" t="n">
        <v>10</v>
      </c>
      <c r="V73" s="63" t="n">
        <v>3</v>
      </c>
      <c r="W73" s="140" t="n">
        <f>V73/U73</f>
        <v>0.3</v>
      </c>
      <c r="X73" s="141" t="n">
        <f>V73*1.5</f>
        <v>4.5</v>
      </c>
      <c r="Y73" s="66" t="n">
        <f>(U73-V73)*-1</f>
        <v>-7</v>
      </c>
      <c r="Z73" s="63" t="n">
        <v>15</v>
      </c>
      <c r="AA73" s="64" t="n">
        <v>12</v>
      </c>
      <c r="AB73" s="70" t="n">
        <f>AA73/Z73</f>
        <v>0.8</v>
      </c>
      <c r="AC73" s="64" t="n">
        <f>AA73*0.5</f>
        <v>6</v>
      </c>
      <c r="AD73" s="66" t="n">
        <f>(Z73-AA73)*-0.3</f>
        <v>-0.9</v>
      </c>
      <c r="AE73" s="59" t="n">
        <v>5</v>
      </c>
      <c r="AF73" s="60" t="n">
        <v>1</v>
      </c>
      <c r="AG73" s="69" t="n">
        <f>AF73/AE73</f>
        <v>0.2</v>
      </c>
      <c r="AH73" s="67" t="n">
        <f>AF73*1</f>
        <v>1</v>
      </c>
      <c r="AI73" s="66" t="n">
        <f>(AE73-AF73)*-0.3</f>
        <v>-1.2</v>
      </c>
      <c r="AJ73" s="68" t="n">
        <f>I73+N73+S73+X73+AC73+AH73</f>
        <v>30</v>
      </c>
      <c r="AK73" s="68" t="n">
        <f>J73+O73+T73+Y73+AD73+AI73</f>
        <v>-25.6</v>
      </c>
    </row>
    <row r="74" ht="13.5" customHeight="1">
      <c r="A74" s="17" t="n">
        <v>71</v>
      </c>
      <c r="B74" s="18" t="n">
        <v>573</v>
      </c>
      <c r="C74" s="19" t="s">
        <v>293</v>
      </c>
      <c r="D74" s="57" t="s">
        <v>24</v>
      </c>
      <c r="E74" s="58" t="s">
        <v>185</v>
      </c>
      <c r="F74" s="59" t="n">
        <v>5</v>
      </c>
      <c r="G74" s="59" t="n">
        <v>0</v>
      </c>
      <c r="H74" s="138" t="n">
        <f>G74/F74</f>
        <v>0</v>
      </c>
      <c r="I74" s="139" t="n">
        <f>G74*1.5</f>
        <v>0</v>
      </c>
      <c r="J74" s="62" t="n">
        <f>(F74-G74)*-1</f>
        <v>-5</v>
      </c>
      <c r="K74" s="63" t="n">
        <v>20</v>
      </c>
      <c r="L74" s="63" t="n">
        <v>6</v>
      </c>
      <c r="M74" s="140" t="n">
        <f>L74/K74</f>
        <v>0.3</v>
      </c>
      <c r="N74" s="141" t="n">
        <f>L74*1</f>
        <v>6</v>
      </c>
      <c r="O74" s="66" t="n">
        <f>(K74-L74)*-1</f>
        <v>-14</v>
      </c>
      <c r="P74" s="63" t="n">
        <v>10</v>
      </c>
      <c r="Q74" s="141" t="n">
        <v>1</v>
      </c>
      <c r="R74" s="142" t="n">
        <f>Q74/P74</f>
        <v>0.1</v>
      </c>
      <c r="S74" s="141" t="n">
        <f>Q74*1</f>
        <v>1</v>
      </c>
      <c r="T74" s="66" t="n">
        <f>(P74-Q74)*-0.5</f>
        <v>-4.5</v>
      </c>
      <c r="U74" s="63" t="n">
        <v>10</v>
      </c>
      <c r="V74" s="63" t="n">
        <v>1</v>
      </c>
      <c r="W74" s="140" t="n">
        <f>V74/U74</f>
        <v>0.1</v>
      </c>
      <c r="X74" s="141" t="n">
        <f>V74*1.5</f>
        <v>1.5</v>
      </c>
      <c r="Y74" s="66" t="n">
        <f>(U74-V74)*-1</f>
        <v>-9</v>
      </c>
      <c r="Z74" s="63" t="n">
        <v>15</v>
      </c>
      <c r="AA74" s="64" t="n">
        <v>0</v>
      </c>
      <c r="AB74" s="70" t="n">
        <f>AA74/Z74</f>
        <v>0</v>
      </c>
      <c r="AC74" s="64" t="n">
        <f>AA74*0.5</f>
        <v>0</v>
      </c>
      <c r="AD74" s="66" t="n">
        <f>(Z74-AA74)*-0.3</f>
        <v>-4.5</v>
      </c>
      <c r="AE74" s="59" t="n">
        <v>5</v>
      </c>
      <c r="AF74" s="60" t="n">
        <v>0</v>
      </c>
      <c r="AG74" s="69" t="n">
        <f>AF74/AE74</f>
        <v>0</v>
      </c>
      <c r="AH74" s="67" t="n">
        <f>AF74*1</f>
        <v>0</v>
      </c>
      <c r="AI74" s="66" t="n">
        <f>(AE74-AF74)*-0.3</f>
        <v>-1.5</v>
      </c>
      <c r="AJ74" s="68" t="n">
        <f>I74+N74+S74+X74+AC74+AH74</f>
        <v>8.5</v>
      </c>
      <c r="AK74" s="68" t="n">
        <f>J74+O74+T74+Y74+AD74+AI74</f>
        <v>-38.5</v>
      </c>
    </row>
    <row r="75" ht="13.5" customHeight="1">
      <c r="A75" s="17" t="n">
        <v>72</v>
      </c>
      <c r="B75" s="18" t="n">
        <v>587</v>
      </c>
      <c r="C75" s="19" t="s">
        <v>294</v>
      </c>
      <c r="D75" s="57" t="s">
        <v>31</v>
      </c>
      <c r="E75" s="58" t="s">
        <v>185</v>
      </c>
      <c r="F75" s="59" t="n">
        <v>5</v>
      </c>
      <c r="G75" s="59" t="n">
        <v>6</v>
      </c>
      <c r="H75" s="138" t="n">
        <f>G75/F75</f>
        <v>1.2</v>
      </c>
      <c r="I75" s="139" t="n">
        <f>G75*3</f>
        <v>18</v>
      </c>
      <c r="J75" s="60"/>
      <c r="K75" s="63" t="n">
        <v>20</v>
      </c>
      <c r="L75" s="63" t="n">
        <v>5</v>
      </c>
      <c r="M75" s="140" t="n">
        <f>L75/K75</f>
        <v>0.25</v>
      </c>
      <c r="N75" s="141" t="n">
        <f>L75*1</f>
        <v>5</v>
      </c>
      <c r="O75" s="66" t="n">
        <f>(K75-L75)*-1</f>
        <v>-15</v>
      </c>
      <c r="P75" s="63" t="n">
        <v>10</v>
      </c>
      <c r="Q75" s="141" t="n">
        <v>7</v>
      </c>
      <c r="R75" s="142" t="n">
        <f>Q75/P75</f>
        <v>0.7</v>
      </c>
      <c r="S75" s="141" t="n">
        <f>Q75*1</f>
        <v>7</v>
      </c>
      <c r="T75" s="66" t="n">
        <f>(P75-Q75)*-0.5</f>
        <v>-1.5</v>
      </c>
      <c r="U75" s="63" t="n">
        <v>10</v>
      </c>
      <c r="V75" s="63" t="n">
        <v>10</v>
      </c>
      <c r="W75" s="140" t="n">
        <f>V75/U75</f>
        <v>1</v>
      </c>
      <c r="X75" s="141" t="n">
        <f>V75*2.5</f>
        <v>25</v>
      </c>
      <c r="Y75" s="64"/>
      <c r="Z75" s="63" t="n">
        <v>15</v>
      </c>
      <c r="AA75" s="64" t="n">
        <v>7</v>
      </c>
      <c r="AB75" s="70" t="n">
        <f>AA75/Z75</f>
        <v>0.466666666666667</v>
      </c>
      <c r="AC75" s="64" t="n">
        <f>AA75*0.5</f>
        <v>3.5</v>
      </c>
      <c r="AD75" s="66" t="n">
        <f>(Z75-AA75)*-0.3</f>
        <v>-2.4</v>
      </c>
      <c r="AE75" s="59" t="n">
        <v>5</v>
      </c>
      <c r="AF75" s="60" t="n">
        <v>0</v>
      </c>
      <c r="AG75" s="69" t="n">
        <f>AF75/AE75</f>
        <v>0</v>
      </c>
      <c r="AH75" s="67" t="n">
        <f>AF75*1</f>
        <v>0</v>
      </c>
      <c r="AI75" s="66" t="n">
        <f>(AE75-AF75)*-0.3</f>
        <v>-1.5</v>
      </c>
      <c r="AJ75" s="68" t="n">
        <f>I75+N75+S75+X75+AC75+AH75</f>
        <v>58.5</v>
      </c>
      <c r="AK75" s="68" t="n">
        <f>J75+O75+T75+Y75+AD75+AI75</f>
        <v>-20.4</v>
      </c>
    </row>
    <row r="76" ht="13.5" customHeight="1">
      <c r="A76" s="17" t="n">
        <v>73</v>
      </c>
      <c r="B76" s="18" t="n">
        <v>594</v>
      </c>
      <c r="C76" s="19" t="s">
        <v>295</v>
      </c>
      <c r="D76" s="57" t="s">
        <v>19</v>
      </c>
      <c r="E76" s="58" t="s">
        <v>185</v>
      </c>
      <c r="F76" s="59" t="n">
        <v>5</v>
      </c>
      <c r="G76" s="59" t="n">
        <v>4</v>
      </c>
      <c r="H76" s="138" t="n">
        <f>G76/F76</f>
        <v>0.8</v>
      </c>
      <c r="I76" s="139" t="n">
        <f>G76*1.5</f>
        <v>6</v>
      </c>
      <c r="J76" s="62" t="n">
        <f>(F76-G76)*-1</f>
        <v>-1</v>
      </c>
      <c r="K76" s="63" t="n">
        <v>20</v>
      </c>
      <c r="L76" s="63" t="n">
        <v>15</v>
      </c>
      <c r="M76" s="140" t="n">
        <f>L76/K76</f>
        <v>0.75</v>
      </c>
      <c r="N76" s="141" t="n">
        <f>L76*1</f>
        <v>15</v>
      </c>
      <c r="O76" s="66" t="n">
        <f>(K76-L76)*-1</f>
        <v>-5</v>
      </c>
      <c r="P76" s="63" t="n">
        <v>10</v>
      </c>
      <c r="Q76" s="141" t="n">
        <v>11</v>
      </c>
      <c r="R76" s="142" t="n">
        <f>Q76/P76</f>
        <v>1.1</v>
      </c>
      <c r="S76" s="141" t="n">
        <f>Q76*2</f>
        <v>22</v>
      </c>
      <c r="T76" s="64"/>
      <c r="U76" s="63" t="n">
        <v>10</v>
      </c>
      <c r="V76" s="63" t="n">
        <v>5</v>
      </c>
      <c r="W76" s="140" t="n">
        <f>V76/U76</f>
        <v>0.5</v>
      </c>
      <c r="X76" s="141" t="n">
        <f>V76*1.5</f>
        <v>7.5</v>
      </c>
      <c r="Y76" s="66" t="n">
        <f>(U76-V76)*-1</f>
        <v>-5</v>
      </c>
      <c r="Z76" s="63" t="n">
        <v>15</v>
      </c>
      <c r="AA76" s="64" t="n">
        <v>20</v>
      </c>
      <c r="AB76" s="70" t="n">
        <f>AA76/Z76</f>
        <v>1.33333333333333</v>
      </c>
      <c r="AC76" s="64" t="n">
        <f>AA76*1</f>
        <v>20</v>
      </c>
      <c r="AD76" s="67"/>
      <c r="AE76" s="59" t="n">
        <v>5</v>
      </c>
      <c r="AF76" s="60" t="n">
        <v>4</v>
      </c>
      <c r="AG76" s="69" t="n">
        <f>AF76/AE76</f>
        <v>0.8</v>
      </c>
      <c r="AH76" s="67" t="n">
        <f>AF76*1</f>
        <v>4</v>
      </c>
      <c r="AI76" s="66" t="n">
        <f>(AE76-AF76)*-0.3</f>
        <v>-0.3</v>
      </c>
      <c r="AJ76" s="68" t="n">
        <f>I76+N76+S76+X76+AC76+AH76</f>
        <v>74.5</v>
      </c>
      <c r="AK76" s="68" t="n">
        <f>J76+O76+T76+Y76+AD76+AI76</f>
        <v>-11.3</v>
      </c>
    </row>
    <row r="77" ht="13.5" customHeight="1">
      <c r="A77" s="17" t="n">
        <v>74</v>
      </c>
      <c r="B77" s="18" t="n">
        <v>704</v>
      </c>
      <c r="C77" s="19" t="s">
        <v>296</v>
      </c>
      <c r="D77" s="57" t="s">
        <v>31</v>
      </c>
      <c r="E77" s="58" t="s">
        <v>185</v>
      </c>
      <c r="F77" s="59" t="n">
        <v>5</v>
      </c>
      <c r="G77" s="59" t="n">
        <v>8</v>
      </c>
      <c r="H77" s="138" t="n">
        <f>G77/F77</f>
        <v>1.6</v>
      </c>
      <c r="I77" s="139" t="n">
        <f>G77*3</f>
        <v>24</v>
      </c>
      <c r="J77" s="60"/>
      <c r="K77" s="63" t="n">
        <v>20</v>
      </c>
      <c r="L77" s="63" t="n">
        <v>5</v>
      </c>
      <c r="M77" s="140" t="n">
        <f>L77/K77</f>
        <v>0.25</v>
      </c>
      <c r="N77" s="141" t="n">
        <f>L77*1</f>
        <v>5</v>
      </c>
      <c r="O77" s="66" t="n">
        <f>(K77-L77)*-1</f>
        <v>-15</v>
      </c>
      <c r="P77" s="63" t="n">
        <v>10</v>
      </c>
      <c r="Q77" s="141" t="n">
        <v>8</v>
      </c>
      <c r="R77" s="142" t="n">
        <f>Q77/P77</f>
        <v>0.8</v>
      </c>
      <c r="S77" s="141" t="n">
        <f>Q77*1</f>
        <v>8</v>
      </c>
      <c r="T77" s="66" t="n">
        <f>(P77-Q77)*-0.5</f>
        <v>-1</v>
      </c>
      <c r="U77" s="63" t="n">
        <v>10</v>
      </c>
      <c r="V77" s="63" t="n">
        <v>3</v>
      </c>
      <c r="W77" s="140" t="n">
        <f>V77/U77</f>
        <v>0.3</v>
      </c>
      <c r="X77" s="141" t="n">
        <f>V77*1.5</f>
        <v>4.5</v>
      </c>
      <c r="Y77" s="66" t="n">
        <f>(U77-V77)*-1</f>
        <v>-7</v>
      </c>
      <c r="Z77" s="63" t="n">
        <v>15</v>
      </c>
      <c r="AA77" s="64" t="n">
        <v>14</v>
      </c>
      <c r="AB77" s="70" t="n">
        <f>AA77/Z77</f>
        <v>0.933333333333333</v>
      </c>
      <c r="AC77" s="64" t="n">
        <f>AA77*0.5</f>
        <v>7</v>
      </c>
      <c r="AD77" s="66" t="n">
        <f>(Z77-AA77)*-0.3</f>
        <v>-0.3</v>
      </c>
      <c r="AE77" s="59" t="n">
        <v>5</v>
      </c>
      <c r="AF77" s="60" t="n">
        <v>1</v>
      </c>
      <c r="AG77" s="69" t="n">
        <f>AF77/AE77</f>
        <v>0.2</v>
      </c>
      <c r="AH77" s="67" t="n">
        <f>AF77*1</f>
        <v>1</v>
      </c>
      <c r="AI77" s="66" t="n">
        <f>(AE77-AF77)*-0.3</f>
        <v>-1.2</v>
      </c>
      <c r="AJ77" s="68" t="n">
        <f>I77+N77+S77+X77+AC77+AH77</f>
        <v>49.5</v>
      </c>
      <c r="AK77" s="68" t="n">
        <f>J77+O77+T77+Y77+AD77+AI77</f>
        <v>-24.5</v>
      </c>
    </row>
    <row r="78" ht="13.5" customHeight="1">
      <c r="A78" s="17" t="n">
        <v>75</v>
      </c>
      <c r="B78" s="18" t="n">
        <v>706</v>
      </c>
      <c r="C78" s="19" t="s">
        <v>297</v>
      </c>
      <c r="D78" s="57" t="s">
        <v>31</v>
      </c>
      <c r="E78" s="58" t="s">
        <v>185</v>
      </c>
      <c r="F78" s="59" t="n">
        <v>5</v>
      </c>
      <c r="G78" s="59" t="n">
        <v>2</v>
      </c>
      <c r="H78" s="138" t="n">
        <f>G78/F78</f>
        <v>0.4</v>
      </c>
      <c r="I78" s="139" t="n">
        <f>G78*1.5</f>
        <v>3</v>
      </c>
      <c r="J78" s="62" t="n">
        <f>(F78-G78)*-1</f>
        <v>-3</v>
      </c>
      <c r="K78" s="63" t="n">
        <v>20</v>
      </c>
      <c r="L78" s="63" t="n">
        <v>20</v>
      </c>
      <c r="M78" s="140" t="n">
        <f>L78/K78</f>
        <v>1</v>
      </c>
      <c r="N78" s="141" t="n">
        <f>L78*2.5</f>
        <v>50</v>
      </c>
      <c r="O78" s="66"/>
      <c r="P78" s="63" t="n">
        <v>10</v>
      </c>
      <c r="Q78" s="141" t="n">
        <v>5</v>
      </c>
      <c r="R78" s="142" t="n">
        <f>Q78/P78</f>
        <v>0.5</v>
      </c>
      <c r="S78" s="141" t="n">
        <f>Q78*1</f>
        <v>5</v>
      </c>
      <c r="T78" s="66" t="n">
        <f>(P78-Q78)*-0.5</f>
        <v>-2.5</v>
      </c>
      <c r="U78" s="63" t="n">
        <v>10</v>
      </c>
      <c r="V78" s="63" t="n">
        <v>2</v>
      </c>
      <c r="W78" s="140" t="n">
        <f>V78/U78</f>
        <v>0.2</v>
      </c>
      <c r="X78" s="141" t="n">
        <f>V78*1.5</f>
        <v>3</v>
      </c>
      <c r="Y78" s="66" t="n">
        <f>(U78-V78)*-1</f>
        <v>-8</v>
      </c>
      <c r="Z78" s="63" t="n">
        <v>15</v>
      </c>
      <c r="AA78" s="64" t="n">
        <v>9</v>
      </c>
      <c r="AB78" s="70" t="n">
        <f>AA78/Z78</f>
        <v>0.6</v>
      </c>
      <c r="AC78" s="64" t="n">
        <f>AA78*0.5</f>
        <v>4.5</v>
      </c>
      <c r="AD78" s="66" t="n">
        <f>(Z78-AA78)*-0.3</f>
        <v>-1.8</v>
      </c>
      <c r="AE78" s="59" t="n">
        <v>5</v>
      </c>
      <c r="AF78" s="60" t="n">
        <v>0</v>
      </c>
      <c r="AG78" s="69" t="n">
        <f>AF78/AE78</f>
        <v>0</v>
      </c>
      <c r="AH78" s="67" t="n">
        <f>AF78*1</f>
        <v>0</v>
      </c>
      <c r="AI78" s="66" t="n">
        <f>(AE78-AF78)*-0.3</f>
        <v>-1.5</v>
      </c>
      <c r="AJ78" s="68" t="n">
        <f>I78+N78+S78+X78+AC78+AH78</f>
        <v>65.5</v>
      </c>
      <c r="AK78" s="68" t="n">
        <f>J78+O78+T78+Y78+AD78+AI78</f>
        <v>-16.8</v>
      </c>
    </row>
    <row r="79" ht="13.5" customHeight="1">
      <c r="A79" s="17" t="n">
        <v>76</v>
      </c>
      <c r="B79" s="18" t="n">
        <v>710</v>
      </c>
      <c r="C79" s="19" t="s">
        <v>298</v>
      </c>
      <c r="D79" s="57" t="s">
        <v>31</v>
      </c>
      <c r="E79" s="58" t="s">
        <v>185</v>
      </c>
      <c r="F79" s="59" t="n">
        <v>5</v>
      </c>
      <c r="G79" s="59" t="n">
        <v>3</v>
      </c>
      <c r="H79" s="138" t="n">
        <f>G79/F79</f>
        <v>0.6</v>
      </c>
      <c r="I79" s="139" t="n">
        <f>G79*1.5</f>
        <v>4.5</v>
      </c>
      <c r="J79" s="62" t="n">
        <f>(F79-G79)*-1</f>
        <v>-2</v>
      </c>
      <c r="K79" s="63" t="n">
        <v>20</v>
      </c>
      <c r="L79" s="63" t="n">
        <v>10</v>
      </c>
      <c r="M79" s="140" t="n">
        <f>L79/K79</f>
        <v>0.5</v>
      </c>
      <c r="N79" s="141" t="n">
        <f>L79*1</f>
        <v>10</v>
      </c>
      <c r="O79" s="66" t="n">
        <f>(K79-L79)*-1</f>
        <v>-10</v>
      </c>
      <c r="P79" s="63" t="n">
        <v>10</v>
      </c>
      <c r="Q79" s="141" t="n">
        <v>2</v>
      </c>
      <c r="R79" s="142" t="n">
        <f>Q79/P79</f>
        <v>0.2</v>
      </c>
      <c r="S79" s="141" t="n">
        <f>Q79*1</f>
        <v>2</v>
      </c>
      <c r="T79" s="66" t="n">
        <f>(P79-Q79)*-0.5</f>
        <v>-4</v>
      </c>
      <c r="U79" s="63" t="n">
        <v>10</v>
      </c>
      <c r="V79" s="63" t="n">
        <v>1</v>
      </c>
      <c r="W79" s="140" t="n">
        <f>V79/U79</f>
        <v>0.1</v>
      </c>
      <c r="X79" s="141" t="n">
        <f>V79*1.5</f>
        <v>1.5</v>
      </c>
      <c r="Y79" s="66" t="n">
        <f>(U79-V79)*-1</f>
        <v>-9</v>
      </c>
      <c r="Z79" s="63" t="n">
        <v>15</v>
      </c>
      <c r="AA79" s="64" t="n">
        <v>6</v>
      </c>
      <c r="AB79" s="70" t="n">
        <f>AA79/Z79</f>
        <v>0.4</v>
      </c>
      <c r="AC79" s="64" t="n">
        <f>AA79*0.5</f>
        <v>3</v>
      </c>
      <c r="AD79" s="66" t="n">
        <f>(Z79-AA79)*-0.3</f>
        <v>-2.7</v>
      </c>
      <c r="AE79" s="59" t="n">
        <v>5</v>
      </c>
      <c r="AF79" s="60" t="n">
        <v>2</v>
      </c>
      <c r="AG79" s="69" t="n">
        <f>AF79/AE79</f>
        <v>0.4</v>
      </c>
      <c r="AH79" s="67" t="n">
        <f>AF79*1</f>
        <v>2</v>
      </c>
      <c r="AI79" s="66" t="n">
        <f>(AE79-AF79)*-0.3</f>
        <v>-0.9</v>
      </c>
      <c r="AJ79" s="68" t="n">
        <f>I79+N79+S79+X79+AC79+AH79</f>
        <v>23</v>
      </c>
      <c r="AK79" s="68" t="n">
        <f>J79+O79+T79+Y79+AD79+AI79</f>
        <v>-28.6</v>
      </c>
    </row>
    <row r="80" ht="13.5" customHeight="1">
      <c r="A80" s="17" t="n">
        <v>77</v>
      </c>
      <c r="B80" s="18" t="n">
        <v>713</v>
      </c>
      <c r="C80" s="19" t="s">
        <v>299</v>
      </c>
      <c r="D80" s="57" t="s">
        <v>31</v>
      </c>
      <c r="E80" s="58" t="s">
        <v>185</v>
      </c>
      <c r="F80" s="59" t="n">
        <v>5</v>
      </c>
      <c r="G80" s="59" t="n">
        <v>4</v>
      </c>
      <c r="H80" s="138" t="n">
        <f>G80/F80</f>
        <v>0.8</v>
      </c>
      <c r="I80" s="139" t="n">
        <f>G80*1.5</f>
        <v>6</v>
      </c>
      <c r="J80" s="62" t="n">
        <f>(F80-G80)*-1</f>
        <v>-1</v>
      </c>
      <c r="K80" s="63" t="n">
        <v>20</v>
      </c>
      <c r="L80" s="63" t="n">
        <v>7</v>
      </c>
      <c r="M80" s="140" t="n">
        <f>L80/K80</f>
        <v>0.35</v>
      </c>
      <c r="N80" s="141" t="n">
        <f>L80*1</f>
        <v>7</v>
      </c>
      <c r="O80" s="66" t="n">
        <f>(K80-L80)*-1</f>
        <v>-13</v>
      </c>
      <c r="P80" s="63" t="n">
        <v>10</v>
      </c>
      <c r="Q80" s="141" t="n">
        <v>9</v>
      </c>
      <c r="R80" s="142" t="n">
        <f>Q80/P80</f>
        <v>0.9</v>
      </c>
      <c r="S80" s="141" t="n">
        <f>Q80*1</f>
        <v>9</v>
      </c>
      <c r="T80" s="66" t="n">
        <f>(P80-Q80)*-0.5</f>
        <v>-0.5</v>
      </c>
      <c r="U80" s="63" t="n">
        <v>10</v>
      </c>
      <c r="V80" s="63" t="n">
        <v>6</v>
      </c>
      <c r="W80" s="140" t="n">
        <f>V80/U80</f>
        <v>0.6</v>
      </c>
      <c r="X80" s="141" t="n">
        <f>V80*1.5</f>
        <v>9</v>
      </c>
      <c r="Y80" s="66" t="n">
        <f>(U80-V80)*-1</f>
        <v>-4</v>
      </c>
      <c r="Z80" s="63" t="n">
        <v>15</v>
      </c>
      <c r="AA80" s="64" t="n">
        <v>6</v>
      </c>
      <c r="AB80" s="70" t="n">
        <f>AA80/Z80</f>
        <v>0.4</v>
      </c>
      <c r="AC80" s="64" t="n">
        <f>AA80*0.5</f>
        <v>3</v>
      </c>
      <c r="AD80" s="66" t="n">
        <f>(Z80-AA80)*-0.3</f>
        <v>-2.7</v>
      </c>
      <c r="AE80" s="59" t="n">
        <v>5</v>
      </c>
      <c r="AF80" s="60" t="n">
        <v>2</v>
      </c>
      <c r="AG80" s="69" t="n">
        <f>AF80/AE80</f>
        <v>0.4</v>
      </c>
      <c r="AH80" s="67" t="n">
        <f>AF80*1</f>
        <v>2</v>
      </c>
      <c r="AI80" s="66" t="n">
        <f>(AE80-AF80)*-0.3</f>
        <v>-0.9</v>
      </c>
      <c r="AJ80" s="68" t="n">
        <f>I80+N80+S80+X80+AC80+AH80</f>
        <v>36</v>
      </c>
      <c r="AK80" s="68" t="n">
        <f>J80+O80+T80+Y80+AD80+AI80</f>
        <v>-22.1</v>
      </c>
    </row>
    <row r="81" ht="13.5" customHeight="1">
      <c r="A81" s="17" t="n">
        <v>78</v>
      </c>
      <c r="B81" s="18" t="n">
        <v>720</v>
      </c>
      <c r="C81" s="19" t="s">
        <v>300</v>
      </c>
      <c r="D81" s="57" t="s">
        <v>19</v>
      </c>
      <c r="E81" s="58" t="s">
        <v>185</v>
      </c>
      <c r="F81" s="59" t="n">
        <v>5</v>
      </c>
      <c r="G81" s="59" t="n">
        <v>5</v>
      </c>
      <c r="H81" s="138" t="n">
        <f>G81/F81</f>
        <v>1</v>
      </c>
      <c r="I81" s="139" t="n">
        <f>G81*3</f>
        <v>15</v>
      </c>
      <c r="J81" s="60"/>
      <c r="K81" s="63" t="n">
        <v>20</v>
      </c>
      <c r="L81" s="63" t="n">
        <v>8</v>
      </c>
      <c r="M81" s="140" t="n">
        <f>L81/K81</f>
        <v>0.4</v>
      </c>
      <c r="N81" s="141" t="n">
        <f>L81*1</f>
        <v>8</v>
      </c>
      <c r="O81" s="66" t="n">
        <f>(K81-L81)*-1</f>
        <v>-12</v>
      </c>
      <c r="P81" s="63" t="n">
        <v>10</v>
      </c>
      <c r="Q81" s="141" t="n">
        <v>5</v>
      </c>
      <c r="R81" s="142" t="n">
        <f>Q81/P81</f>
        <v>0.5</v>
      </c>
      <c r="S81" s="141" t="n">
        <f>Q81*1</f>
        <v>5</v>
      </c>
      <c r="T81" s="66" t="n">
        <f>(P81-Q81)*-0.5</f>
        <v>-2.5</v>
      </c>
      <c r="U81" s="63" t="n">
        <v>10</v>
      </c>
      <c r="V81" s="63" t="n">
        <v>0</v>
      </c>
      <c r="W81" s="140" t="n">
        <f>V81/U81</f>
        <v>0</v>
      </c>
      <c r="X81" s="141" t="n">
        <f>V81*1.5</f>
        <v>0</v>
      </c>
      <c r="Y81" s="66" t="n">
        <f>(U81-V81)*-1</f>
        <v>-10</v>
      </c>
      <c r="Z81" s="63" t="n">
        <v>15</v>
      </c>
      <c r="AA81" s="64" t="n">
        <v>3</v>
      </c>
      <c r="AB81" s="70" t="n">
        <f>AA81/Z81</f>
        <v>0.2</v>
      </c>
      <c r="AC81" s="64" t="n">
        <f>AA81*0.5</f>
        <v>1.5</v>
      </c>
      <c r="AD81" s="66" t="n">
        <f>(Z81-AA81)*-0.3</f>
        <v>-3.6</v>
      </c>
      <c r="AE81" s="59" t="n">
        <v>5</v>
      </c>
      <c r="AF81" s="60" t="n">
        <v>0</v>
      </c>
      <c r="AG81" s="69" t="n">
        <f>AF81/AE81</f>
        <v>0</v>
      </c>
      <c r="AH81" s="67" t="n">
        <f>AF81*1</f>
        <v>0</v>
      </c>
      <c r="AI81" s="66" t="n">
        <f>(AE81-AF81)*-0.3</f>
        <v>-1.5</v>
      </c>
      <c r="AJ81" s="68" t="n">
        <f>I81+N81+S81+X81+AC81+AH81</f>
        <v>29.5</v>
      </c>
      <c r="AK81" s="68" t="n">
        <f>J81+O81+T81+Y81+AD81+AI81</f>
        <v>-29.6</v>
      </c>
    </row>
    <row r="82" ht="13.5" customHeight="1">
      <c r="A82" s="17" t="n">
        <v>79</v>
      </c>
      <c r="B82" s="18" t="n">
        <v>727</v>
      </c>
      <c r="C82" s="19" t="s">
        <v>301</v>
      </c>
      <c r="D82" s="57" t="s">
        <v>14</v>
      </c>
      <c r="E82" s="58" t="s">
        <v>185</v>
      </c>
      <c r="F82" s="59" t="n">
        <v>5</v>
      </c>
      <c r="G82" s="59" t="n">
        <v>2</v>
      </c>
      <c r="H82" s="138" t="n">
        <f>G82/F82</f>
        <v>0.4</v>
      </c>
      <c r="I82" s="139" t="n">
        <f>G82*1.5</f>
        <v>3</v>
      </c>
      <c r="J82" s="62" t="n">
        <f>(F82-G82)*-1</f>
        <v>-3</v>
      </c>
      <c r="K82" s="63" t="n">
        <v>20</v>
      </c>
      <c r="L82" s="63" t="n">
        <v>6</v>
      </c>
      <c r="M82" s="140" t="n">
        <f>L82/K82</f>
        <v>0.3</v>
      </c>
      <c r="N82" s="141" t="n">
        <f>L82*1</f>
        <v>6</v>
      </c>
      <c r="O82" s="66" t="n">
        <f>(K82-L82)*-1</f>
        <v>-14</v>
      </c>
      <c r="P82" s="63" t="n">
        <v>10</v>
      </c>
      <c r="Q82" s="141" t="n">
        <v>1</v>
      </c>
      <c r="R82" s="142" t="n">
        <f>Q82/P82</f>
        <v>0.1</v>
      </c>
      <c r="S82" s="141" t="n">
        <f>Q82*1</f>
        <v>1</v>
      </c>
      <c r="T82" s="66" t="n">
        <f>(P82-Q82)*-0.5</f>
        <v>-4.5</v>
      </c>
      <c r="U82" s="63" t="n">
        <v>10</v>
      </c>
      <c r="V82" s="63" t="n">
        <v>1</v>
      </c>
      <c r="W82" s="140" t="n">
        <f>V82/U82</f>
        <v>0.1</v>
      </c>
      <c r="X82" s="141" t="n">
        <f>V82*1.5</f>
        <v>1.5</v>
      </c>
      <c r="Y82" s="66" t="n">
        <f>(U82-V82)*-1</f>
        <v>-9</v>
      </c>
      <c r="Z82" s="63" t="n">
        <v>15</v>
      </c>
      <c r="AA82" s="64" t="n">
        <v>7</v>
      </c>
      <c r="AB82" s="70" t="n">
        <f>AA82/Z82</f>
        <v>0.466666666666667</v>
      </c>
      <c r="AC82" s="64" t="n">
        <f>AA82*0.5</f>
        <v>3.5</v>
      </c>
      <c r="AD82" s="66" t="n">
        <f>(Z82-AA82)*-0.3</f>
        <v>-2.4</v>
      </c>
      <c r="AE82" s="59" t="n">
        <v>5</v>
      </c>
      <c r="AF82" s="60" t="n">
        <v>1</v>
      </c>
      <c r="AG82" s="69" t="n">
        <f>AF82/AE82</f>
        <v>0.2</v>
      </c>
      <c r="AH82" s="67" t="n">
        <f>AF82*1</f>
        <v>1</v>
      </c>
      <c r="AI82" s="66" t="n">
        <f>(AE82-AF82)*-0.3</f>
        <v>-1.2</v>
      </c>
      <c r="AJ82" s="68" t="n">
        <f>I82+N82+S82+X82+AC82+AH82</f>
        <v>16</v>
      </c>
      <c r="AK82" s="68" t="n">
        <f>J82+O82+T82+Y82+AD82+AI82</f>
        <v>-34.1</v>
      </c>
    </row>
    <row r="83" ht="13.5" customHeight="1">
      <c r="A83" s="17" t="n">
        <v>80</v>
      </c>
      <c r="B83" s="18" t="n">
        <v>732</v>
      </c>
      <c r="C83" s="19" t="s">
        <v>302</v>
      </c>
      <c r="D83" s="57" t="s">
        <v>19</v>
      </c>
      <c r="E83" s="58" t="s">
        <v>185</v>
      </c>
      <c r="F83" s="59" t="n">
        <v>5</v>
      </c>
      <c r="G83" s="59" t="n">
        <v>5</v>
      </c>
      <c r="H83" s="138" t="n">
        <f>G83/F83</f>
        <v>1</v>
      </c>
      <c r="I83" s="139" t="n">
        <f>G83*3</f>
        <v>15</v>
      </c>
      <c r="J83" s="60"/>
      <c r="K83" s="63" t="n">
        <v>20</v>
      </c>
      <c r="L83" s="63" t="n">
        <v>4</v>
      </c>
      <c r="M83" s="140" t="n">
        <f>L83/K83</f>
        <v>0.2</v>
      </c>
      <c r="N83" s="141" t="n">
        <f>L83*1</f>
        <v>4</v>
      </c>
      <c r="O83" s="66" t="n">
        <f>(K83-L83)*-1</f>
        <v>-16</v>
      </c>
      <c r="P83" s="63" t="n">
        <v>10</v>
      </c>
      <c r="Q83" s="141" t="n">
        <v>8</v>
      </c>
      <c r="R83" s="142" t="n">
        <f>Q83/P83</f>
        <v>0.8</v>
      </c>
      <c r="S83" s="141" t="n">
        <f>Q83*1</f>
        <v>8</v>
      </c>
      <c r="T83" s="66" t="n">
        <f>(P83-Q83)*-0.5</f>
        <v>-1</v>
      </c>
      <c r="U83" s="63" t="n">
        <v>10</v>
      </c>
      <c r="V83" s="63" t="n">
        <v>6</v>
      </c>
      <c r="W83" s="140" t="n">
        <f>V83/U83</f>
        <v>0.6</v>
      </c>
      <c r="X83" s="141" t="n">
        <f>V83*1.5</f>
        <v>9</v>
      </c>
      <c r="Y83" s="66" t="n">
        <f>(U83-V83)*-1</f>
        <v>-4</v>
      </c>
      <c r="Z83" s="63" t="n">
        <v>15</v>
      </c>
      <c r="AA83" s="64" t="n">
        <v>3</v>
      </c>
      <c r="AB83" s="70" t="n">
        <f>AA83/Z83</f>
        <v>0.2</v>
      </c>
      <c r="AC83" s="64" t="n">
        <f>AA83*0.5</f>
        <v>1.5</v>
      </c>
      <c r="AD83" s="66" t="n">
        <f>(Z83-AA83)*-0.3</f>
        <v>-3.6</v>
      </c>
      <c r="AE83" s="59" t="n">
        <v>5</v>
      </c>
      <c r="AF83" s="60" t="n">
        <v>1</v>
      </c>
      <c r="AG83" s="69" t="n">
        <f>AF83/AE83</f>
        <v>0.2</v>
      </c>
      <c r="AH83" s="67" t="n">
        <f>AF83*1</f>
        <v>1</v>
      </c>
      <c r="AI83" s="66" t="n">
        <f>(AE83-AF83)*-0.3</f>
        <v>-1.2</v>
      </c>
      <c r="AJ83" s="68" t="n">
        <f>I83+N83+S83+X83+AC83+AH83</f>
        <v>38.5</v>
      </c>
      <c r="AK83" s="68" t="n">
        <f>J83+O83+T83+Y83+AD83+AI83</f>
        <v>-25.8</v>
      </c>
    </row>
    <row r="84" ht="13.5" customHeight="1">
      <c r="A84" s="17" t="n">
        <v>81</v>
      </c>
      <c r="B84" s="18" t="n">
        <v>733</v>
      </c>
      <c r="C84" s="19" t="s">
        <v>303</v>
      </c>
      <c r="D84" s="57" t="s">
        <v>24</v>
      </c>
      <c r="E84" s="58" t="s">
        <v>185</v>
      </c>
      <c r="F84" s="59" t="n">
        <v>5</v>
      </c>
      <c r="G84" s="59" t="n">
        <v>11</v>
      </c>
      <c r="H84" s="138" t="n">
        <f>G84/F84</f>
        <v>2.2</v>
      </c>
      <c r="I84" s="139" t="n">
        <f>G84*3</f>
        <v>33</v>
      </c>
      <c r="J84" s="60"/>
      <c r="K84" s="63" t="n">
        <v>20</v>
      </c>
      <c r="L84" s="63" t="n">
        <v>9</v>
      </c>
      <c r="M84" s="140" t="n">
        <f>L84/K84</f>
        <v>0.45</v>
      </c>
      <c r="N84" s="141" t="n">
        <f>L84*1</f>
        <v>9</v>
      </c>
      <c r="O84" s="66" t="n">
        <f>(K84-L84)*-1</f>
        <v>-11</v>
      </c>
      <c r="P84" s="63" t="n">
        <v>10</v>
      </c>
      <c r="Q84" s="141" t="n">
        <v>0</v>
      </c>
      <c r="R84" s="142" t="n">
        <f>Q84/P84</f>
        <v>0</v>
      </c>
      <c r="S84" s="141" t="n">
        <f>Q84*1</f>
        <v>0</v>
      </c>
      <c r="T84" s="66" t="n">
        <f>(P84-Q84)*-0.5</f>
        <v>-5</v>
      </c>
      <c r="U84" s="63" t="n">
        <v>10</v>
      </c>
      <c r="V84" s="63" t="n">
        <v>4</v>
      </c>
      <c r="W84" s="140" t="n">
        <f>V84/U84</f>
        <v>0.4</v>
      </c>
      <c r="X84" s="141" t="n">
        <f>V84*1.5</f>
        <v>6</v>
      </c>
      <c r="Y84" s="66" t="n">
        <f>(U84-V84)*-1</f>
        <v>-6</v>
      </c>
      <c r="Z84" s="63" t="n">
        <v>15</v>
      </c>
      <c r="AA84" s="64" t="n">
        <v>4</v>
      </c>
      <c r="AB84" s="70" t="n">
        <f>AA84/Z84</f>
        <v>0.266666666666667</v>
      </c>
      <c r="AC84" s="64" t="n">
        <f>AA84*0.5</f>
        <v>2</v>
      </c>
      <c r="AD84" s="66" t="n">
        <f>(Z84-AA84)*-0.3</f>
        <v>-3.3</v>
      </c>
      <c r="AE84" s="59" t="n">
        <v>5</v>
      </c>
      <c r="AF84" s="60" t="n">
        <v>0</v>
      </c>
      <c r="AG84" s="69" t="n">
        <f>AF84/AE84</f>
        <v>0</v>
      </c>
      <c r="AH84" s="67" t="n">
        <f>AF84*1</f>
        <v>0</v>
      </c>
      <c r="AI84" s="66" t="n">
        <f>(AE84-AF84)*-0.3</f>
        <v>-1.5</v>
      </c>
      <c r="AJ84" s="68" t="n">
        <f>I84+N84+S84+X84+AC84+AH84</f>
        <v>50</v>
      </c>
      <c r="AK84" s="68" t="n">
        <f>J84+O84+T84+Y84+AD84+AI84</f>
        <v>-26.8</v>
      </c>
    </row>
    <row r="85" ht="13.5" customHeight="1">
      <c r="A85" s="17" t="n">
        <v>82</v>
      </c>
      <c r="B85" s="18" t="n">
        <v>738</v>
      </c>
      <c r="C85" s="19" t="s">
        <v>304</v>
      </c>
      <c r="D85" s="57" t="s">
        <v>31</v>
      </c>
      <c r="E85" s="58" t="s">
        <v>185</v>
      </c>
      <c r="F85" s="59" t="n">
        <v>5</v>
      </c>
      <c r="G85" s="59" t="n">
        <v>5</v>
      </c>
      <c r="H85" s="138" t="n">
        <f>G85/F85</f>
        <v>1</v>
      </c>
      <c r="I85" s="139" t="n">
        <f>G85*3</f>
        <v>15</v>
      </c>
      <c r="J85" s="60"/>
      <c r="K85" s="63" t="n">
        <v>20</v>
      </c>
      <c r="L85" s="63" t="n">
        <v>11</v>
      </c>
      <c r="M85" s="140" t="n">
        <f>L85/K85</f>
        <v>0.55</v>
      </c>
      <c r="N85" s="141" t="n">
        <f>L85*1</f>
        <v>11</v>
      </c>
      <c r="O85" s="66" t="n">
        <f>(K85-L85)*-1</f>
        <v>-9</v>
      </c>
      <c r="P85" s="63" t="n">
        <v>10</v>
      </c>
      <c r="Q85" s="141" t="n">
        <v>7</v>
      </c>
      <c r="R85" s="142" t="n">
        <f>Q85/P85</f>
        <v>0.7</v>
      </c>
      <c r="S85" s="141" t="n">
        <f>Q85*1</f>
        <v>7</v>
      </c>
      <c r="T85" s="66" t="n">
        <f>(P85-Q85)*-0.5</f>
        <v>-1.5</v>
      </c>
      <c r="U85" s="63" t="n">
        <v>10</v>
      </c>
      <c r="V85" s="63" t="n">
        <v>0</v>
      </c>
      <c r="W85" s="140" t="n">
        <f>V85/U85</f>
        <v>0</v>
      </c>
      <c r="X85" s="141" t="n">
        <f>V85*1.5</f>
        <v>0</v>
      </c>
      <c r="Y85" s="66" t="n">
        <f>(U85-V85)*-1</f>
        <v>-10</v>
      </c>
      <c r="Z85" s="63" t="n">
        <v>15</v>
      </c>
      <c r="AA85" s="64" t="n">
        <v>3</v>
      </c>
      <c r="AB85" s="70" t="n">
        <f>AA85/Z85</f>
        <v>0.2</v>
      </c>
      <c r="AC85" s="64" t="n">
        <f>AA85*0.5</f>
        <v>1.5</v>
      </c>
      <c r="AD85" s="66" t="n">
        <f>(Z85-AA85)*-0.3</f>
        <v>-3.6</v>
      </c>
      <c r="AE85" s="59" t="n">
        <v>5</v>
      </c>
      <c r="AF85" s="60" t="n">
        <v>1</v>
      </c>
      <c r="AG85" s="69" t="n">
        <f>AF85/AE85</f>
        <v>0.2</v>
      </c>
      <c r="AH85" s="67" t="n">
        <f>AF85*1</f>
        <v>1</v>
      </c>
      <c r="AI85" s="66" t="n">
        <f>(AE85-AF85)*-0.3</f>
        <v>-1.2</v>
      </c>
      <c r="AJ85" s="68" t="n">
        <f>I85+N85+S85+X85+AC85+AH85</f>
        <v>35.5</v>
      </c>
      <c r="AK85" s="68" t="n">
        <f>J85+O85+T85+Y85+AD85+AI85</f>
        <v>-25.3</v>
      </c>
    </row>
    <row r="86" ht="13.5" customHeight="1">
      <c r="A86" s="17" t="n">
        <v>83</v>
      </c>
      <c r="B86" s="18" t="n">
        <v>740</v>
      </c>
      <c r="C86" s="19" t="s">
        <v>305</v>
      </c>
      <c r="D86" s="57" t="s">
        <v>24</v>
      </c>
      <c r="E86" s="58" t="s">
        <v>185</v>
      </c>
      <c r="F86" s="59" t="n">
        <v>5</v>
      </c>
      <c r="G86" s="59" t="n">
        <v>7</v>
      </c>
      <c r="H86" s="138" t="n">
        <f>G86/F86</f>
        <v>1.4</v>
      </c>
      <c r="I86" s="139" t="n">
        <f>G86*3</f>
        <v>21</v>
      </c>
      <c r="J86" s="60"/>
      <c r="K86" s="63" t="n">
        <v>20</v>
      </c>
      <c r="L86" s="63" t="n">
        <v>7</v>
      </c>
      <c r="M86" s="140" t="n">
        <f>L86/K86</f>
        <v>0.35</v>
      </c>
      <c r="N86" s="141" t="n">
        <f>L86*1</f>
        <v>7</v>
      </c>
      <c r="O86" s="66" t="n">
        <f>(K86-L86)*-1</f>
        <v>-13</v>
      </c>
      <c r="P86" s="63" t="n">
        <v>10</v>
      </c>
      <c r="Q86" s="141" t="n">
        <v>3</v>
      </c>
      <c r="R86" s="142" t="n">
        <f>Q86/P86</f>
        <v>0.3</v>
      </c>
      <c r="S86" s="141" t="n">
        <f>Q86*1</f>
        <v>3</v>
      </c>
      <c r="T86" s="66" t="n">
        <f>(P86-Q86)*-0.5</f>
        <v>-3.5</v>
      </c>
      <c r="U86" s="63" t="n">
        <v>10</v>
      </c>
      <c r="V86" s="63" t="n">
        <v>6</v>
      </c>
      <c r="W86" s="140" t="n">
        <f>V86/U86</f>
        <v>0.6</v>
      </c>
      <c r="X86" s="141" t="n">
        <f>V86*1.5</f>
        <v>9</v>
      </c>
      <c r="Y86" s="66" t="n">
        <f>(U86-V86)*-1</f>
        <v>-4</v>
      </c>
      <c r="Z86" s="63" t="n">
        <v>15</v>
      </c>
      <c r="AA86" s="64" t="n">
        <v>8</v>
      </c>
      <c r="AB86" s="70" t="n">
        <f>AA86/Z86</f>
        <v>0.533333333333333</v>
      </c>
      <c r="AC86" s="64" t="n">
        <f>AA86*0.5</f>
        <v>4</v>
      </c>
      <c r="AD86" s="66" t="n">
        <f>(Z86-AA86)*-0.3</f>
        <v>-2.1</v>
      </c>
      <c r="AE86" s="59" t="n">
        <v>5</v>
      </c>
      <c r="AF86" s="60" t="n">
        <v>0</v>
      </c>
      <c r="AG86" s="69" t="n">
        <f>AF86/AE86</f>
        <v>0</v>
      </c>
      <c r="AH86" s="67" t="n">
        <f>AF86*1</f>
        <v>0</v>
      </c>
      <c r="AI86" s="66" t="n">
        <f>(AE86-AF86)*-0.3</f>
        <v>-1.5</v>
      </c>
      <c r="AJ86" s="68" t="n">
        <f>I86+N86+S86+X86+AC86+AH86</f>
        <v>44</v>
      </c>
      <c r="AK86" s="68" t="n">
        <f>J86+O86+T86+Y86+AD86+AI86</f>
        <v>-24.1</v>
      </c>
    </row>
    <row r="87" ht="13.5" customHeight="1">
      <c r="A87" s="17" t="n">
        <v>84</v>
      </c>
      <c r="B87" s="18" t="n">
        <v>743</v>
      </c>
      <c r="C87" s="19" t="s">
        <v>306</v>
      </c>
      <c r="D87" s="57" t="s">
        <v>24</v>
      </c>
      <c r="E87" s="58" t="s">
        <v>185</v>
      </c>
      <c r="F87" s="59" t="n">
        <v>5</v>
      </c>
      <c r="G87" s="59" t="n">
        <v>5</v>
      </c>
      <c r="H87" s="138" t="n">
        <f>G87/F87</f>
        <v>1</v>
      </c>
      <c r="I87" s="139" t="n">
        <f>G87*3</f>
        <v>15</v>
      </c>
      <c r="J87" s="60"/>
      <c r="K87" s="63" t="n">
        <v>20</v>
      </c>
      <c r="L87" s="63" t="n">
        <v>15</v>
      </c>
      <c r="M87" s="140" t="n">
        <f>L87/K87</f>
        <v>0.75</v>
      </c>
      <c r="N87" s="141" t="n">
        <f>L87*1</f>
        <v>15</v>
      </c>
      <c r="O87" s="66" t="n">
        <f>(K87-L87)*-1</f>
        <v>-5</v>
      </c>
      <c r="P87" s="63" t="n">
        <v>10</v>
      </c>
      <c r="Q87" s="141" t="n">
        <v>3</v>
      </c>
      <c r="R87" s="142" t="n">
        <f>Q87/P87</f>
        <v>0.3</v>
      </c>
      <c r="S87" s="141" t="n">
        <f>Q87*1</f>
        <v>3</v>
      </c>
      <c r="T87" s="66" t="n">
        <f>(P87-Q87)*-0.5</f>
        <v>-3.5</v>
      </c>
      <c r="U87" s="63" t="n">
        <v>10</v>
      </c>
      <c r="V87" s="63" t="n">
        <v>3</v>
      </c>
      <c r="W87" s="140" t="n">
        <f>V87/U87</f>
        <v>0.3</v>
      </c>
      <c r="X87" s="141" t="n">
        <f>V87*1.5</f>
        <v>4.5</v>
      </c>
      <c r="Y87" s="66" t="n">
        <f>(U87-V87)*-1</f>
        <v>-7</v>
      </c>
      <c r="Z87" s="63" t="n">
        <v>15</v>
      </c>
      <c r="AA87" s="64" t="n">
        <v>13</v>
      </c>
      <c r="AB87" s="70" t="n">
        <f>AA87/Z87</f>
        <v>0.866666666666667</v>
      </c>
      <c r="AC87" s="64" t="n">
        <f>AA87*0.5</f>
        <v>6.5</v>
      </c>
      <c r="AD87" s="66" t="n">
        <f>(Z87-AA87)*-0.3</f>
        <v>-0.6</v>
      </c>
      <c r="AE87" s="59" t="n">
        <v>5</v>
      </c>
      <c r="AF87" s="60" t="n">
        <v>1</v>
      </c>
      <c r="AG87" s="69" t="n">
        <f>AF87/AE87</f>
        <v>0.2</v>
      </c>
      <c r="AH87" s="67" t="n">
        <f>AF87*1</f>
        <v>1</v>
      </c>
      <c r="AI87" s="66" t="n">
        <f>(AE87-AF87)*-0.3</f>
        <v>-1.2</v>
      </c>
      <c r="AJ87" s="68" t="n">
        <f>I87+N87+S87+X87+AC87+AH87</f>
        <v>45</v>
      </c>
      <c r="AK87" s="68" t="n">
        <f>J87+O87+T87+Y87+AD87+AI87</f>
        <v>-17.3</v>
      </c>
    </row>
    <row r="88" ht="13.5" customHeight="1">
      <c r="A88" s="17" t="n">
        <v>85</v>
      </c>
      <c r="B88" s="18" t="n">
        <v>745</v>
      </c>
      <c r="C88" s="19" t="s">
        <v>307</v>
      </c>
      <c r="D88" s="57" t="s">
        <v>14</v>
      </c>
      <c r="E88" s="58" t="s">
        <v>185</v>
      </c>
      <c r="F88" s="59" t="n">
        <v>5</v>
      </c>
      <c r="G88" s="59" t="n">
        <v>3</v>
      </c>
      <c r="H88" s="138" t="n">
        <f>G88/F88</f>
        <v>0.6</v>
      </c>
      <c r="I88" s="139" t="n">
        <f>G88*1.5</f>
        <v>4.5</v>
      </c>
      <c r="J88" s="62" t="n">
        <f>(F88-G88)*-1</f>
        <v>-2</v>
      </c>
      <c r="K88" s="63" t="n">
        <v>20</v>
      </c>
      <c r="L88" s="63" t="n">
        <v>16</v>
      </c>
      <c r="M88" s="140" t="n">
        <f>L88/K88</f>
        <v>0.8</v>
      </c>
      <c r="N88" s="141" t="n">
        <f>L88*1</f>
        <v>16</v>
      </c>
      <c r="O88" s="66" t="n">
        <f>(K88-L88)*-1</f>
        <v>-4</v>
      </c>
      <c r="P88" s="63" t="n">
        <v>10</v>
      </c>
      <c r="Q88" s="141" t="n">
        <v>4</v>
      </c>
      <c r="R88" s="142" t="n">
        <f>Q88/P88</f>
        <v>0.4</v>
      </c>
      <c r="S88" s="141" t="n">
        <f>Q88*1</f>
        <v>4</v>
      </c>
      <c r="T88" s="66" t="n">
        <f>(P88-Q88)*-0.5</f>
        <v>-3</v>
      </c>
      <c r="U88" s="63" t="n">
        <v>10</v>
      </c>
      <c r="V88" s="63" t="n">
        <v>5</v>
      </c>
      <c r="W88" s="140" t="n">
        <f>V88/U88</f>
        <v>0.5</v>
      </c>
      <c r="X88" s="141" t="n">
        <f>V88*1.5</f>
        <v>7.5</v>
      </c>
      <c r="Y88" s="66" t="n">
        <f>(U88-V88)*-1</f>
        <v>-5</v>
      </c>
      <c r="Z88" s="63" t="n">
        <v>15</v>
      </c>
      <c r="AA88" s="64" t="n">
        <v>7</v>
      </c>
      <c r="AB88" s="70" t="n">
        <f>AA88/Z88</f>
        <v>0.466666666666667</v>
      </c>
      <c r="AC88" s="64" t="n">
        <f>AA88*0.5</f>
        <v>3.5</v>
      </c>
      <c r="AD88" s="66" t="n">
        <f>(Z88-AA88)*-0.3</f>
        <v>-2.4</v>
      </c>
      <c r="AE88" s="59" t="n">
        <v>5</v>
      </c>
      <c r="AF88" s="60" t="n">
        <v>6</v>
      </c>
      <c r="AG88" s="69" t="n">
        <f>AF88/AE88</f>
        <v>1.2</v>
      </c>
      <c r="AH88" s="64" t="n">
        <f>AF88*2</f>
        <v>12</v>
      </c>
      <c r="AI88" s="112"/>
      <c r="AJ88" s="68" t="n">
        <f>I88+N88+S88+X88+AC88+AH88</f>
        <v>47.5</v>
      </c>
      <c r="AK88" s="68" t="n">
        <f>J88+O88+T88+Y88+AD88+AI88</f>
        <v>-16.4</v>
      </c>
    </row>
    <row r="89" ht="13.5" customHeight="1">
      <c r="A89" s="17" t="n">
        <v>86</v>
      </c>
      <c r="B89" s="18" t="n">
        <v>748</v>
      </c>
      <c r="C89" s="19" t="s">
        <v>308</v>
      </c>
      <c r="D89" s="57" t="s">
        <v>19</v>
      </c>
      <c r="E89" s="58" t="s">
        <v>185</v>
      </c>
      <c r="F89" s="59" t="n">
        <v>5</v>
      </c>
      <c r="G89" s="59" t="n">
        <v>1</v>
      </c>
      <c r="H89" s="138" t="n">
        <f>G89/F89</f>
        <v>0.2</v>
      </c>
      <c r="I89" s="139" t="n">
        <f>G89*1.5</f>
        <v>1.5</v>
      </c>
      <c r="J89" s="62" t="n">
        <f>(F89-G89)*-1</f>
        <v>-4</v>
      </c>
      <c r="K89" s="63" t="n">
        <v>20</v>
      </c>
      <c r="L89" s="63" t="n">
        <v>13</v>
      </c>
      <c r="M89" s="140" t="n">
        <f>L89/K89</f>
        <v>0.65</v>
      </c>
      <c r="N89" s="141" t="n">
        <f>L89*1</f>
        <v>13</v>
      </c>
      <c r="O89" s="66" t="n">
        <f>(K89-L89)*-1</f>
        <v>-7</v>
      </c>
      <c r="P89" s="63" t="n">
        <v>10</v>
      </c>
      <c r="Q89" s="141" t="n">
        <v>6</v>
      </c>
      <c r="R89" s="142" t="n">
        <f>Q89/P89</f>
        <v>0.6</v>
      </c>
      <c r="S89" s="141" t="n">
        <f>Q89*1</f>
        <v>6</v>
      </c>
      <c r="T89" s="66" t="n">
        <f>(P89-Q89)*-0.5</f>
        <v>-2</v>
      </c>
      <c r="U89" s="63" t="n">
        <v>10</v>
      </c>
      <c r="V89" s="63" t="n">
        <v>2</v>
      </c>
      <c r="W89" s="140" t="n">
        <f>V89/U89</f>
        <v>0.2</v>
      </c>
      <c r="X89" s="141" t="n">
        <f>V89*1.5</f>
        <v>3</v>
      </c>
      <c r="Y89" s="66" t="n">
        <f>(U89-V89)*-1</f>
        <v>-8</v>
      </c>
      <c r="Z89" s="63" t="n">
        <v>15</v>
      </c>
      <c r="AA89" s="64" t="n">
        <v>7</v>
      </c>
      <c r="AB89" s="70" t="n">
        <f>AA89/Z89</f>
        <v>0.466666666666667</v>
      </c>
      <c r="AC89" s="64" t="n">
        <f>AA89*0.5</f>
        <v>3.5</v>
      </c>
      <c r="AD89" s="66" t="n">
        <f>(Z89-AA89)*-0.3</f>
        <v>-2.4</v>
      </c>
      <c r="AE89" s="59" t="n">
        <v>5</v>
      </c>
      <c r="AF89" s="60" t="n">
        <v>2</v>
      </c>
      <c r="AG89" s="69" t="n">
        <f>AF89/AE89</f>
        <v>0.4</v>
      </c>
      <c r="AH89" s="67" t="n">
        <f>AF89*1</f>
        <v>2</v>
      </c>
      <c r="AI89" s="66" t="n">
        <f>(AE89-AF89)*-0.3</f>
        <v>-0.9</v>
      </c>
      <c r="AJ89" s="68" t="n">
        <f>I89+N89+S89+X89+AC89+AH89</f>
        <v>29</v>
      </c>
      <c r="AK89" s="68" t="n">
        <f>J89+O89+T89+Y89+AD89+AI89</f>
        <v>-24.3</v>
      </c>
    </row>
    <row r="90" ht="13.5" customHeight="1">
      <c r="A90" s="17" t="n">
        <v>87</v>
      </c>
      <c r="B90" s="18" t="n">
        <v>752</v>
      </c>
      <c r="C90" s="19" t="s">
        <v>374</v>
      </c>
      <c r="D90" s="57" t="s">
        <v>14</v>
      </c>
      <c r="E90" s="58" t="s">
        <v>185</v>
      </c>
      <c r="F90" s="59" t="n">
        <v>5</v>
      </c>
      <c r="G90" s="59" t="n">
        <v>3</v>
      </c>
      <c r="H90" s="138" t="n">
        <f>G90/F90</f>
        <v>0.6</v>
      </c>
      <c r="I90" s="139" t="n">
        <f>G90*1.5</f>
        <v>4.5</v>
      </c>
      <c r="J90" s="62" t="n">
        <f>(F90-G90)*-1</f>
        <v>-2</v>
      </c>
      <c r="K90" s="63" t="n">
        <v>20</v>
      </c>
      <c r="L90" s="63" t="n">
        <v>4</v>
      </c>
      <c r="M90" s="140" t="n">
        <f>L90/K90</f>
        <v>0.2</v>
      </c>
      <c r="N90" s="141" t="n">
        <f>L90*1</f>
        <v>4</v>
      </c>
      <c r="O90" s="66" t="n">
        <f>(K90-L90)*-1</f>
        <v>-16</v>
      </c>
      <c r="P90" s="63" t="n">
        <v>10</v>
      </c>
      <c r="Q90" s="141" t="n">
        <v>0</v>
      </c>
      <c r="R90" s="142" t="n">
        <f>Q90/P90</f>
        <v>0</v>
      </c>
      <c r="S90" s="141" t="n">
        <f>Q90*1</f>
        <v>0</v>
      </c>
      <c r="T90" s="66" t="n">
        <f>(P90-Q90)*-0.5</f>
        <v>-5</v>
      </c>
      <c r="U90" s="63" t="n">
        <v>10</v>
      </c>
      <c r="V90" s="63" t="n">
        <v>0</v>
      </c>
      <c r="W90" s="140" t="n">
        <f>V90/U90</f>
        <v>0</v>
      </c>
      <c r="X90" s="141" t="n">
        <f>V90*1.5</f>
        <v>0</v>
      </c>
      <c r="Y90" s="66" t="n">
        <f>(U90-V90)*-1</f>
        <v>-10</v>
      </c>
      <c r="Z90" s="63" t="n">
        <v>15</v>
      </c>
      <c r="AA90" s="64" t="n">
        <v>12</v>
      </c>
      <c r="AB90" s="70" t="n">
        <f>AA90/Z90</f>
        <v>0.8</v>
      </c>
      <c r="AC90" s="64" t="n">
        <f>AA90*0.5</f>
        <v>6</v>
      </c>
      <c r="AD90" s="66" t="n">
        <f>(Z90-AA90)*-0.3</f>
        <v>-0.9</v>
      </c>
      <c r="AE90" s="59" t="n">
        <v>5</v>
      </c>
      <c r="AF90" s="60" t="n">
        <v>1</v>
      </c>
      <c r="AG90" s="69" t="n">
        <f>AF90/AE90</f>
        <v>0.2</v>
      </c>
      <c r="AH90" s="67" t="n">
        <f>AF90*1</f>
        <v>1</v>
      </c>
      <c r="AI90" s="66" t="n">
        <f>(AE90-AF90)*-0.3</f>
        <v>-1.2</v>
      </c>
      <c r="AJ90" s="68" t="n">
        <f>I90+N90+S90+X90+AC90+AH90</f>
        <v>15.5</v>
      </c>
      <c r="AK90" s="68" t="n">
        <f>J90+O90+T90+Y90+AD90+AI90</f>
        <v>-35.1</v>
      </c>
    </row>
    <row r="91" ht="13.5" customHeight="1">
      <c r="A91" s="17" t="n">
        <v>88</v>
      </c>
      <c r="B91" s="18" t="n">
        <v>754</v>
      </c>
      <c r="C91" s="19" t="s">
        <v>310</v>
      </c>
      <c r="D91" s="57" t="s">
        <v>31</v>
      </c>
      <c r="E91" s="58" t="s">
        <v>185</v>
      </c>
      <c r="F91" s="59" t="n">
        <v>5</v>
      </c>
      <c r="G91" s="59" t="n">
        <v>3</v>
      </c>
      <c r="H91" s="138" t="n">
        <f>G91/F91</f>
        <v>0.6</v>
      </c>
      <c r="I91" s="139" t="n">
        <f>G91*1.5</f>
        <v>4.5</v>
      </c>
      <c r="J91" s="62" t="n">
        <f>(F91-G91)*-1</f>
        <v>-2</v>
      </c>
      <c r="K91" s="63" t="n">
        <v>20</v>
      </c>
      <c r="L91" s="63" t="n">
        <v>15</v>
      </c>
      <c r="M91" s="140" t="n">
        <f>L91/K91</f>
        <v>0.75</v>
      </c>
      <c r="N91" s="141" t="n">
        <f>L91*1</f>
        <v>15</v>
      </c>
      <c r="O91" s="66" t="n">
        <f>(K91-L91)*-1</f>
        <v>-5</v>
      </c>
      <c r="P91" s="63" t="n">
        <v>10</v>
      </c>
      <c r="Q91" s="141" t="n">
        <v>14</v>
      </c>
      <c r="R91" s="142" t="n">
        <f>Q91/P91</f>
        <v>1.4</v>
      </c>
      <c r="S91" s="141" t="n">
        <f>Q91*2</f>
        <v>28</v>
      </c>
      <c r="T91" s="64"/>
      <c r="U91" s="63" t="n">
        <v>10</v>
      </c>
      <c r="V91" s="63" t="n">
        <v>6</v>
      </c>
      <c r="W91" s="140" t="n">
        <f>V91/U91</f>
        <v>0.6</v>
      </c>
      <c r="X91" s="141" t="n">
        <f>V91*1.5</f>
        <v>9</v>
      </c>
      <c r="Y91" s="66" t="n">
        <f>(U91-V91)*-1</f>
        <v>-4</v>
      </c>
      <c r="Z91" s="63" t="n">
        <v>15</v>
      </c>
      <c r="AA91" s="64" t="n">
        <v>5</v>
      </c>
      <c r="AB91" s="70" t="n">
        <f>AA91/Z91</f>
        <v>0.333333333333333</v>
      </c>
      <c r="AC91" s="64" t="n">
        <f>AA91*0.5</f>
        <v>2.5</v>
      </c>
      <c r="AD91" s="66" t="n">
        <f>(Z91-AA91)*-0.3</f>
        <v>-3</v>
      </c>
      <c r="AE91" s="59" t="n">
        <v>5</v>
      </c>
      <c r="AF91" s="60" t="n">
        <v>2</v>
      </c>
      <c r="AG91" s="69" t="n">
        <f>AF91/AE91</f>
        <v>0.4</v>
      </c>
      <c r="AH91" s="67" t="n">
        <f>AF91*1</f>
        <v>2</v>
      </c>
      <c r="AI91" s="66" t="n">
        <f>(AE91-AF91)*-0.3</f>
        <v>-0.9</v>
      </c>
      <c r="AJ91" s="68" t="n">
        <f>I91+N91+S91+X91+AC91+AH91</f>
        <v>61</v>
      </c>
      <c r="AK91" s="68" t="n">
        <f>J91+O91+T91+Y91+AD91+AI91</f>
        <v>-14.9</v>
      </c>
    </row>
    <row r="92" ht="13.5" customHeight="1">
      <c r="A92" s="17" t="n">
        <v>89</v>
      </c>
      <c r="B92" s="18" t="n">
        <v>102479</v>
      </c>
      <c r="C92" s="19" t="s">
        <v>311</v>
      </c>
      <c r="D92" s="57" t="s">
        <v>11</v>
      </c>
      <c r="E92" s="58" t="s">
        <v>185</v>
      </c>
      <c r="F92" s="59" t="n">
        <v>5</v>
      </c>
      <c r="G92" s="59" t="n">
        <v>7</v>
      </c>
      <c r="H92" s="138" t="n">
        <f>G92/F92</f>
        <v>1.4</v>
      </c>
      <c r="I92" s="139" t="n">
        <f>G92*3</f>
        <v>21</v>
      </c>
      <c r="J92" s="60"/>
      <c r="K92" s="63" t="n">
        <v>20</v>
      </c>
      <c r="L92" s="63" t="n">
        <v>20</v>
      </c>
      <c r="M92" s="140" t="n">
        <f>L92/K92</f>
        <v>1</v>
      </c>
      <c r="N92" s="141" t="n">
        <f>L92*2.5</f>
        <v>50</v>
      </c>
      <c r="O92" s="66"/>
      <c r="P92" s="63" t="n">
        <v>10</v>
      </c>
      <c r="Q92" s="141" t="n">
        <v>10</v>
      </c>
      <c r="R92" s="142" t="n">
        <f>Q92/P92</f>
        <v>1</v>
      </c>
      <c r="S92" s="141" t="n">
        <f>Q92*2</f>
        <v>20</v>
      </c>
      <c r="T92" s="64"/>
      <c r="U92" s="63" t="n">
        <v>10</v>
      </c>
      <c r="V92" s="63" t="n">
        <v>3</v>
      </c>
      <c r="W92" s="140" t="n">
        <f>V92/U92</f>
        <v>0.3</v>
      </c>
      <c r="X92" s="141" t="n">
        <f>V92*1.5</f>
        <v>4.5</v>
      </c>
      <c r="Y92" s="66" t="n">
        <f>(U92-V92)*-1</f>
        <v>-7</v>
      </c>
      <c r="Z92" s="63" t="n">
        <v>15</v>
      </c>
      <c r="AA92" s="64" t="n">
        <v>18</v>
      </c>
      <c r="AB92" s="70" t="n">
        <f>AA92/Z92</f>
        <v>1.2</v>
      </c>
      <c r="AC92" s="64" t="n">
        <f>AA92*1</f>
        <v>18</v>
      </c>
      <c r="AD92" s="67"/>
      <c r="AE92" s="59" t="n">
        <v>5</v>
      </c>
      <c r="AF92" s="60" t="n">
        <v>5</v>
      </c>
      <c r="AG92" s="69" t="n">
        <f>AF92/AE92</f>
        <v>1</v>
      </c>
      <c r="AH92" s="64" t="n">
        <f>AF92*2</f>
        <v>10</v>
      </c>
      <c r="AI92" s="112"/>
      <c r="AJ92" s="68" t="n">
        <f>I92+N92+S92+X92+AC92+AH92</f>
        <v>123.5</v>
      </c>
      <c r="AK92" s="68" t="n">
        <f>J92+O92+T92+Y92+AD92+AI92</f>
        <v>-7</v>
      </c>
    </row>
    <row r="93" ht="13.5" customHeight="1">
      <c r="A93" s="17" t="n">
        <v>90</v>
      </c>
      <c r="B93" s="18" t="n">
        <v>102564</v>
      </c>
      <c r="C93" s="19" t="s">
        <v>312</v>
      </c>
      <c r="D93" s="57" t="s">
        <v>19</v>
      </c>
      <c r="E93" s="58" t="s">
        <v>185</v>
      </c>
      <c r="F93" s="59" t="n">
        <v>5</v>
      </c>
      <c r="G93" s="59" t="n">
        <v>4</v>
      </c>
      <c r="H93" s="138" t="n">
        <f>G93/F93</f>
        <v>0.8</v>
      </c>
      <c r="I93" s="139" t="n">
        <f>G93*1.5</f>
        <v>6</v>
      </c>
      <c r="J93" s="62" t="n">
        <f>(F93-G93)*-1</f>
        <v>-1</v>
      </c>
      <c r="K93" s="63" t="n">
        <v>20</v>
      </c>
      <c r="L93" s="63" t="n">
        <v>2</v>
      </c>
      <c r="M93" s="140" t="n">
        <f>L93/K93</f>
        <v>0.1</v>
      </c>
      <c r="N93" s="141" t="n">
        <f>L93*1</f>
        <v>2</v>
      </c>
      <c r="O93" s="66" t="n">
        <f>(K93-L93)*-1</f>
        <v>-18</v>
      </c>
      <c r="P93" s="63" t="n">
        <v>10</v>
      </c>
      <c r="Q93" s="141" t="n">
        <v>1</v>
      </c>
      <c r="R93" s="142" t="n">
        <f>Q93/P93</f>
        <v>0.1</v>
      </c>
      <c r="S93" s="141" t="n">
        <f>Q93*1</f>
        <v>1</v>
      </c>
      <c r="T93" s="66" t="n">
        <f>(P93-Q93)*-0.5</f>
        <v>-4.5</v>
      </c>
      <c r="U93" s="63" t="n">
        <v>10</v>
      </c>
      <c r="V93" s="63" t="n">
        <v>0</v>
      </c>
      <c r="W93" s="140" t="n">
        <f>V93/U93</f>
        <v>0</v>
      </c>
      <c r="X93" s="141" t="n">
        <f>V93*1.5</f>
        <v>0</v>
      </c>
      <c r="Y93" s="66" t="n">
        <f>(U93-V93)*-1</f>
        <v>-10</v>
      </c>
      <c r="Z93" s="63" t="n">
        <v>15</v>
      </c>
      <c r="AA93" s="64" t="n">
        <v>1</v>
      </c>
      <c r="AB93" s="70" t="n">
        <f>AA93/Z93</f>
        <v>0.0666666666666667</v>
      </c>
      <c r="AC93" s="64" t="n">
        <f>AA93*0.5</f>
        <v>0.5</v>
      </c>
      <c r="AD93" s="66" t="n">
        <f>(Z93-AA93)*-0.3</f>
        <v>-4.2</v>
      </c>
      <c r="AE93" s="59" t="n">
        <v>5</v>
      </c>
      <c r="AF93" s="60" t="n">
        <v>0</v>
      </c>
      <c r="AG93" s="69" t="n">
        <f>AF93/AE93</f>
        <v>0</v>
      </c>
      <c r="AH93" s="67" t="n">
        <f>AF93*1</f>
        <v>0</v>
      </c>
      <c r="AI93" s="66" t="n">
        <f>(AE93-AF93)*-0.3</f>
        <v>-1.5</v>
      </c>
      <c r="AJ93" s="68" t="n">
        <f>I93+N93+S93+X93+AC93+AH93</f>
        <v>9.5</v>
      </c>
      <c r="AK93" s="68" t="n">
        <f>J93+O93+T93+Y93+AD93+AI93</f>
        <v>-39.2</v>
      </c>
    </row>
    <row r="94" ht="13.5" customHeight="1">
      <c r="A94" s="17" t="n">
        <v>91</v>
      </c>
      <c r="B94" s="18" t="n">
        <v>102567</v>
      </c>
      <c r="C94" s="19" t="s">
        <v>313</v>
      </c>
      <c r="D94" s="57" t="s">
        <v>22</v>
      </c>
      <c r="E94" s="58" t="s">
        <v>185</v>
      </c>
      <c r="F94" s="59" t="n">
        <v>5</v>
      </c>
      <c r="G94" s="59" t="n">
        <v>3</v>
      </c>
      <c r="H94" s="138" t="n">
        <f>G94/F94</f>
        <v>0.6</v>
      </c>
      <c r="I94" s="139" t="n">
        <f>G94*1.5</f>
        <v>4.5</v>
      </c>
      <c r="J94" s="62" t="n">
        <f>(F94-G94)*-1</f>
        <v>-2</v>
      </c>
      <c r="K94" s="63" t="n">
        <v>20</v>
      </c>
      <c r="L94" s="63" t="n">
        <v>13</v>
      </c>
      <c r="M94" s="140" t="n">
        <f>L94/K94</f>
        <v>0.65</v>
      </c>
      <c r="N94" s="141" t="n">
        <f>L94*1</f>
        <v>13</v>
      </c>
      <c r="O94" s="66" t="n">
        <f>(K94-L94)*-1</f>
        <v>-7</v>
      </c>
      <c r="P94" s="63" t="n">
        <v>10</v>
      </c>
      <c r="Q94" s="141" t="n">
        <v>0</v>
      </c>
      <c r="R94" s="142" t="n">
        <f>Q94/P94</f>
        <v>0</v>
      </c>
      <c r="S94" s="141" t="n">
        <f>Q94*1</f>
        <v>0</v>
      </c>
      <c r="T94" s="66" t="n">
        <f>(P94-Q94)*-0.5</f>
        <v>-5</v>
      </c>
      <c r="U94" s="63" t="n">
        <v>10</v>
      </c>
      <c r="V94" s="63" t="n">
        <v>3</v>
      </c>
      <c r="W94" s="140" t="n">
        <f>V94/U94</f>
        <v>0.3</v>
      </c>
      <c r="X94" s="141" t="n">
        <f>V94*1.5</f>
        <v>4.5</v>
      </c>
      <c r="Y94" s="66" t="n">
        <f>(U94-V94)*-1</f>
        <v>-7</v>
      </c>
      <c r="Z94" s="63" t="n">
        <v>15</v>
      </c>
      <c r="AA94" s="64" t="n">
        <v>3</v>
      </c>
      <c r="AB94" s="70" t="n">
        <f>AA94/Z94</f>
        <v>0.2</v>
      </c>
      <c r="AC94" s="64" t="n">
        <f>AA94*0.5</f>
        <v>1.5</v>
      </c>
      <c r="AD94" s="66" t="n">
        <f>(Z94-AA94)*-0.3</f>
        <v>-3.6</v>
      </c>
      <c r="AE94" s="59" t="n">
        <v>5</v>
      </c>
      <c r="AF94" s="60" t="n">
        <v>2</v>
      </c>
      <c r="AG94" s="69" t="n">
        <f>AF94/AE94</f>
        <v>0.4</v>
      </c>
      <c r="AH94" s="67" t="n">
        <f>AF94*1</f>
        <v>2</v>
      </c>
      <c r="AI94" s="66" t="n">
        <f>(AE94-AF94)*-0.3</f>
        <v>-0.9</v>
      </c>
      <c r="AJ94" s="68" t="n">
        <f>I94+N94+S94+X94+AC94+AH94</f>
        <v>25.5</v>
      </c>
      <c r="AK94" s="68" t="n">
        <f>J94+O94+T94+Y94+AD94+AI94</f>
        <v>-25.5</v>
      </c>
    </row>
    <row r="95" ht="13.5" customHeight="1">
      <c r="A95" s="17" t="n">
        <v>92</v>
      </c>
      <c r="B95" s="18" t="n">
        <v>102935</v>
      </c>
      <c r="C95" s="19" t="s">
        <v>314</v>
      </c>
      <c r="D95" s="57" t="s">
        <v>16</v>
      </c>
      <c r="E95" s="58" t="s">
        <v>185</v>
      </c>
      <c r="F95" s="59" t="n">
        <v>5</v>
      </c>
      <c r="G95" s="59" t="n">
        <v>8</v>
      </c>
      <c r="H95" s="138" t="n">
        <f>G95/F95</f>
        <v>1.6</v>
      </c>
      <c r="I95" s="139" t="n">
        <f>G95*3</f>
        <v>24</v>
      </c>
      <c r="J95" s="60"/>
      <c r="K95" s="63" t="n">
        <v>20</v>
      </c>
      <c r="L95" s="63" t="n">
        <v>15</v>
      </c>
      <c r="M95" s="140" t="n">
        <f>L95/K95</f>
        <v>0.75</v>
      </c>
      <c r="N95" s="141" t="n">
        <f>L95*1</f>
        <v>15</v>
      </c>
      <c r="O95" s="66" t="n">
        <f>(K95-L95)*-1</f>
        <v>-5</v>
      </c>
      <c r="P95" s="63" t="n">
        <v>10</v>
      </c>
      <c r="Q95" s="141" t="n">
        <v>12</v>
      </c>
      <c r="R95" s="142" t="n">
        <f>Q95/P95</f>
        <v>1.2</v>
      </c>
      <c r="S95" s="141" t="n">
        <f>Q95*2</f>
        <v>24</v>
      </c>
      <c r="T95" s="64"/>
      <c r="U95" s="63" t="n">
        <v>10</v>
      </c>
      <c r="V95" s="63" t="n">
        <v>4</v>
      </c>
      <c r="W95" s="140" t="n">
        <f>V95/U95</f>
        <v>0.4</v>
      </c>
      <c r="X95" s="141" t="n">
        <f>V95*1.5</f>
        <v>6</v>
      </c>
      <c r="Y95" s="66" t="n">
        <f>(U95-V95)*-1</f>
        <v>-6</v>
      </c>
      <c r="Z95" s="63" t="n">
        <v>15</v>
      </c>
      <c r="AA95" s="64" t="n">
        <v>22</v>
      </c>
      <c r="AB95" s="70" t="n">
        <f>AA95/Z95</f>
        <v>1.46666666666667</v>
      </c>
      <c r="AC95" s="64" t="n">
        <f>AA95*1</f>
        <v>22</v>
      </c>
      <c r="AD95" s="67"/>
      <c r="AE95" s="59" t="n">
        <v>5</v>
      </c>
      <c r="AF95" s="60" t="n">
        <v>2</v>
      </c>
      <c r="AG95" s="69" t="n">
        <f>AF95/AE95</f>
        <v>0.4</v>
      </c>
      <c r="AH95" s="67" t="n">
        <f>AF95*1</f>
        <v>2</v>
      </c>
      <c r="AI95" s="66" t="n">
        <f>(AE95-AF95)*-0.3</f>
        <v>-0.9</v>
      </c>
      <c r="AJ95" s="68" t="n">
        <f>I95+N95+S95+X95+AC95+AH95</f>
        <v>93</v>
      </c>
      <c r="AK95" s="68" t="n">
        <f>J95+O95+T95+Y95+AD95+AI95</f>
        <v>-11.9</v>
      </c>
    </row>
    <row r="96" ht="13.5" customHeight="1">
      <c r="A96" s="17" t="n">
        <v>93</v>
      </c>
      <c r="B96" s="18" t="n">
        <v>103199</v>
      </c>
      <c r="C96" s="19" t="s">
        <v>315</v>
      </c>
      <c r="D96" s="57" t="s">
        <v>11</v>
      </c>
      <c r="E96" s="58" t="s">
        <v>185</v>
      </c>
      <c r="F96" s="59" t="n">
        <v>5</v>
      </c>
      <c r="G96" s="59" t="n">
        <v>9</v>
      </c>
      <c r="H96" s="138" t="n">
        <f>G96/F96</f>
        <v>1.8</v>
      </c>
      <c r="I96" s="139" t="n">
        <f>G96*3</f>
        <v>27</v>
      </c>
      <c r="J96" s="60"/>
      <c r="K96" s="63" t="n">
        <v>20</v>
      </c>
      <c r="L96" s="63" t="n">
        <v>10</v>
      </c>
      <c r="M96" s="140" t="n">
        <f>L96/K96</f>
        <v>0.5</v>
      </c>
      <c r="N96" s="141" t="n">
        <f>L96*1</f>
        <v>10</v>
      </c>
      <c r="O96" s="66" t="n">
        <f>(K96-L96)*-1</f>
        <v>-10</v>
      </c>
      <c r="P96" s="63" t="n">
        <v>10</v>
      </c>
      <c r="Q96" s="141" t="n">
        <v>10</v>
      </c>
      <c r="R96" s="142" t="n">
        <f>Q96/P96</f>
        <v>1</v>
      </c>
      <c r="S96" s="141" t="n">
        <f>Q96*2</f>
        <v>20</v>
      </c>
      <c r="T96" s="64"/>
      <c r="U96" s="63" t="n">
        <v>10</v>
      </c>
      <c r="V96" s="63" t="n">
        <v>8</v>
      </c>
      <c r="W96" s="140" t="n">
        <f>V96/U96</f>
        <v>0.8</v>
      </c>
      <c r="X96" s="141" t="n">
        <f>V96*1.5</f>
        <v>12</v>
      </c>
      <c r="Y96" s="66" t="n">
        <f>(U96-V96)*-1</f>
        <v>-2</v>
      </c>
      <c r="Z96" s="63" t="n">
        <v>15</v>
      </c>
      <c r="AA96" s="64" t="n">
        <v>27</v>
      </c>
      <c r="AB96" s="70" t="n">
        <f>AA96/Z96</f>
        <v>1.8</v>
      </c>
      <c r="AC96" s="64" t="n">
        <f>AA96*1</f>
        <v>27</v>
      </c>
      <c r="AD96" s="67"/>
      <c r="AE96" s="59" t="n">
        <v>5</v>
      </c>
      <c r="AF96" s="60" t="n">
        <v>9</v>
      </c>
      <c r="AG96" s="69" t="n">
        <f>AF96/AE96</f>
        <v>1.8</v>
      </c>
      <c r="AH96" s="64" t="n">
        <f>AF96*2</f>
        <v>18</v>
      </c>
      <c r="AI96" s="112"/>
      <c r="AJ96" s="68" t="n">
        <f>I96+N96+S96+X96+AC96+AH96</f>
        <v>114</v>
      </c>
      <c r="AK96" s="68" t="n">
        <f>J96+O96+T96+Y96+AD96+AI96</f>
        <v>-12</v>
      </c>
    </row>
    <row r="97" ht="13.5" customHeight="1">
      <c r="A97" s="17" t="n">
        <v>94</v>
      </c>
      <c r="B97" s="18" t="n">
        <v>103639</v>
      </c>
      <c r="C97" s="19" t="s">
        <v>316</v>
      </c>
      <c r="D97" s="57" t="s">
        <v>24</v>
      </c>
      <c r="E97" s="58" t="s">
        <v>185</v>
      </c>
      <c r="F97" s="59" t="n">
        <v>5</v>
      </c>
      <c r="G97" s="59" t="n">
        <v>5</v>
      </c>
      <c r="H97" s="138" t="n">
        <f>G97/F97</f>
        <v>1</v>
      </c>
      <c r="I97" s="139" t="n">
        <f>G97*3</f>
        <v>15</v>
      </c>
      <c r="J97" s="60"/>
      <c r="K97" s="63" t="n">
        <v>20</v>
      </c>
      <c r="L97" s="63" t="n">
        <v>14</v>
      </c>
      <c r="M97" s="140" t="n">
        <f>L97/K97</f>
        <v>0.7</v>
      </c>
      <c r="N97" s="141" t="n">
        <f>L97*1</f>
        <v>14</v>
      </c>
      <c r="O97" s="66" t="n">
        <f>(K97-L97)*-1</f>
        <v>-6</v>
      </c>
      <c r="P97" s="63" t="n">
        <v>10</v>
      </c>
      <c r="Q97" s="141" t="n">
        <v>13</v>
      </c>
      <c r="R97" s="142" t="n">
        <f>Q97/P97</f>
        <v>1.3</v>
      </c>
      <c r="S97" s="141" t="n">
        <f>Q97*2</f>
        <v>26</v>
      </c>
      <c r="T97" s="64"/>
      <c r="U97" s="63" t="n">
        <v>10</v>
      </c>
      <c r="V97" s="63" t="n">
        <v>4</v>
      </c>
      <c r="W97" s="140" t="n">
        <f>V97/U97</f>
        <v>0.4</v>
      </c>
      <c r="X97" s="141" t="n">
        <f>V97*1.5</f>
        <v>6</v>
      </c>
      <c r="Y97" s="66" t="n">
        <f>(U97-V97)*-1</f>
        <v>-6</v>
      </c>
      <c r="Z97" s="63" t="n">
        <v>15</v>
      </c>
      <c r="AA97" s="64" t="n">
        <v>38</v>
      </c>
      <c r="AB97" s="70" t="n">
        <f>AA97/Z97</f>
        <v>2.53333333333333</v>
      </c>
      <c r="AC97" s="64" t="n">
        <f>AA97*1</f>
        <v>38</v>
      </c>
      <c r="AD97" s="67"/>
      <c r="AE97" s="59" t="n">
        <v>5</v>
      </c>
      <c r="AF97" s="60" t="n">
        <v>6</v>
      </c>
      <c r="AG97" s="69" t="n">
        <f>AF97/AE97</f>
        <v>1.2</v>
      </c>
      <c r="AH97" s="64" t="n">
        <f>AF97*2</f>
        <v>12</v>
      </c>
      <c r="AI97" s="112"/>
      <c r="AJ97" s="68" t="n">
        <f>I97+N97+S97+X97+AC97+AH97</f>
        <v>111</v>
      </c>
      <c r="AK97" s="68" t="n">
        <f>J97+O97+T97+Y97+AD97+AI97</f>
        <v>-12</v>
      </c>
    </row>
    <row r="98" ht="13.5" customHeight="1">
      <c r="A98" s="17" t="n">
        <v>95</v>
      </c>
      <c r="B98" s="18" t="n">
        <v>104428</v>
      </c>
      <c r="C98" s="19" t="s">
        <v>317</v>
      </c>
      <c r="D98" s="57" t="s">
        <v>31</v>
      </c>
      <c r="E98" s="58" t="s">
        <v>185</v>
      </c>
      <c r="F98" s="59" t="n">
        <v>5</v>
      </c>
      <c r="G98" s="59" t="n">
        <v>4</v>
      </c>
      <c r="H98" s="138" t="n">
        <f>G98/F98</f>
        <v>0.8</v>
      </c>
      <c r="I98" s="139" t="n">
        <f>G98*1.5</f>
        <v>6</v>
      </c>
      <c r="J98" s="62" t="n">
        <f>(F98-G98)*-1</f>
        <v>-1</v>
      </c>
      <c r="K98" s="63" t="n">
        <v>20</v>
      </c>
      <c r="L98" s="63" t="n">
        <v>12</v>
      </c>
      <c r="M98" s="140" t="n">
        <f>L98/K98</f>
        <v>0.6</v>
      </c>
      <c r="N98" s="141" t="n">
        <f>L98*1</f>
        <v>12</v>
      </c>
      <c r="O98" s="66" t="n">
        <f>(K98-L98)*-1</f>
        <v>-8</v>
      </c>
      <c r="P98" s="63" t="n">
        <v>10</v>
      </c>
      <c r="Q98" s="141" t="n">
        <v>9</v>
      </c>
      <c r="R98" s="142" t="n">
        <f>Q98/P98</f>
        <v>0.9</v>
      </c>
      <c r="S98" s="141" t="n">
        <f>Q98*1</f>
        <v>9</v>
      </c>
      <c r="T98" s="66" t="n">
        <f>(P98-Q98)*-0.5</f>
        <v>-0.5</v>
      </c>
      <c r="U98" s="63" t="n">
        <v>10</v>
      </c>
      <c r="V98" s="63" t="n">
        <v>5</v>
      </c>
      <c r="W98" s="140" t="n">
        <f>V98/U98</f>
        <v>0.5</v>
      </c>
      <c r="X98" s="141" t="n">
        <f>V98*1.5</f>
        <v>7.5</v>
      </c>
      <c r="Y98" s="66" t="n">
        <f>(U98-V98)*-1</f>
        <v>-5</v>
      </c>
      <c r="Z98" s="63" t="n">
        <v>15</v>
      </c>
      <c r="AA98" s="64" t="n">
        <v>12</v>
      </c>
      <c r="AB98" s="70" t="n">
        <f>AA98/Z98</f>
        <v>0.8</v>
      </c>
      <c r="AC98" s="64" t="n">
        <f>AA98*0.5</f>
        <v>6</v>
      </c>
      <c r="AD98" s="66" t="n">
        <f>(Z98-AA98)*-0.3</f>
        <v>-0.9</v>
      </c>
      <c r="AE98" s="59" t="n">
        <v>5</v>
      </c>
      <c r="AF98" s="60" t="n">
        <v>3</v>
      </c>
      <c r="AG98" s="69" t="n">
        <f>AF98/AE98</f>
        <v>0.6</v>
      </c>
      <c r="AH98" s="67" t="n">
        <f>AF98*1</f>
        <v>3</v>
      </c>
      <c r="AI98" s="66" t="n">
        <f>(AE98-AF98)*-0.3</f>
        <v>-0.6</v>
      </c>
      <c r="AJ98" s="68" t="n">
        <f>I98+N98+S98+X98+AC98+AH98</f>
        <v>43.5</v>
      </c>
      <c r="AK98" s="68" t="n">
        <f>J98+O98+T98+Y98+AD98+AI98</f>
        <v>-16</v>
      </c>
    </row>
    <row r="99" ht="13.5" customHeight="1">
      <c r="A99" s="17" t="n">
        <v>96</v>
      </c>
      <c r="B99" s="18" t="n">
        <v>104429</v>
      </c>
      <c r="C99" s="19" t="s">
        <v>318</v>
      </c>
      <c r="D99" s="57" t="s">
        <v>14</v>
      </c>
      <c r="E99" s="58" t="s">
        <v>185</v>
      </c>
      <c r="F99" s="59" t="n">
        <v>5</v>
      </c>
      <c r="G99" s="59" t="n">
        <v>2</v>
      </c>
      <c r="H99" s="138" t="n">
        <f>G99/F99</f>
        <v>0.4</v>
      </c>
      <c r="I99" s="139" t="n">
        <f>G99*1.5</f>
        <v>3</v>
      </c>
      <c r="J99" s="62" t="n">
        <f>(F99-G99)*-1</f>
        <v>-3</v>
      </c>
      <c r="K99" s="63" t="n">
        <v>20</v>
      </c>
      <c r="L99" s="63" t="n">
        <v>5</v>
      </c>
      <c r="M99" s="140" t="n">
        <f>L99/K99</f>
        <v>0.25</v>
      </c>
      <c r="N99" s="141" t="n">
        <f>L99*1</f>
        <v>5</v>
      </c>
      <c r="O99" s="66" t="n">
        <f>(K99-L99)*-1</f>
        <v>-15</v>
      </c>
      <c r="P99" s="63" t="n">
        <v>10</v>
      </c>
      <c r="Q99" s="141" t="n">
        <v>1</v>
      </c>
      <c r="R99" s="142" t="n">
        <f>Q99/P99</f>
        <v>0.1</v>
      </c>
      <c r="S99" s="141" t="n">
        <f>Q99*1</f>
        <v>1</v>
      </c>
      <c r="T99" s="66" t="n">
        <f>(P99-Q99)*-0.5</f>
        <v>-4.5</v>
      </c>
      <c r="U99" s="63" t="n">
        <v>10</v>
      </c>
      <c r="V99" s="63" t="n">
        <v>1</v>
      </c>
      <c r="W99" s="140" t="n">
        <f>V99/U99</f>
        <v>0.1</v>
      </c>
      <c r="X99" s="141" t="n">
        <f>V99*1.5</f>
        <v>1.5</v>
      </c>
      <c r="Y99" s="66" t="n">
        <f>(U99-V99)*-1</f>
        <v>-9</v>
      </c>
      <c r="Z99" s="63" t="n">
        <v>15</v>
      </c>
      <c r="AA99" s="64" t="n">
        <v>5</v>
      </c>
      <c r="AB99" s="70" t="n">
        <f>AA99/Z99</f>
        <v>0.333333333333333</v>
      </c>
      <c r="AC99" s="64" t="n">
        <f>AA99*0.5</f>
        <v>2.5</v>
      </c>
      <c r="AD99" s="66" t="n">
        <f>(Z99-AA99)*-0.3</f>
        <v>-3</v>
      </c>
      <c r="AE99" s="59" t="n">
        <v>5</v>
      </c>
      <c r="AF99" s="60" t="n">
        <v>3</v>
      </c>
      <c r="AG99" s="69" t="n">
        <f>AF99/AE99</f>
        <v>0.6</v>
      </c>
      <c r="AH99" s="67" t="n">
        <f>AF99*1</f>
        <v>3</v>
      </c>
      <c r="AI99" s="66" t="n">
        <f>(AE99-AF99)*-0.3</f>
        <v>-0.6</v>
      </c>
      <c r="AJ99" s="68" t="n">
        <f>I99+N99+S99+X99+AC99+AH99</f>
        <v>16</v>
      </c>
      <c r="AK99" s="68" t="n">
        <f>J99+O99+T99+Y99+AD99+AI99</f>
        <v>-35.1</v>
      </c>
    </row>
    <row r="100" ht="13.5" customHeight="1">
      <c r="A100" s="17" t="n">
        <v>97</v>
      </c>
      <c r="B100" s="18" t="n">
        <v>104430</v>
      </c>
      <c r="C100" s="19" t="s">
        <v>319</v>
      </c>
      <c r="D100" s="57" t="s">
        <v>24</v>
      </c>
      <c r="E100" s="58" t="s">
        <v>185</v>
      </c>
      <c r="F100" s="59" t="n">
        <v>5</v>
      </c>
      <c r="G100" s="59" t="n">
        <v>3</v>
      </c>
      <c r="H100" s="138" t="n">
        <f>G100/F100</f>
        <v>0.6</v>
      </c>
      <c r="I100" s="139" t="n">
        <f>G100*1.5</f>
        <v>4.5</v>
      </c>
      <c r="J100" s="62" t="n">
        <f>(F100-G100)*-1</f>
        <v>-2</v>
      </c>
      <c r="K100" s="63" t="n">
        <v>20</v>
      </c>
      <c r="L100" s="63" t="n">
        <v>6</v>
      </c>
      <c r="M100" s="140" t="n">
        <f>L100/K100</f>
        <v>0.3</v>
      </c>
      <c r="N100" s="141" t="n">
        <f>L100*1</f>
        <v>6</v>
      </c>
      <c r="O100" s="66" t="n">
        <f>(K100-L100)*-1</f>
        <v>-14</v>
      </c>
      <c r="P100" s="63" t="n">
        <v>10</v>
      </c>
      <c r="Q100" s="141" t="n">
        <v>1</v>
      </c>
      <c r="R100" s="142" t="n">
        <f>Q100/P100</f>
        <v>0.1</v>
      </c>
      <c r="S100" s="141" t="n">
        <f>Q100*1</f>
        <v>1</v>
      </c>
      <c r="T100" s="66" t="n">
        <f>(P100-Q100)*-0.5</f>
        <v>-4.5</v>
      </c>
      <c r="U100" s="63" t="n">
        <v>10</v>
      </c>
      <c r="V100" s="63" t="n">
        <v>3</v>
      </c>
      <c r="W100" s="140" t="n">
        <f>V100/U100</f>
        <v>0.3</v>
      </c>
      <c r="X100" s="141" t="n">
        <f>V100*1.5</f>
        <v>4.5</v>
      </c>
      <c r="Y100" s="66" t="n">
        <f>(U100-V100)*-1</f>
        <v>-7</v>
      </c>
      <c r="Z100" s="63" t="n">
        <v>15</v>
      </c>
      <c r="AA100" s="64" t="n">
        <v>1</v>
      </c>
      <c r="AB100" s="70" t="n">
        <f>AA100/Z100</f>
        <v>0.0666666666666667</v>
      </c>
      <c r="AC100" s="64" t="n">
        <f>AA100*0.5</f>
        <v>0.5</v>
      </c>
      <c r="AD100" s="66" t="n">
        <f>(Z100-AA100)*-0.3</f>
        <v>-4.2</v>
      </c>
      <c r="AE100" s="59" t="n">
        <v>5</v>
      </c>
      <c r="AF100" s="60" t="n">
        <v>0</v>
      </c>
      <c r="AG100" s="69" t="n">
        <f>AF100/AE100</f>
        <v>0</v>
      </c>
      <c r="AH100" s="67" t="n">
        <f>AF100*1</f>
        <v>0</v>
      </c>
      <c r="AI100" s="66" t="n">
        <f>(AE100-AF100)*-0.3</f>
        <v>-1.5</v>
      </c>
      <c r="AJ100" s="68" t="n">
        <f>I100+N100+S100+X100+AC100+AH100</f>
        <v>16.5</v>
      </c>
      <c r="AK100" s="68" t="n">
        <f>J100+O100+T100+Y100+AD100+AI100</f>
        <v>-33.2</v>
      </c>
    </row>
    <row r="101" ht="13.5" customHeight="1">
      <c r="A101" s="17" t="n">
        <v>98</v>
      </c>
      <c r="B101" s="18" t="n">
        <v>104533</v>
      </c>
      <c r="C101" s="19" t="s">
        <v>320</v>
      </c>
      <c r="D101" s="57" t="s">
        <v>19</v>
      </c>
      <c r="E101" s="58" t="s">
        <v>185</v>
      </c>
      <c r="F101" s="59" t="n">
        <v>5</v>
      </c>
      <c r="G101" s="59" t="n">
        <v>0</v>
      </c>
      <c r="H101" s="138" t="n">
        <f>G101/F101</f>
        <v>0</v>
      </c>
      <c r="I101" s="139" t="n">
        <f>G101*1.5</f>
        <v>0</v>
      </c>
      <c r="J101" s="62" t="n">
        <f>(F101-G101)*-1</f>
        <v>-5</v>
      </c>
      <c r="K101" s="63" t="n">
        <v>20</v>
      </c>
      <c r="L101" s="63" t="n">
        <v>6</v>
      </c>
      <c r="M101" s="140" t="n">
        <f>L101/K101</f>
        <v>0.3</v>
      </c>
      <c r="N101" s="141" t="n">
        <f>L101*1</f>
        <v>6</v>
      </c>
      <c r="O101" s="66" t="n">
        <f>(K101-L101)*-1</f>
        <v>-14</v>
      </c>
      <c r="P101" s="63" t="n">
        <v>10</v>
      </c>
      <c r="Q101" s="141" t="n">
        <v>6</v>
      </c>
      <c r="R101" s="142" t="n">
        <f>Q101/P101</f>
        <v>0.6</v>
      </c>
      <c r="S101" s="141" t="n">
        <f>Q101*1</f>
        <v>6</v>
      </c>
      <c r="T101" s="66" t="n">
        <f>(P101-Q101)*-0.5</f>
        <v>-2</v>
      </c>
      <c r="U101" s="63" t="n">
        <v>10</v>
      </c>
      <c r="V101" s="63" t="n">
        <v>6</v>
      </c>
      <c r="W101" s="140" t="n">
        <f>V101/U101</f>
        <v>0.6</v>
      </c>
      <c r="X101" s="141" t="n">
        <f>V101*1.5</f>
        <v>9</v>
      </c>
      <c r="Y101" s="66" t="n">
        <f>(U101-V101)*-1</f>
        <v>-4</v>
      </c>
      <c r="Z101" s="63" t="n">
        <v>15</v>
      </c>
      <c r="AA101" s="64" t="n">
        <v>2</v>
      </c>
      <c r="AB101" s="70" t="n">
        <f>AA101/Z101</f>
        <v>0.133333333333333</v>
      </c>
      <c r="AC101" s="64" t="n">
        <f>AA101*0.5</f>
        <v>1</v>
      </c>
      <c r="AD101" s="66" t="n">
        <f>(Z101-AA101)*-0.3</f>
        <v>-3.9</v>
      </c>
      <c r="AE101" s="59" t="n">
        <v>5</v>
      </c>
      <c r="AF101" s="60" t="n">
        <v>0</v>
      </c>
      <c r="AG101" s="69" t="n">
        <f>AF101/AE101</f>
        <v>0</v>
      </c>
      <c r="AH101" s="67" t="n">
        <f>AF101*1</f>
        <v>0</v>
      </c>
      <c r="AI101" s="66" t="n">
        <f>(AE101-AF101)*-0.3</f>
        <v>-1.5</v>
      </c>
      <c r="AJ101" s="68" t="n">
        <f>I101+N101+S101+X101+AC101+AH101</f>
        <v>22</v>
      </c>
      <c r="AK101" s="68" t="n">
        <f>J101+O101+T101+Y101+AD101+AI101</f>
        <v>-30.4</v>
      </c>
    </row>
    <row r="102" ht="13.5" customHeight="1">
      <c r="A102" s="17" t="n">
        <v>99</v>
      </c>
      <c r="B102" s="18" t="n">
        <v>104838</v>
      </c>
      <c r="C102" s="19" t="s">
        <v>321</v>
      </c>
      <c r="D102" s="57" t="s">
        <v>31</v>
      </c>
      <c r="E102" s="58" t="s">
        <v>185</v>
      </c>
      <c r="F102" s="59" t="n">
        <v>5</v>
      </c>
      <c r="G102" s="59" t="n">
        <v>8</v>
      </c>
      <c r="H102" s="138" t="n">
        <f>G102/F102</f>
        <v>1.6</v>
      </c>
      <c r="I102" s="139" t="n">
        <f>G102*3</f>
        <v>24</v>
      </c>
      <c r="J102" s="60"/>
      <c r="K102" s="63" t="n">
        <v>20</v>
      </c>
      <c r="L102" s="63" t="n">
        <v>5</v>
      </c>
      <c r="M102" s="140" t="n">
        <f>L102/K102</f>
        <v>0.25</v>
      </c>
      <c r="N102" s="141" t="n">
        <f>L102*1</f>
        <v>5</v>
      </c>
      <c r="O102" s="66" t="n">
        <f>(K102-L102)*-1</f>
        <v>-15</v>
      </c>
      <c r="P102" s="63" t="n">
        <v>10</v>
      </c>
      <c r="Q102" s="141" t="n">
        <v>2</v>
      </c>
      <c r="R102" s="142" t="n">
        <f>Q102/P102</f>
        <v>0.2</v>
      </c>
      <c r="S102" s="141" t="n">
        <f>Q102*1</f>
        <v>2</v>
      </c>
      <c r="T102" s="66" t="n">
        <f>(P102-Q102)*-0.5</f>
        <v>-4</v>
      </c>
      <c r="U102" s="63" t="n">
        <v>10</v>
      </c>
      <c r="V102" s="63" t="n">
        <v>1</v>
      </c>
      <c r="W102" s="140" t="n">
        <f>V102/U102</f>
        <v>0.1</v>
      </c>
      <c r="X102" s="141" t="n">
        <f>V102*1.5</f>
        <v>1.5</v>
      </c>
      <c r="Y102" s="66" t="n">
        <f>(U102-V102)*-1</f>
        <v>-9</v>
      </c>
      <c r="Z102" s="63" t="n">
        <v>15</v>
      </c>
      <c r="AA102" s="64" t="n">
        <v>4</v>
      </c>
      <c r="AB102" s="70" t="n">
        <f>AA102/Z102</f>
        <v>0.266666666666667</v>
      </c>
      <c r="AC102" s="64" t="n">
        <f>AA102*0.5</f>
        <v>2</v>
      </c>
      <c r="AD102" s="66" t="n">
        <f>(Z102-AA102)*-0.3</f>
        <v>-3.3</v>
      </c>
      <c r="AE102" s="59" t="n">
        <v>5</v>
      </c>
      <c r="AF102" s="60" t="n">
        <v>1</v>
      </c>
      <c r="AG102" s="69" t="n">
        <f>AF102/AE102</f>
        <v>0.2</v>
      </c>
      <c r="AH102" s="67" t="n">
        <f>AF102*1</f>
        <v>1</v>
      </c>
      <c r="AI102" s="66" t="n">
        <f>(AE102-AF102)*-0.3</f>
        <v>-1.2</v>
      </c>
      <c r="AJ102" s="68" t="n">
        <f>I102+N102+S102+X102+AC102+AH102</f>
        <v>35.5</v>
      </c>
      <c r="AK102" s="68" t="n">
        <f>J102+O102+T102+Y102+AD102+AI102</f>
        <v>-32.5</v>
      </c>
    </row>
    <row r="103" ht="13.5" customHeight="1">
      <c r="A103" s="17" t="n">
        <v>100</v>
      </c>
      <c r="B103" s="18" t="n">
        <v>105910</v>
      </c>
      <c r="C103" s="19" t="s">
        <v>322</v>
      </c>
      <c r="D103" s="57" t="s">
        <v>11</v>
      </c>
      <c r="E103" s="58" t="s">
        <v>185</v>
      </c>
      <c r="F103" s="59" t="n">
        <v>5</v>
      </c>
      <c r="G103" s="59" t="n">
        <v>11</v>
      </c>
      <c r="H103" s="138" t="n">
        <f>G103/F103</f>
        <v>2.2</v>
      </c>
      <c r="I103" s="139" t="n">
        <f>G103*3</f>
        <v>33</v>
      </c>
      <c r="J103" s="60"/>
      <c r="K103" s="63" t="n">
        <v>20</v>
      </c>
      <c r="L103" s="63" t="n">
        <v>19</v>
      </c>
      <c r="M103" s="140" t="n">
        <f>L103/K103</f>
        <v>0.95</v>
      </c>
      <c r="N103" s="141" t="n">
        <f>L103*1</f>
        <v>19</v>
      </c>
      <c r="O103" s="66" t="n">
        <f>(K103-L103)*-1</f>
        <v>-1</v>
      </c>
      <c r="P103" s="63" t="n">
        <v>10</v>
      </c>
      <c r="Q103" s="141" t="n">
        <v>1</v>
      </c>
      <c r="R103" s="142" t="n">
        <f>Q103/P103</f>
        <v>0.1</v>
      </c>
      <c r="S103" s="141" t="n">
        <f>Q103*1</f>
        <v>1</v>
      </c>
      <c r="T103" s="66" t="n">
        <f>(P103-Q103)*-0.5</f>
        <v>-4.5</v>
      </c>
      <c r="U103" s="63" t="n">
        <v>10</v>
      </c>
      <c r="V103" s="63" t="n">
        <v>7</v>
      </c>
      <c r="W103" s="140" t="n">
        <f>V103/U103</f>
        <v>0.7</v>
      </c>
      <c r="X103" s="141" t="n">
        <f>V103*1.5</f>
        <v>10.5</v>
      </c>
      <c r="Y103" s="66" t="n">
        <f>(U103-V103)*-1</f>
        <v>-3</v>
      </c>
      <c r="Z103" s="63" t="n">
        <v>15</v>
      </c>
      <c r="AA103" s="64" t="n">
        <v>3</v>
      </c>
      <c r="AB103" s="70" t="n">
        <f>AA103/Z103</f>
        <v>0.2</v>
      </c>
      <c r="AC103" s="64" t="n">
        <f>AA103*0.5</f>
        <v>1.5</v>
      </c>
      <c r="AD103" s="66" t="n">
        <f>(Z103-AA103)*-0.3</f>
        <v>-3.6</v>
      </c>
      <c r="AE103" s="59" t="n">
        <v>5</v>
      </c>
      <c r="AF103" s="60" t="n">
        <v>0</v>
      </c>
      <c r="AG103" s="69" t="n">
        <f>AF103/AE103</f>
        <v>0</v>
      </c>
      <c r="AH103" s="67" t="n">
        <f>AF103*1</f>
        <v>0</v>
      </c>
      <c r="AI103" s="66" t="n">
        <f>(AE103-AF103)*-0.3</f>
        <v>-1.5</v>
      </c>
      <c r="AJ103" s="68" t="n">
        <f>I103+N103+S103+X103+AC103+AH103</f>
        <v>65</v>
      </c>
      <c r="AK103" s="68" t="n">
        <f>J103+O103+T103+Y103+AD103+AI103</f>
        <v>-13.6</v>
      </c>
    </row>
    <row r="104" ht="13.5" customHeight="1">
      <c r="A104" s="17" t="n">
        <v>101</v>
      </c>
      <c r="B104" s="18" t="n">
        <v>106485</v>
      </c>
      <c r="C104" s="19" t="s">
        <v>323</v>
      </c>
      <c r="D104" s="57" t="s">
        <v>11</v>
      </c>
      <c r="E104" s="58" t="s">
        <v>185</v>
      </c>
      <c r="F104" s="59" t="n">
        <v>5</v>
      </c>
      <c r="G104" s="59" t="n">
        <v>8</v>
      </c>
      <c r="H104" s="138" t="n">
        <f>G104/F104</f>
        <v>1.6</v>
      </c>
      <c r="I104" s="139" t="n">
        <f>G104*3</f>
        <v>24</v>
      </c>
      <c r="J104" s="60"/>
      <c r="K104" s="63" t="n">
        <v>20</v>
      </c>
      <c r="L104" s="63" t="n">
        <v>22</v>
      </c>
      <c r="M104" s="140" t="n">
        <f>L104/K104</f>
        <v>1.1</v>
      </c>
      <c r="N104" s="141" t="n">
        <f>L104*2.5</f>
        <v>55</v>
      </c>
      <c r="O104" s="66"/>
      <c r="P104" s="63" t="n">
        <v>10</v>
      </c>
      <c r="Q104" s="141" t="n">
        <v>3</v>
      </c>
      <c r="R104" s="142" t="n">
        <f>Q104/P104</f>
        <v>0.3</v>
      </c>
      <c r="S104" s="141" t="n">
        <f>Q104*1</f>
        <v>3</v>
      </c>
      <c r="T104" s="66" t="n">
        <f>(P104-Q104)*-0.5</f>
        <v>-3.5</v>
      </c>
      <c r="U104" s="63" t="n">
        <v>10</v>
      </c>
      <c r="V104" s="63" t="n">
        <v>4</v>
      </c>
      <c r="W104" s="140" t="n">
        <f>V104/U104</f>
        <v>0.4</v>
      </c>
      <c r="X104" s="141" t="n">
        <f>V104*1.5</f>
        <v>6</v>
      </c>
      <c r="Y104" s="66" t="n">
        <f>(U104-V104)*-1</f>
        <v>-6</v>
      </c>
      <c r="Z104" s="63" t="n">
        <v>15</v>
      </c>
      <c r="AA104" s="64" t="n">
        <v>4</v>
      </c>
      <c r="AB104" s="70" t="n">
        <f>AA104/Z104</f>
        <v>0.266666666666667</v>
      </c>
      <c r="AC104" s="64" t="n">
        <f>AA104*0.5</f>
        <v>2</v>
      </c>
      <c r="AD104" s="66" t="n">
        <f>(Z104-AA104)*-0.3</f>
        <v>-3.3</v>
      </c>
      <c r="AE104" s="59" t="n">
        <v>5</v>
      </c>
      <c r="AF104" s="60" t="n">
        <v>2</v>
      </c>
      <c r="AG104" s="69" t="n">
        <f>AF104/AE104</f>
        <v>0.4</v>
      </c>
      <c r="AH104" s="67" t="n">
        <f>AF104*1</f>
        <v>2</v>
      </c>
      <c r="AI104" s="66" t="n">
        <f>(AE104-AF104)*-0.3</f>
        <v>-0.9</v>
      </c>
      <c r="AJ104" s="68" t="n">
        <f>I104+N104+S104+X104+AC104+AH104</f>
        <v>92</v>
      </c>
      <c r="AK104" s="68" t="n">
        <f>J104+O104+T104+Y104+AD104+AI104</f>
        <v>-13.7</v>
      </c>
    </row>
    <row r="105" ht="13.5" customHeight="1">
      <c r="A105" s="17" t="n">
        <v>102</v>
      </c>
      <c r="B105" s="18" t="n">
        <v>106865</v>
      </c>
      <c r="C105" s="19" t="s">
        <v>324</v>
      </c>
      <c r="D105" s="57" t="s">
        <v>16</v>
      </c>
      <c r="E105" s="58" t="s">
        <v>185</v>
      </c>
      <c r="F105" s="59" t="n">
        <v>5</v>
      </c>
      <c r="G105" s="59" t="n">
        <v>5</v>
      </c>
      <c r="H105" s="138" t="n">
        <f>G105/F105</f>
        <v>1</v>
      </c>
      <c r="I105" s="139" t="n">
        <f>G105*3</f>
        <v>15</v>
      </c>
      <c r="J105" s="60"/>
      <c r="K105" s="63" t="n">
        <v>20</v>
      </c>
      <c r="L105" s="63" t="n">
        <v>13</v>
      </c>
      <c r="M105" s="140" t="n">
        <f>L105/K105</f>
        <v>0.65</v>
      </c>
      <c r="N105" s="141" t="n">
        <f>L105*1</f>
        <v>13</v>
      </c>
      <c r="O105" s="66" t="n">
        <f>(K105-L105)*-1</f>
        <v>-7</v>
      </c>
      <c r="P105" s="63" t="n">
        <v>10</v>
      </c>
      <c r="Q105" s="141" t="n">
        <v>9</v>
      </c>
      <c r="R105" s="142" t="n">
        <f>Q105/P105</f>
        <v>0.9</v>
      </c>
      <c r="S105" s="141" t="n">
        <f>Q105*1</f>
        <v>9</v>
      </c>
      <c r="T105" s="66" t="n">
        <f>(P105-Q105)*-0.5</f>
        <v>-0.5</v>
      </c>
      <c r="U105" s="63" t="n">
        <v>10</v>
      </c>
      <c r="V105" s="63" t="n">
        <v>7</v>
      </c>
      <c r="W105" s="140" t="n">
        <f>V105/U105</f>
        <v>0.7</v>
      </c>
      <c r="X105" s="141" t="n">
        <f>V105*1.5</f>
        <v>10.5</v>
      </c>
      <c r="Y105" s="66" t="n">
        <f>(U105-V105)*-1</f>
        <v>-3</v>
      </c>
      <c r="Z105" s="63" t="n">
        <v>15</v>
      </c>
      <c r="AA105" s="64" t="n">
        <v>8</v>
      </c>
      <c r="AB105" s="70" t="n">
        <f>AA105/Z105</f>
        <v>0.533333333333333</v>
      </c>
      <c r="AC105" s="64" t="n">
        <f>AA105*0.5</f>
        <v>4</v>
      </c>
      <c r="AD105" s="66" t="n">
        <f>(Z105-AA105)*-0.3</f>
        <v>-2.1</v>
      </c>
      <c r="AE105" s="59" t="n">
        <v>5</v>
      </c>
      <c r="AF105" s="60" t="n">
        <v>0</v>
      </c>
      <c r="AG105" s="69" t="n">
        <f>AF105/AE105</f>
        <v>0</v>
      </c>
      <c r="AH105" s="67" t="n">
        <f>AF105*1</f>
        <v>0</v>
      </c>
      <c r="AI105" s="66" t="n">
        <f>(AE105-AF105)*-0.3</f>
        <v>-1.5</v>
      </c>
      <c r="AJ105" s="68" t="n">
        <f>I105+N105+S105+X105+AC105+AH105</f>
        <v>51.5</v>
      </c>
      <c r="AK105" s="68" t="n">
        <f>J105+O105+T105+Y105+AD105+AI105</f>
        <v>-14.1</v>
      </c>
    </row>
    <row r="106" ht="13.5" customHeight="1">
      <c r="A106" s="17" t="n">
        <v>103</v>
      </c>
      <c r="B106" s="18" t="n">
        <v>107728</v>
      </c>
      <c r="C106" s="19" t="s">
        <v>325</v>
      </c>
      <c r="D106" s="57" t="s">
        <v>19</v>
      </c>
      <c r="E106" s="58" t="s">
        <v>185</v>
      </c>
      <c r="F106" s="59" t="n">
        <v>5</v>
      </c>
      <c r="G106" s="59" t="n">
        <v>2</v>
      </c>
      <c r="H106" s="138" t="n">
        <f>G106/F106</f>
        <v>0.4</v>
      </c>
      <c r="I106" s="139" t="n">
        <f>G106*1.5</f>
        <v>3</v>
      </c>
      <c r="J106" s="62" t="n">
        <f>(F106-G106)*-1</f>
        <v>-3</v>
      </c>
      <c r="K106" s="63" t="n">
        <v>20</v>
      </c>
      <c r="L106" s="63" t="n">
        <v>10</v>
      </c>
      <c r="M106" s="140" t="n">
        <f>L106/K106</f>
        <v>0.5</v>
      </c>
      <c r="N106" s="141" t="n">
        <f>L106*1</f>
        <v>10</v>
      </c>
      <c r="O106" s="66" t="n">
        <f>(K106-L106)*-1</f>
        <v>-10</v>
      </c>
      <c r="P106" s="63" t="n">
        <v>10</v>
      </c>
      <c r="Q106" s="141" t="n">
        <v>2</v>
      </c>
      <c r="R106" s="142" t="n">
        <f>Q106/P106</f>
        <v>0.2</v>
      </c>
      <c r="S106" s="141" t="n">
        <f>Q106*1</f>
        <v>2</v>
      </c>
      <c r="T106" s="66" t="n">
        <f>(P106-Q106)*-0.5</f>
        <v>-4</v>
      </c>
      <c r="U106" s="63" t="n">
        <v>10</v>
      </c>
      <c r="V106" s="63" t="n">
        <v>3</v>
      </c>
      <c r="W106" s="140" t="n">
        <f>V106/U106</f>
        <v>0.3</v>
      </c>
      <c r="X106" s="141" t="n">
        <f>V106*1.5</f>
        <v>4.5</v>
      </c>
      <c r="Y106" s="66" t="n">
        <f>(U106-V106)*-1</f>
        <v>-7</v>
      </c>
      <c r="Z106" s="63" t="n">
        <v>15</v>
      </c>
      <c r="AA106" s="64" t="n">
        <v>3</v>
      </c>
      <c r="AB106" s="70" t="n">
        <f>AA106/Z106</f>
        <v>0.2</v>
      </c>
      <c r="AC106" s="64" t="n">
        <f>AA106*0.5</f>
        <v>1.5</v>
      </c>
      <c r="AD106" s="66" t="n">
        <f>(Z106-AA106)*-0.3</f>
        <v>-3.6</v>
      </c>
      <c r="AE106" s="59" t="n">
        <v>5</v>
      </c>
      <c r="AF106" s="60" t="n">
        <v>0</v>
      </c>
      <c r="AG106" s="69" t="n">
        <f>AF106/AE106</f>
        <v>0</v>
      </c>
      <c r="AH106" s="67" t="n">
        <f>AF106*1</f>
        <v>0</v>
      </c>
      <c r="AI106" s="66" t="n">
        <f>(AE106-AF106)*-0.3</f>
        <v>-1.5</v>
      </c>
      <c r="AJ106" s="68" t="n">
        <f>I106+N106+S106+X106+AC106+AH106</f>
        <v>21</v>
      </c>
      <c r="AK106" s="68" t="n">
        <f>J106+O106+T106+Y106+AD106+AI106</f>
        <v>-29.1</v>
      </c>
    </row>
    <row r="107" ht="13.5" customHeight="1">
      <c r="A107" s="17" t="n">
        <v>104</v>
      </c>
      <c r="B107" s="18" t="n">
        <v>112415</v>
      </c>
      <c r="C107" s="19" t="s">
        <v>326</v>
      </c>
      <c r="D107" s="57" t="s">
        <v>14</v>
      </c>
      <c r="E107" s="58" t="s">
        <v>185</v>
      </c>
      <c r="F107" s="59" t="n">
        <v>5</v>
      </c>
      <c r="G107" s="59" t="n">
        <v>1</v>
      </c>
      <c r="H107" s="138" t="n">
        <f>G107/F107</f>
        <v>0.2</v>
      </c>
      <c r="I107" s="139" t="n">
        <f>G107*1.5</f>
        <v>1.5</v>
      </c>
      <c r="J107" s="62" t="n">
        <f>(F107-G107)*-1</f>
        <v>-4</v>
      </c>
      <c r="K107" s="63" t="n">
        <v>20</v>
      </c>
      <c r="L107" s="63" t="n">
        <v>10</v>
      </c>
      <c r="M107" s="140" t="n">
        <f>L107/K107</f>
        <v>0.5</v>
      </c>
      <c r="N107" s="141" t="n">
        <f>L107*1</f>
        <v>10</v>
      </c>
      <c r="O107" s="66" t="n">
        <f>(K107-L107)*-1</f>
        <v>-10</v>
      </c>
      <c r="P107" s="63" t="n">
        <v>10</v>
      </c>
      <c r="Q107" s="141" t="n">
        <v>1</v>
      </c>
      <c r="R107" s="142" t="n">
        <f>Q107/P107</f>
        <v>0.1</v>
      </c>
      <c r="S107" s="141" t="n">
        <f>Q107*1</f>
        <v>1</v>
      </c>
      <c r="T107" s="66" t="n">
        <f>(P107-Q107)*-0.5</f>
        <v>-4.5</v>
      </c>
      <c r="U107" s="63" t="n">
        <v>10</v>
      </c>
      <c r="V107" s="63" t="n">
        <v>2</v>
      </c>
      <c r="W107" s="140" t="n">
        <f>V107/U107</f>
        <v>0.2</v>
      </c>
      <c r="X107" s="141" t="n">
        <f>V107*1.5</f>
        <v>3</v>
      </c>
      <c r="Y107" s="66" t="n">
        <f>(U107-V107)*-1</f>
        <v>-8</v>
      </c>
      <c r="Z107" s="63" t="n">
        <v>15</v>
      </c>
      <c r="AA107" s="64" t="n">
        <v>4</v>
      </c>
      <c r="AB107" s="70" t="n">
        <f>AA107/Z107</f>
        <v>0.266666666666667</v>
      </c>
      <c r="AC107" s="64" t="n">
        <f>AA107*0.5</f>
        <v>2</v>
      </c>
      <c r="AD107" s="66" t="n">
        <f>(Z107-AA107)*-0.3</f>
        <v>-3.3</v>
      </c>
      <c r="AE107" s="59" t="n">
        <v>5</v>
      </c>
      <c r="AF107" s="60" t="n">
        <v>0</v>
      </c>
      <c r="AG107" s="69" t="n">
        <f>AF107/AE107</f>
        <v>0</v>
      </c>
      <c r="AH107" s="67" t="n">
        <f>AF107*1</f>
        <v>0</v>
      </c>
      <c r="AI107" s="66" t="n">
        <f>(AE107-AF107)*-0.3</f>
        <v>-1.5</v>
      </c>
      <c r="AJ107" s="68" t="n">
        <f>I107+N107+S107+X107+AC107+AH107</f>
        <v>17.5</v>
      </c>
      <c r="AK107" s="68" t="n">
        <f>J107+O107+T107+Y107+AD107+AI107</f>
        <v>-31.3</v>
      </c>
    </row>
    <row r="108" ht="13.5" customHeight="1">
      <c r="A108" s="17" t="n">
        <v>105</v>
      </c>
      <c r="B108" s="18" t="n">
        <v>112888</v>
      </c>
      <c r="C108" s="19" t="s">
        <v>327</v>
      </c>
      <c r="D108" s="57" t="s">
        <v>14</v>
      </c>
      <c r="E108" s="58" t="s">
        <v>185</v>
      </c>
      <c r="F108" s="59" t="n">
        <v>5</v>
      </c>
      <c r="G108" s="59" t="n">
        <v>2</v>
      </c>
      <c r="H108" s="138" t="n">
        <f>G108/F108</f>
        <v>0.4</v>
      </c>
      <c r="I108" s="139" t="n">
        <f>G108*1.5</f>
        <v>3</v>
      </c>
      <c r="J108" s="62" t="n">
        <f>(F108-G108)*-1</f>
        <v>-3</v>
      </c>
      <c r="K108" s="63" t="n">
        <v>20</v>
      </c>
      <c r="L108" s="63" t="n">
        <v>7</v>
      </c>
      <c r="M108" s="140" t="n">
        <f>L108/K108</f>
        <v>0.35</v>
      </c>
      <c r="N108" s="141" t="n">
        <f>L108*1</f>
        <v>7</v>
      </c>
      <c r="O108" s="66" t="n">
        <f>(K108-L108)*-1</f>
        <v>-13</v>
      </c>
      <c r="P108" s="63" t="n">
        <v>10</v>
      </c>
      <c r="Q108" s="141" t="n">
        <v>5</v>
      </c>
      <c r="R108" s="142" t="n">
        <f>Q108/P108</f>
        <v>0.5</v>
      </c>
      <c r="S108" s="141" t="n">
        <f>Q108*1</f>
        <v>5</v>
      </c>
      <c r="T108" s="66" t="n">
        <f>(P108-Q108)*-0.5</f>
        <v>-2.5</v>
      </c>
      <c r="U108" s="63" t="n">
        <v>10</v>
      </c>
      <c r="V108" s="63" t="n">
        <v>2</v>
      </c>
      <c r="W108" s="140" t="n">
        <f>V108/U108</f>
        <v>0.2</v>
      </c>
      <c r="X108" s="141" t="n">
        <f>V108*1.5</f>
        <v>3</v>
      </c>
      <c r="Y108" s="66" t="n">
        <f>(U108-V108)*-1</f>
        <v>-8</v>
      </c>
      <c r="Z108" s="63" t="n">
        <v>15</v>
      </c>
      <c r="AA108" s="64" t="n">
        <v>20</v>
      </c>
      <c r="AB108" s="70" t="n">
        <f>AA108/Z108</f>
        <v>1.33333333333333</v>
      </c>
      <c r="AC108" s="64" t="n">
        <f>AA108*1</f>
        <v>20</v>
      </c>
      <c r="AD108" s="67"/>
      <c r="AE108" s="59" t="n">
        <v>5</v>
      </c>
      <c r="AF108" s="60" t="n">
        <v>0</v>
      </c>
      <c r="AG108" s="69" t="n">
        <f>AF108/AE108</f>
        <v>0</v>
      </c>
      <c r="AH108" s="67" t="n">
        <f>AF108*1</f>
        <v>0</v>
      </c>
      <c r="AI108" s="66" t="n">
        <f>(AE108-AF108)*-0.3</f>
        <v>-1.5</v>
      </c>
      <c r="AJ108" s="68" t="n">
        <f>I108+N108+S108+X108+AC108+AH108</f>
        <v>38</v>
      </c>
      <c r="AK108" s="68" t="n">
        <f>J108+O108+T108+Y108+AD108+AI108</f>
        <v>-28</v>
      </c>
    </row>
    <row r="109" ht="13.5" customHeight="1">
      <c r="A109" s="17" t="n">
        <v>106</v>
      </c>
      <c r="B109" s="18" t="n">
        <v>113025</v>
      </c>
      <c r="C109" s="19" t="s">
        <v>328</v>
      </c>
      <c r="D109" s="57" t="s">
        <v>14</v>
      </c>
      <c r="E109" s="58" t="s">
        <v>185</v>
      </c>
      <c r="F109" s="59" t="n">
        <v>5</v>
      </c>
      <c r="G109" s="59" t="n">
        <v>1</v>
      </c>
      <c r="H109" s="138" t="n">
        <f>G109/F109</f>
        <v>0.2</v>
      </c>
      <c r="I109" s="139" t="n">
        <f>G109*1.5</f>
        <v>1.5</v>
      </c>
      <c r="J109" s="62" t="n">
        <f>(F109-G109)*-1</f>
        <v>-4</v>
      </c>
      <c r="K109" s="63" t="n">
        <v>20</v>
      </c>
      <c r="L109" s="63" t="n">
        <v>5</v>
      </c>
      <c r="M109" s="140" t="n">
        <f>L109/K109</f>
        <v>0.25</v>
      </c>
      <c r="N109" s="141" t="n">
        <f>L109*1</f>
        <v>5</v>
      </c>
      <c r="O109" s="66" t="n">
        <f>(K109-L109)*-1</f>
        <v>-15</v>
      </c>
      <c r="P109" s="63" t="n">
        <v>10</v>
      </c>
      <c r="Q109" s="141" t="n">
        <v>1</v>
      </c>
      <c r="R109" s="142" t="n">
        <f>Q109/P109</f>
        <v>0.1</v>
      </c>
      <c r="S109" s="141" t="n">
        <f>Q109*1</f>
        <v>1</v>
      </c>
      <c r="T109" s="66" t="n">
        <f>(P109-Q109)*-0.5</f>
        <v>-4.5</v>
      </c>
      <c r="U109" s="63" t="n">
        <v>10</v>
      </c>
      <c r="V109" s="63" t="n">
        <v>0</v>
      </c>
      <c r="W109" s="140" t="n">
        <f>V109/U109</f>
        <v>0</v>
      </c>
      <c r="X109" s="141" t="n">
        <f>V109*1.5</f>
        <v>0</v>
      </c>
      <c r="Y109" s="66" t="n">
        <f>(U109-V109)*-1</f>
        <v>-10</v>
      </c>
      <c r="Z109" s="63" t="n">
        <v>15</v>
      </c>
      <c r="AA109" s="64" t="n">
        <v>3</v>
      </c>
      <c r="AB109" s="70" t="n">
        <f>AA109/Z109</f>
        <v>0.2</v>
      </c>
      <c r="AC109" s="64" t="n">
        <f>AA109*0.5</f>
        <v>1.5</v>
      </c>
      <c r="AD109" s="66" t="n">
        <f>(Z109-AA109)*-0.3</f>
        <v>-3.6</v>
      </c>
      <c r="AE109" s="59" t="n">
        <v>5</v>
      </c>
      <c r="AF109" s="60" t="n">
        <v>0</v>
      </c>
      <c r="AG109" s="69" t="n">
        <f>AF109/AE109</f>
        <v>0</v>
      </c>
      <c r="AH109" s="67" t="n">
        <f>AF109*1</f>
        <v>0</v>
      </c>
      <c r="AI109" s="66" t="n">
        <f>(AE109-AF109)*-0.3</f>
        <v>-1.5</v>
      </c>
      <c r="AJ109" s="68" t="n">
        <f>I109+N109+S109+X109+AC109+AH109</f>
        <v>9</v>
      </c>
      <c r="AK109" s="68" t="n">
        <f>J109+O109+T109+Y109+AD109+AI109</f>
        <v>-38.6</v>
      </c>
    </row>
    <row r="110" ht="13.5" customHeight="1">
      <c r="A110" s="17" t="n">
        <v>107</v>
      </c>
      <c r="B110" s="18" t="n">
        <v>113299</v>
      </c>
      <c r="C110" s="19" t="s">
        <v>329</v>
      </c>
      <c r="D110" s="57" t="s">
        <v>11</v>
      </c>
      <c r="E110" s="58" t="s">
        <v>185</v>
      </c>
      <c r="F110" s="59" t="n">
        <v>5</v>
      </c>
      <c r="G110" s="59" t="n">
        <v>6</v>
      </c>
      <c r="H110" s="138" t="n">
        <f>G110/F110</f>
        <v>1.2</v>
      </c>
      <c r="I110" s="139" t="n">
        <f>G110*3</f>
        <v>18</v>
      </c>
      <c r="J110" s="60"/>
      <c r="K110" s="63" t="n">
        <v>20</v>
      </c>
      <c r="L110" s="63" t="n">
        <v>15</v>
      </c>
      <c r="M110" s="140" t="n">
        <f>L110/K110</f>
        <v>0.75</v>
      </c>
      <c r="N110" s="141" t="n">
        <f>L110*1</f>
        <v>15</v>
      </c>
      <c r="O110" s="66" t="n">
        <f>(K110-L110)*-1</f>
        <v>-5</v>
      </c>
      <c r="P110" s="63" t="n">
        <v>10</v>
      </c>
      <c r="Q110" s="141" t="n">
        <v>6</v>
      </c>
      <c r="R110" s="142" t="n">
        <f>Q110/P110</f>
        <v>0.6</v>
      </c>
      <c r="S110" s="141" t="n">
        <f>Q110*1</f>
        <v>6</v>
      </c>
      <c r="T110" s="66" t="n">
        <f>(P110-Q110)*-0.5</f>
        <v>-2</v>
      </c>
      <c r="U110" s="63" t="n">
        <v>10</v>
      </c>
      <c r="V110" s="63" t="n">
        <v>8</v>
      </c>
      <c r="W110" s="140" t="n">
        <f>V110/U110</f>
        <v>0.8</v>
      </c>
      <c r="X110" s="141" t="n">
        <f>V110*1.5</f>
        <v>12</v>
      </c>
      <c r="Y110" s="66" t="n">
        <f>(U110-V110)*-1</f>
        <v>-2</v>
      </c>
      <c r="Z110" s="63" t="n">
        <v>15</v>
      </c>
      <c r="AA110" s="64" t="n">
        <v>14</v>
      </c>
      <c r="AB110" s="70" t="n">
        <f>AA110/Z110</f>
        <v>0.933333333333333</v>
      </c>
      <c r="AC110" s="64" t="n">
        <f>AA110*0.5</f>
        <v>7</v>
      </c>
      <c r="AD110" s="66" t="n">
        <f>(Z110-AA110)*-0.3</f>
        <v>-0.3</v>
      </c>
      <c r="AE110" s="59" t="n">
        <v>5</v>
      </c>
      <c r="AF110" s="60" t="n">
        <v>4</v>
      </c>
      <c r="AG110" s="69" t="n">
        <f>AF110/AE110</f>
        <v>0.8</v>
      </c>
      <c r="AH110" s="67" t="n">
        <f>AF110*1</f>
        <v>4</v>
      </c>
      <c r="AI110" s="66" t="n">
        <f>(AE110-AF110)*-0.3</f>
        <v>-0.3</v>
      </c>
      <c r="AJ110" s="68" t="n">
        <f>I110+N110+S110+X110+AC110+AH110</f>
        <v>62</v>
      </c>
      <c r="AK110" s="68" t="n">
        <f>J110+O110+T110+Y110+AD110+AI110</f>
        <v>-9.6</v>
      </c>
    </row>
    <row r="111" ht="13.5" customHeight="1">
      <c r="A111" s="17" t="n">
        <v>108</v>
      </c>
      <c r="B111" s="18" t="n">
        <v>114286</v>
      </c>
      <c r="C111" s="19" t="s">
        <v>330</v>
      </c>
      <c r="D111" s="57" t="s">
        <v>14</v>
      </c>
      <c r="E111" s="58" t="s">
        <v>185</v>
      </c>
      <c r="F111" s="59" t="n">
        <v>5</v>
      </c>
      <c r="G111" s="59" t="n">
        <v>14</v>
      </c>
      <c r="H111" s="138" t="n">
        <f>G111/F111</f>
        <v>2.8</v>
      </c>
      <c r="I111" s="139" t="n">
        <f>G111*3</f>
        <v>42</v>
      </c>
      <c r="J111" s="60"/>
      <c r="K111" s="63" t="n">
        <v>20</v>
      </c>
      <c r="L111" s="63" t="n">
        <v>17</v>
      </c>
      <c r="M111" s="140" t="n">
        <f>L111/K111</f>
        <v>0.85</v>
      </c>
      <c r="N111" s="141" t="n">
        <f>L111*1</f>
        <v>17</v>
      </c>
      <c r="O111" s="66" t="n">
        <f>(K111-L111)*-1</f>
        <v>-3</v>
      </c>
      <c r="P111" s="63" t="n">
        <v>10</v>
      </c>
      <c r="Q111" s="141" t="n">
        <v>15</v>
      </c>
      <c r="R111" s="142" t="n">
        <f>Q111/P111</f>
        <v>1.5</v>
      </c>
      <c r="S111" s="141" t="n">
        <f>Q111*2</f>
        <v>30</v>
      </c>
      <c r="T111" s="64"/>
      <c r="U111" s="63" t="n">
        <v>10</v>
      </c>
      <c r="V111" s="63" t="n">
        <v>7</v>
      </c>
      <c r="W111" s="140" t="n">
        <f>V111/U111</f>
        <v>0.7</v>
      </c>
      <c r="X111" s="141" t="n">
        <f>V111*1.5</f>
        <v>10.5</v>
      </c>
      <c r="Y111" s="66" t="n">
        <f>(U111-V111)*-1</f>
        <v>-3</v>
      </c>
      <c r="Z111" s="63" t="n">
        <v>15</v>
      </c>
      <c r="AA111" s="64" t="n">
        <v>34</v>
      </c>
      <c r="AB111" s="70" t="n">
        <f>AA111/Z111</f>
        <v>2.26666666666667</v>
      </c>
      <c r="AC111" s="64" t="n">
        <f>AA111*1</f>
        <v>34</v>
      </c>
      <c r="AD111" s="67"/>
      <c r="AE111" s="59" t="n">
        <v>5</v>
      </c>
      <c r="AF111" s="60" t="n">
        <v>8</v>
      </c>
      <c r="AG111" s="69" t="n">
        <f>AF111/AE111</f>
        <v>1.6</v>
      </c>
      <c r="AH111" s="64" t="n">
        <f>AF111*2</f>
        <v>16</v>
      </c>
      <c r="AI111" s="112"/>
      <c r="AJ111" s="68" t="n">
        <f>I111+N111+S111+X111+AC111+AH111</f>
        <v>149.5</v>
      </c>
      <c r="AK111" s="68" t="n">
        <f>J111+O111+T111+Y111+AD111+AI111</f>
        <v>-6</v>
      </c>
    </row>
    <row r="112" ht="13.5" customHeight="1">
      <c r="A112" s="17" t="n">
        <v>109</v>
      </c>
      <c r="B112" s="18" t="n">
        <v>116482</v>
      </c>
      <c r="C112" s="19" t="s">
        <v>331</v>
      </c>
      <c r="D112" s="57" t="s">
        <v>11</v>
      </c>
      <c r="E112" s="58" t="s">
        <v>185</v>
      </c>
      <c r="F112" s="59" t="n">
        <v>5</v>
      </c>
      <c r="G112" s="59" t="n">
        <v>2</v>
      </c>
      <c r="H112" s="138" t="n">
        <f>G112/F112</f>
        <v>0.4</v>
      </c>
      <c r="I112" s="139" t="n">
        <f>G112*1.5</f>
        <v>3</v>
      </c>
      <c r="J112" s="62" t="n">
        <f>(F112-G112)*-1</f>
        <v>-3</v>
      </c>
      <c r="K112" s="63" t="n">
        <v>20</v>
      </c>
      <c r="L112" s="63" t="n">
        <v>6</v>
      </c>
      <c r="M112" s="140" t="n">
        <f>L112/K112</f>
        <v>0.3</v>
      </c>
      <c r="N112" s="141" t="n">
        <f>L112*1</f>
        <v>6</v>
      </c>
      <c r="O112" s="66" t="n">
        <f>(K112-L112)*-1</f>
        <v>-14</v>
      </c>
      <c r="P112" s="63" t="n">
        <v>10</v>
      </c>
      <c r="Q112" s="141" t="n">
        <v>6</v>
      </c>
      <c r="R112" s="142" t="n">
        <f>Q112/P112</f>
        <v>0.6</v>
      </c>
      <c r="S112" s="141" t="n">
        <f>Q112*1</f>
        <v>6</v>
      </c>
      <c r="T112" s="66" t="n">
        <f>(P112-Q112)*-0.5</f>
        <v>-2</v>
      </c>
      <c r="U112" s="63" t="n">
        <v>10</v>
      </c>
      <c r="V112" s="63" t="n">
        <v>2</v>
      </c>
      <c r="W112" s="140" t="n">
        <f>V112/U112</f>
        <v>0.2</v>
      </c>
      <c r="X112" s="141" t="n">
        <f>V112*1.5</f>
        <v>3</v>
      </c>
      <c r="Y112" s="66" t="n">
        <f>(U112-V112)*-1</f>
        <v>-8</v>
      </c>
      <c r="Z112" s="63" t="n">
        <v>15</v>
      </c>
      <c r="AA112" s="64" t="n">
        <v>9</v>
      </c>
      <c r="AB112" s="70" t="n">
        <f>AA112/Z112</f>
        <v>0.6</v>
      </c>
      <c r="AC112" s="64" t="n">
        <f>AA112*0.5</f>
        <v>4.5</v>
      </c>
      <c r="AD112" s="66" t="n">
        <f>(Z112-AA112)*-0.3</f>
        <v>-1.8</v>
      </c>
      <c r="AE112" s="59" t="n">
        <v>5</v>
      </c>
      <c r="AF112" s="60" t="n">
        <v>0</v>
      </c>
      <c r="AG112" s="69" t="n">
        <f>AF112/AE112</f>
        <v>0</v>
      </c>
      <c r="AH112" s="67" t="n">
        <f>AF112*1</f>
        <v>0</v>
      </c>
      <c r="AI112" s="66" t="n">
        <f>(AE112-AF112)*-0.3</f>
        <v>-1.5</v>
      </c>
      <c r="AJ112" s="68" t="n">
        <f>I112+N112+S112+X112+AC112+AH112</f>
        <v>22.5</v>
      </c>
      <c r="AK112" s="68" t="n">
        <f>J112+O112+T112+Y112+AD112+AI112</f>
        <v>-30.3</v>
      </c>
    </row>
    <row r="113" ht="13.5" customHeight="1">
      <c r="A113" s="17" t="n">
        <v>110</v>
      </c>
      <c r="B113" s="18" t="n">
        <v>117310</v>
      </c>
      <c r="C113" s="19" t="s">
        <v>332</v>
      </c>
      <c r="D113" s="57" t="s">
        <v>11</v>
      </c>
      <c r="E113" s="58" t="s">
        <v>185</v>
      </c>
      <c r="F113" s="59" t="n">
        <v>5</v>
      </c>
      <c r="G113" s="59" t="n">
        <v>3</v>
      </c>
      <c r="H113" s="138" t="n">
        <f>G113/F113</f>
        <v>0.6</v>
      </c>
      <c r="I113" s="139" t="n">
        <f>G113*1.5</f>
        <v>4.5</v>
      </c>
      <c r="J113" s="62" t="n">
        <f>(F113-G113)*-1</f>
        <v>-2</v>
      </c>
      <c r="K113" s="63" t="n">
        <v>20</v>
      </c>
      <c r="L113" s="63" t="n">
        <v>7</v>
      </c>
      <c r="M113" s="140" t="n">
        <f>L113/K113</f>
        <v>0.35</v>
      </c>
      <c r="N113" s="141" t="n">
        <f>L113*1</f>
        <v>7</v>
      </c>
      <c r="O113" s="66" t="n">
        <f>(K113-L113)*-1</f>
        <v>-13</v>
      </c>
      <c r="P113" s="63" t="n">
        <v>10</v>
      </c>
      <c r="Q113" s="141" t="n">
        <v>11</v>
      </c>
      <c r="R113" s="142" t="n">
        <f>Q113/P113</f>
        <v>1.1</v>
      </c>
      <c r="S113" s="141" t="n">
        <f>Q113*2</f>
        <v>22</v>
      </c>
      <c r="T113" s="64"/>
      <c r="U113" s="63" t="n">
        <v>10</v>
      </c>
      <c r="V113" s="63" t="n">
        <v>1</v>
      </c>
      <c r="W113" s="140" t="n">
        <f>V113/U113</f>
        <v>0.1</v>
      </c>
      <c r="X113" s="141" t="n">
        <f>V113*1.5</f>
        <v>1.5</v>
      </c>
      <c r="Y113" s="66" t="n">
        <f>(U113-V113)*-1</f>
        <v>-9</v>
      </c>
      <c r="Z113" s="63" t="n">
        <v>15</v>
      </c>
      <c r="AA113" s="64" t="n">
        <v>19</v>
      </c>
      <c r="AB113" s="70" t="n">
        <f>AA113/Z113</f>
        <v>1.26666666666667</v>
      </c>
      <c r="AC113" s="64" t="n">
        <f>AA113*1</f>
        <v>19</v>
      </c>
      <c r="AD113" s="67"/>
      <c r="AE113" s="59" t="n">
        <v>5</v>
      </c>
      <c r="AF113" s="60" t="n">
        <v>0</v>
      </c>
      <c r="AG113" s="69" t="n">
        <f>AF113/AE113</f>
        <v>0</v>
      </c>
      <c r="AH113" s="67" t="n">
        <f>AF113*1</f>
        <v>0</v>
      </c>
      <c r="AI113" s="66" t="n">
        <f>(AE113-AF113)*-0.3</f>
        <v>-1.5</v>
      </c>
      <c r="AJ113" s="68" t="n">
        <f>I113+N113+S113+X113+AC113+AH113</f>
        <v>54</v>
      </c>
      <c r="AK113" s="68" t="n">
        <f>J113+O113+T113+Y113+AD113+AI113</f>
        <v>-25.5</v>
      </c>
    </row>
    <row r="114" ht="13.5" customHeight="1">
      <c r="A114" s="17" t="n">
        <v>111</v>
      </c>
      <c r="B114" s="18" t="n">
        <v>117923</v>
      </c>
      <c r="C114" s="19" t="s">
        <v>333</v>
      </c>
      <c r="D114" s="57" t="s">
        <v>19</v>
      </c>
      <c r="E114" s="58" t="s">
        <v>185</v>
      </c>
      <c r="F114" s="59" t="n">
        <v>5</v>
      </c>
      <c r="G114" s="59" t="n">
        <v>2</v>
      </c>
      <c r="H114" s="138" t="n">
        <f>G114/F114</f>
        <v>0.4</v>
      </c>
      <c r="I114" s="139" t="n">
        <f>G114*1.5</f>
        <v>3</v>
      </c>
      <c r="J114" s="62" t="n">
        <f>(F114-G114)*-1</f>
        <v>-3</v>
      </c>
      <c r="K114" s="63" t="n">
        <v>20</v>
      </c>
      <c r="L114" s="63" t="n">
        <v>7</v>
      </c>
      <c r="M114" s="140" t="n">
        <f>L114/K114</f>
        <v>0.35</v>
      </c>
      <c r="N114" s="141" t="n">
        <f>L114*1</f>
        <v>7</v>
      </c>
      <c r="O114" s="66" t="n">
        <f>(K114-L114)*-1</f>
        <v>-13</v>
      </c>
      <c r="P114" s="63" t="n">
        <v>10</v>
      </c>
      <c r="Q114" s="141" t="n">
        <v>0</v>
      </c>
      <c r="R114" s="142" t="n">
        <f>Q114/P114</f>
        <v>0</v>
      </c>
      <c r="S114" s="141" t="n">
        <f>Q114*1</f>
        <v>0</v>
      </c>
      <c r="T114" s="66" t="n">
        <f>(P114-Q114)*-0.5</f>
        <v>-5</v>
      </c>
      <c r="U114" s="63" t="n">
        <v>10</v>
      </c>
      <c r="V114" s="63" t="n">
        <v>1</v>
      </c>
      <c r="W114" s="140" t="n">
        <f>V114/U114</f>
        <v>0.1</v>
      </c>
      <c r="X114" s="141" t="n">
        <f>V114*1.5</f>
        <v>1.5</v>
      </c>
      <c r="Y114" s="66" t="n">
        <f>(U114-V114)*-1</f>
        <v>-9</v>
      </c>
      <c r="Z114" s="63" t="n">
        <v>15</v>
      </c>
      <c r="AA114" s="64" t="n">
        <v>1</v>
      </c>
      <c r="AB114" s="70" t="n">
        <f>AA114/Z114</f>
        <v>0.0666666666666667</v>
      </c>
      <c r="AC114" s="64" t="n">
        <f>AA114*0.5</f>
        <v>0.5</v>
      </c>
      <c r="AD114" s="66" t="n">
        <f>(Z114-AA114)*-0.3</f>
        <v>-4.2</v>
      </c>
      <c r="AE114" s="59" t="n">
        <v>5</v>
      </c>
      <c r="AF114" s="60" t="n">
        <v>0</v>
      </c>
      <c r="AG114" s="69" t="n">
        <f>AF114/AE114</f>
        <v>0</v>
      </c>
      <c r="AH114" s="67" t="n">
        <f>AF114*1</f>
        <v>0</v>
      </c>
      <c r="AI114" s="66" t="n">
        <f>(AE114-AF114)*-0.3</f>
        <v>-1.5</v>
      </c>
      <c r="AJ114" s="68" t="n">
        <f>I114+N114+S114+X114+AC114+AH114</f>
        <v>12</v>
      </c>
      <c r="AK114" s="68" t="n">
        <f>J114+O114+T114+Y114+AD114+AI114</f>
        <v>-35.7</v>
      </c>
    </row>
    <row r="115" ht="13.5" customHeight="1">
      <c r="A115" s="17" t="n">
        <v>112</v>
      </c>
      <c r="B115" s="18" t="n">
        <v>118074</v>
      </c>
      <c r="C115" s="19" t="s">
        <v>334</v>
      </c>
      <c r="D115" s="57" t="s">
        <v>24</v>
      </c>
      <c r="E115" s="58" t="s">
        <v>185</v>
      </c>
      <c r="F115" s="59" t="n">
        <v>5</v>
      </c>
      <c r="G115" s="59" t="n">
        <v>24</v>
      </c>
      <c r="H115" s="138" t="n">
        <f>G115/F115</f>
        <v>4.8</v>
      </c>
      <c r="I115" s="139" t="n">
        <f>G115*3</f>
        <v>72</v>
      </c>
      <c r="J115" s="60"/>
      <c r="K115" s="63" t="n">
        <v>20</v>
      </c>
      <c r="L115" s="63" t="n">
        <v>36</v>
      </c>
      <c r="M115" s="140" t="n">
        <f>L115/K115</f>
        <v>1.8</v>
      </c>
      <c r="N115" s="141" t="n">
        <f>L115*2.5</f>
        <v>90</v>
      </c>
      <c r="O115" s="66"/>
      <c r="P115" s="63" t="n">
        <v>10</v>
      </c>
      <c r="Q115" s="141" t="n">
        <v>16</v>
      </c>
      <c r="R115" s="142" t="n">
        <f>Q115/P115</f>
        <v>1.6</v>
      </c>
      <c r="S115" s="141" t="n">
        <f>Q115*2</f>
        <v>32</v>
      </c>
      <c r="T115" s="64"/>
      <c r="U115" s="63" t="n">
        <v>10</v>
      </c>
      <c r="V115" s="63" t="n">
        <v>8</v>
      </c>
      <c r="W115" s="140" t="n">
        <f>V115/U115</f>
        <v>0.8</v>
      </c>
      <c r="X115" s="141" t="n">
        <f>V115*1.5</f>
        <v>12</v>
      </c>
      <c r="Y115" s="66" t="n">
        <f>(U115-V115)*-1</f>
        <v>-2</v>
      </c>
      <c r="Z115" s="63" t="n">
        <v>15</v>
      </c>
      <c r="AA115" s="64" t="n">
        <v>6</v>
      </c>
      <c r="AB115" s="70" t="n">
        <f>AA115/Z115</f>
        <v>0.4</v>
      </c>
      <c r="AC115" s="64" t="n">
        <f>AA115*0.5</f>
        <v>3</v>
      </c>
      <c r="AD115" s="66" t="n">
        <f>(Z115-AA115)*-0.3</f>
        <v>-2.7</v>
      </c>
      <c r="AE115" s="59" t="n">
        <v>5</v>
      </c>
      <c r="AF115" s="60" t="n">
        <v>8</v>
      </c>
      <c r="AG115" s="69" t="n">
        <f>AF115/AE115</f>
        <v>1.6</v>
      </c>
      <c r="AH115" s="64" t="n">
        <f>AF115*2</f>
        <v>16</v>
      </c>
      <c r="AI115" s="112"/>
      <c r="AJ115" s="68" t="n">
        <f>I115+N115+S115+X115+AC115+AH115</f>
        <v>225</v>
      </c>
      <c r="AK115" s="68" t="n">
        <f>J115+O115+T115+Y115+AD115+AI115</f>
        <v>-4.7</v>
      </c>
    </row>
    <row r="116" ht="13.5" customHeight="1">
      <c r="A116" s="17" t="n">
        <v>113</v>
      </c>
      <c r="B116" s="18" t="n">
        <v>118151</v>
      </c>
      <c r="C116" s="19" t="s">
        <v>335</v>
      </c>
      <c r="D116" s="57" t="s">
        <v>14</v>
      </c>
      <c r="E116" s="58" t="s">
        <v>185</v>
      </c>
      <c r="F116" s="59" t="n">
        <v>5</v>
      </c>
      <c r="G116" s="59" t="n">
        <v>9</v>
      </c>
      <c r="H116" s="138" t="n">
        <f>G116/F116</f>
        <v>1.8</v>
      </c>
      <c r="I116" s="139" t="n">
        <f>G116*3</f>
        <v>27</v>
      </c>
      <c r="J116" s="60"/>
      <c r="K116" s="63" t="n">
        <v>20</v>
      </c>
      <c r="L116" s="63" t="n">
        <v>8</v>
      </c>
      <c r="M116" s="140" t="n">
        <f>L116/K116</f>
        <v>0.4</v>
      </c>
      <c r="N116" s="141" t="n">
        <f>L116*1</f>
        <v>8</v>
      </c>
      <c r="O116" s="66" t="n">
        <f>(K116-L116)*-1</f>
        <v>-12</v>
      </c>
      <c r="P116" s="63" t="n">
        <v>10</v>
      </c>
      <c r="Q116" s="141" t="n">
        <v>13</v>
      </c>
      <c r="R116" s="142" t="n">
        <f>Q116/P116</f>
        <v>1.3</v>
      </c>
      <c r="S116" s="141" t="n">
        <f>Q116*2</f>
        <v>26</v>
      </c>
      <c r="T116" s="64"/>
      <c r="U116" s="63" t="n">
        <v>10</v>
      </c>
      <c r="V116" s="63" t="n">
        <v>2</v>
      </c>
      <c r="W116" s="140" t="n">
        <f>V116/U116</f>
        <v>0.2</v>
      </c>
      <c r="X116" s="141" t="n">
        <f>V116*1.5</f>
        <v>3</v>
      </c>
      <c r="Y116" s="66" t="n">
        <f>(U116-V116)*-1</f>
        <v>-8</v>
      </c>
      <c r="Z116" s="63" t="n">
        <v>15</v>
      </c>
      <c r="AA116" s="64" t="n">
        <v>30</v>
      </c>
      <c r="AB116" s="70" t="n">
        <f>AA116/Z116</f>
        <v>2</v>
      </c>
      <c r="AC116" s="64" t="n">
        <f>AA116*1</f>
        <v>30</v>
      </c>
      <c r="AD116" s="67"/>
      <c r="AE116" s="59" t="n">
        <v>5</v>
      </c>
      <c r="AF116" s="60" t="n">
        <v>5</v>
      </c>
      <c r="AG116" s="69" t="n">
        <f>AF116/AE116</f>
        <v>1</v>
      </c>
      <c r="AH116" s="64" t="n">
        <f>AF116*2</f>
        <v>10</v>
      </c>
      <c r="AI116" s="112"/>
      <c r="AJ116" s="68" t="n">
        <f>I116+N116+S116+X116+AC116+AH116</f>
        <v>104</v>
      </c>
      <c r="AK116" s="68" t="n">
        <f>J116+O116+T116+Y116+AD116+AI116</f>
        <v>-20</v>
      </c>
    </row>
    <row r="117" ht="13.5" customHeight="1">
      <c r="A117" s="17" t="n">
        <v>114</v>
      </c>
      <c r="B117" s="18" t="n">
        <v>120844</v>
      </c>
      <c r="C117" s="19" t="s">
        <v>336</v>
      </c>
      <c r="D117" s="57" t="s">
        <v>31</v>
      </c>
      <c r="E117" s="58" t="s">
        <v>185</v>
      </c>
      <c r="F117" s="59" t="n">
        <v>5</v>
      </c>
      <c r="G117" s="59" t="n">
        <v>2</v>
      </c>
      <c r="H117" s="138" t="n">
        <f>G117/F117</f>
        <v>0.4</v>
      </c>
      <c r="I117" s="139" t="n">
        <f>G117*1.5</f>
        <v>3</v>
      </c>
      <c r="J117" s="62" t="n">
        <f>(F117-G117)*-1</f>
        <v>-3</v>
      </c>
      <c r="K117" s="63" t="n">
        <v>20</v>
      </c>
      <c r="L117" s="63" t="n">
        <v>10</v>
      </c>
      <c r="M117" s="140" t="n">
        <f>L117/K117</f>
        <v>0.5</v>
      </c>
      <c r="N117" s="141" t="n">
        <f>L117*1</f>
        <v>10</v>
      </c>
      <c r="O117" s="66" t="n">
        <f>(K117-L117)*-1</f>
        <v>-10</v>
      </c>
      <c r="P117" s="63" t="n">
        <v>10</v>
      </c>
      <c r="Q117" s="141" t="n">
        <v>7</v>
      </c>
      <c r="R117" s="142" t="n">
        <f>Q117/P117</f>
        <v>0.7</v>
      </c>
      <c r="S117" s="141" t="n">
        <f>Q117*1</f>
        <v>7</v>
      </c>
      <c r="T117" s="66" t="n">
        <f>(P117-Q117)*-0.5</f>
        <v>-1.5</v>
      </c>
      <c r="U117" s="63" t="n">
        <v>10</v>
      </c>
      <c r="V117" s="63" t="n">
        <v>1</v>
      </c>
      <c r="W117" s="140" t="n">
        <f>V117/U117</f>
        <v>0.1</v>
      </c>
      <c r="X117" s="141" t="n">
        <f>V117*1.5</f>
        <v>1.5</v>
      </c>
      <c r="Y117" s="66" t="n">
        <f>(U117-V117)*-1</f>
        <v>-9</v>
      </c>
      <c r="Z117" s="63" t="n">
        <v>15</v>
      </c>
      <c r="AA117" s="64" t="n">
        <v>4</v>
      </c>
      <c r="AB117" s="70" t="n">
        <f>AA117/Z117</f>
        <v>0.266666666666667</v>
      </c>
      <c r="AC117" s="64" t="n">
        <f>AA117*0.5</f>
        <v>2</v>
      </c>
      <c r="AD117" s="66" t="n">
        <f>(Z117-AA117)*-0.3</f>
        <v>-3.3</v>
      </c>
      <c r="AE117" s="59" t="n">
        <v>5</v>
      </c>
      <c r="AF117" s="60" t="n">
        <v>1</v>
      </c>
      <c r="AG117" s="69" t="n">
        <f>AF117/AE117</f>
        <v>0.2</v>
      </c>
      <c r="AH117" s="67" t="n">
        <f>AF117*1</f>
        <v>1</v>
      </c>
      <c r="AI117" s="66" t="n">
        <f>(AE117-AF117)*-0.3</f>
        <v>-1.2</v>
      </c>
      <c r="AJ117" s="68" t="n">
        <f>I117+N117+S117+X117+AC117+AH117</f>
        <v>24.5</v>
      </c>
      <c r="AK117" s="68" t="n">
        <f>J117+O117+T117+Y117+AD117+AI117</f>
        <v>-28</v>
      </c>
    </row>
    <row r="118" ht="13.5" customHeight="1">
      <c r="A118" s="17" t="n">
        <v>115</v>
      </c>
      <c r="B118" s="18" t="n">
        <v>122198</v>
      </c>
      <c r="C118" s="19" t="s">
        <v>337</v>
      </c>
      <c r="D118" s="57" t="s">
        <v>24</v>
      </c>
      <c r="E118" s="58" t="s">
        <v>185</v>
      </c>
      <c r="F118" s="59" t="n">
        <v>5</v>
      </c>
      <c r="G118" s="59" t="n">
        <v>2</v>
      </c>
      <c r="H118" s="138" t="n">
        <f>G118/F118</f>
        <v>0.4</v>
      </c>
      <c r="I118" s="139" t="n">
        <f>G118*1.5</f>
        <v>3</v>
      </c>
      <c r="J118" s="62" t="n">
        <f>(F118-G118)*-1</f>
        <v>-3</v>
      </c>
      <c r="K118" s="63" t="n">
        <v>20</v>
      </c>
      <c r="L118" s="63" t="n">
        <v>9</v>
      </c>
      <c r="M118" s="140" t="n">
        <f>L118/K118</f>
        <v>0.45</v>
      </c>
      <c r="N118" s="141" t="n">
        <f>L118*1</f>
        <v>9</v>
      </c>
      <c r="O118" s="66" t="n">
        <f>(K118-L118)*-1</f>
        <v>-11</v>
      </c>
      <c r="P118" s="63" t="n">
        <v>10</v>
      </c>
      <c r="Q118" s="141" t="n">
        <v>5</v>
      </c>
      <c r="R118" s="142" t="n">
        <f>Q118/P118</f>
        <v>0.5</v>
      </c>
      <c r="S118" s="141" t="n">
        <f>Q118*1</f>
        <v>5</v>
      </c>
      <c r="T118" s="66" t="n">
        <f>(P118-Q118)*-0.5</f>
        <v>-2.5</v>
      </c>
      <c r="U118" s="63" t="n">
        <v>10</v>
      </c>
      <c r="V118" s="63" t="n">
        <v>1</v>
      </c>
      <c r="W118" s="140" t="n">
        <f>V118/U118</f>
        <v>0.1</v>
      </c>
      <c r="X118" s="141" t="n">
        <f>V118*1.5</f>
        <v>1.5</v>
      </c>
      <c r="Y118" s="66" t="n">
        <f>(U118-V118)*-1</f>
        <v>-9</v>
      </c>
      <c r="Z118" s="63" t="n">
        <v>15</v>
      </c>
      <c r="AA118" s="64" t="n">
        <v>17</v>
      </c>
      <c r="AB118" s="70" t="n">
        <f>AA118/Z118</f>
        <v>1.13333333333333</v>
      </c>
      <c r="AC118" s="64" t="n">
        <f>AA118*1</f>
        <v>17</v>
      </c>
      <c r="AD118" s="67"/>
      <c r="AE118" s="59" t="n">
        <v>5</v>
      </c>
      <c r="AF118" s="60" t="n">
        <v>5</v>
      </c>
      <c r="AG118" s="69" t="n">
        <f>AF118/AE118</f>
        <v>1</v>
      </c>
      <c r="AH118" s="64" t="n">
        <f>AF118*2</f>
        <v>10</v>
      </c>
      <c r="AI118" s="112"/>
      <c r="AJ118" s="68" t="n">
        <f>I118+N118+S118+X118+AC118+AH118</f>
        <v>45.5</v>
      </c>
      <c r="AK118" s="68" t="n">
        <f>J118+O118+T118+Y118+AD118+AI118</f>
        <v>-25.5</v>
      </c>
    </row>
    <row r="119" ht="13.5" customHeight="1">
      <c r="A119" s="17" t="n">
        <v>116</v>
      </c>
      <c r="B119" s="18" t="n">
        <v>52</v>
      </c>
      <c r="C119" s="19" t="s">
        <v>338</v>
      </c>
      <c r="D119" s="57" t="s">
        <v>31</v>
      </c>
      <c r="E119" s="58" t="s">
        <v>187</v>
      </c>
      <c r="F119" s="59" t="n">
        <v>5</v>
      </c>
      <c r="G119" s="59" t="n">
        <v>2</v>
      </c>
      <c r="H119" s="138" t="n">
        <f>G119/F119</f>
        <v>0.4</v>
      </c>
      <c r="I119" s="139" t="n">
        <f>G119*1.5</f>
        <v>3</v>
      </c>
      <c r="J119" s="62" t="n">
        <f>(F119-G119)*-1</f>
        <v>-3</v>
      </c>
      <c r="K119" s="63" t="n">
        <v>20</v>
      </c>
      <c r="L119" s="63" t="n">
        <v>7</v>
      </c>
      <c r="M119" s="140" t="n">
        <f>L119/K119</f>
        <v>0.35</v>
      </c>
      <c r="N119" s="141" t="n">
        <f>L119*1</f>
        <v>7</v>
      </c>
      <c r="O119" s="66" t="n">
        <f>(K119-L119)*-1</f>
        <v>-13</v>
      </c>
      <c r="P119" s="63" t="n">
        <v>10</v>
      </c>
      <c r="Q119" s="141" t="n">
        <v>6</v>
      </c>
      <c r="R119" s="142" t="n">
        <f>Q119/P119</f>
        <v>0.6</v>
      </c>
      <c r="S119" s="141" t="n">
        <f>Q119*1</f>
        <v>6</v>
      </c>
      <c r="T119" s="66" t="n">
        <f>(P119-Q119)*-0.5</f>
        <v>-2</v>
      </c>
      <c r="U119" s="63" t="n">
        <v>10</v>
      </c>
      <c r="V119" s="63" t="n">
        <v>5</v>
      </c>
      <c r="W119" s="140" t="n">
        <f>V119/U119</f>
        <v>0.5</v>
      </c>
      <c r="X119" s="141" t="n">
        <f>V119*1.5</f>
        <v>7.5</v>
      </c>
      <c r="Y119" s="66" t="n">
        <f>(U119-V119)*-1</f>
        <v>-5</v>
      </c>
      <c r="Z119" s="63" t="n">
        <v>15</v>
      </c>
      <c r="AA119" s="64" t="n">
        <v>6</v>
      </c>
      <c r="AB119" s="70" t="n">
        <f>AA119/Z119</f>
        <v>0.4</v>
      </c>
      <c r="AC119" s="64" t="n">
        <f>AA119*0.5</f>
        <v>3</v>
      </c>
      <c r="AD119" s="66" t="n">
        <f>(Z119-AA119)*-0.3</f>
        <v>-2.7</v>
      </c>
      <c r="AE119" s="59" t="n">
        <v>5</v>
      </c>
      <c r="AF119" s="60" t="n">
        <v>0</v>
      </c>
      <c r="AG119" s="69" t="n">
        <f>AF119/AE119</f>
        <v>0</v>
      </c>
      <c r="AH119" s="67" t="n">
        <f>AF119*1</f>
        <v>0</v>
      </c>
      <c r="AI119" s="66" t="n">
        <f>(AE119-AF119)*-0.3</f>
        <v>-1.5</v>
      </c>
      <c r="AJ119" s="68" t="n">
        <f>I119+N119+S119+X119+AC119+AH119</f>
        <v>26.5</v>
      </c>
      <c r="AK119" s="68" t="n">
        <f>J119+O119+T119+Y119+AD119+AI119</f>
        <v>-27.2</v>
      </c>
    </row>
    <row r="120" ht="13.5" customHeight="1">
      <c r="A120" s="17" t="n">
        <v>117</v>
      </c>
      <c r="B120" s="18" t="n">
        <v>371</v>
      </c>
      <c r="C120" s="19" t="s">
        <v>339</v>
      </c>
      <c r="D120" s="57" t="s">
        <v>22</v>
      </c>
      <c r="E120" s="58" t="s">
        <v>187</v>
      </c>
      <c r="F120" s="59" t="n">
        <v>5</v>
      </c>
      <c r="G120" s="59" t="n">
        <v>2</v>
      </c>
      <c r="H120" s="138" t="n">
        <f>G120/F120</f>
        <v>0.4</v>
      </c>
      <c r="I120" s="139" t="n">
        <f>G120*1.5</f>
        <v>3</v>
      </c>
      <c r="J120" s="62" t="n">
        <f>(F120-G120)*-1</f>
        <v>-3</v>
      </c>
      <c r="K120" s="63" t="n">
        <v>20</v>
      </c>
      <c r="L120" s="63" t="n">
        <v>5</v>
      </c>
      <c r="M120" s="140" t="n">
        <f>L120/K120</f>
        <v>0.25</v>
      </c>
      <c r="N120" s="141" t="n">
        <f>L120*1</f>
        <v>5</v>
      </c>
      <c r="O120" s="66" t="n">
        <f>(K120-L120)*-1</f>
        <v>-15</v>
      </c>
      <c r="P120" s="63" t="n">
        <v>10</v>
      </c>
      <c r="Q120" s="141" t="n">
        <v>1</v>
      </c>
      <c r="R120" s="142" t="n">
        <f>Q120/P120</f>
        <v>0.1</v>
      </c>
      <c r="S120" s="141" t="n">
        <f>Q120*1</f>
        <v>1</v>
      </c>
      <c r="T120" s="66" t="n">
        <f>(P120-Q120)*-0.5</f>
        <v>-4.5</v>
      </c>
      <c r="U120" s="63" t="n">
        <v>10</v>
      </c>
      <c r="V120" s="63" t="n">
        <v>3</v>
      </c>
      <c r="W120" s="140" t="n">
        <f>V120/U120</f>
        <v>0.3</v>
      </c>
      <c r="X120" s="141" t="n">
        <f>V120*1.5</f>
        <v>4.5</v>
      </c>
      <c r="Y120" s="66" t="n">
        <f>(U120-V120)*-1</f>
        <v>-7</v>
      </c>
      <c r="Z120" s="63" t="n">
        <v>15</v>
      </c>
      <c r="AA120" s="64" t="n">
        <v>2</v>
      </c>
      <c r="AB120" s="70" t="n">
        <f>AA120/Z120</f>
        <v>0.133333333333333</v>
      </c>
      <c r="AC120" s="64" t="n">
        <f>AA120*0.5</f>
        <v>1</v>
      </c>
      <c r="AD120" s="66" t="n">
        <f>(Z120-AA120)*-0.3</f>
        <v>-3.9</v>
      </c>
      <c r="AE120" s="59" t="n">
        <v>5</v>
      </c>
      <c r="AF120" s="60" t="n">
        <v>0</v>
      </c>
      <c r="AG120" s="69" t="n">
        <f>AF120/AE120</f>
        <v>0</v>
      </c>
      <c r="AH120" s="67" t="n">
        <f>AF120*1</f>
        <v>0</v>
      </c>
      <c r="AI120" s="66" t="n">
        <f>(AE120-AF120)*-0.3</f>
        <v>-1.5</v>
      </c>
      <c r="AJ120" s="68" t="n">
        <f>I120+N120+S120+X120+AC120+AH120</f>
        <v>14.5</v>
      </c>
      <c r="AK120" s="68" t="n">
        <f>J120+O120+T120+Y120+AD120+AI120</f>
        <v>-34.9</v>
      </c>
    </row>
    <row r="121" ht="13.5" customHeight="1">
      <c r="A121" s="17" t="n">
        <v>118</v>
      </c>
      <c r="B121" s="18" t="n">
        <v>545</v>
      </c>
      <c r="C121" s="19" t="s">
        <v>375</v>
      </c>
      <c r="D121" s="57" t="s">
        <v>24</v>
      </c>
      <c r="E121" s="58" t="s">
        <v>187</v>
      </c>
      <c r="F121" s="59" t="n">
        <v>5</v>
      </c>
      <c r="G121" s="59" t="n">
        <v>0</v>
      </c>
      <c r="H121" s="138" t="n">
        <f>G121/F121</f>
        <v>0</v>
      </c>
      <c r="I121" s="139" t="n">
        <f>G121*1.5</f>
        <v>0</v>
      </c>
      <c r="J121" s="62" t="n">
        <f>(F121-G121)*-1</f>
        <v>-5</v>
      </c>
      <c r="K121" s="63" t="n">
        <v>20</v>
      </c>
      <c r="L121" s="63" t="n">
        <v>0</v>
      </c>
      <c r="M121" s="140" t="n">
        <f>L121/K121</f>
        <v>0</v>
      </c>
      <c r="N121" s="141" t="n">
        <f>L121*1</f>
        <v>0</v>
      </c>
      <c r="O121" s="66" t="n">
        <f>(K121-L121)*-1</f>
        <v>-20</v>
      </c>
      <c r="P121" s="63" t="n">
        <v>10</v>
      </c>
      <c r="Q121" s="141" t="n">
        <v>0</v>
      </c>
      <c r="R121" s="142" t="n">
        <f>Q121/P121</f>
        <v>0</v>
      </c>
      <c r="S121" s="141" t="n">
        <f>Q121*1</f>
        <v>0</v>
      </c>
      <c r="T121" s="66" t="n">
        <f>(P121-Q121)*-0.5</f>
        <v>-5</v>
      </c>
      <c r="U121" s="63" t="n">
        <v>10</v>
      </c>
      <c r="V121" s="63" t="n">
        <v>0</v>
      </c>
      <c r="W121" s="140" t="n">
        <f>V121/U121</f>
        <v>0</v>
      </c>
      <c r="X121" s="141" t="n">
        <f>V121*1.5</f>
        <v>0</v>
      </c>
      <c r="Y121" s="66" t="n">
        <f>(U121-V121)*-1</f>
        <v>-10</v>
      </c>
      <c r="Z121" s="63" t="n">
        <v>15</v>
      </c>
      <c r="AA121" s="64" t="n">
        <v>0</v>
      </c>
      <c r="AB121" s="70" t="n">
        <f>AA121/Z121</f>
        <v>0</v>
      </c>
      <c r="AC121" s="64" t="n">
        <f>AA121*0.5</f>
        <v>0</v>
      </c>
      <c r="AD121" s="66" t="n">
        <f>(Z121-AA121)*-0.3</f>
        <v>-4.5</v>
      </c>
      <c r="AE121" s="59" t="n">
        <v>5</v>
      </c>
      <c r="AF121" s="60" t="n">
        <v>0</v>
      </c>
      <c r="AG121" s="69" t="n">
        <f>AF121/AE121</f>
        <v>0</v>
      </c>
      <c r="AH121" s="67" t="n">
        <f>AF121*1</f>
        <v>0</v>
      </c>
      <c r="AI121" s="66" t="n">
        <f>(AE121-AF121)*-0.3</f>
        <v>-1.5</v>
      </c>
      <c r="AJ121" s="68" t="n">
        <f>I121+N121+S121+X121+AC121+AH121</f>
        <v>0</v>
      </c>
      <c r="AK121" s="68" t="n">
        <f>J121+O121+T121+Y121+AD121+AI121</f>
        <v>-46</v>
      </c>
    </row>
    <row r="122" ht="13.5" customHeight="1">
      <c r="A122" s="17" t="n">
        <v>119</v>
      </c>
      <c r="B122" s="18" t="n">
        <v>591</v>
      </c>
      <c r="C122" s="19" t="s">
        <v>340</v>
      </c>
      <c r="D122" s="57" t="s">
        <v>19</v>
      </c>
      <c r="E122" s="58" t="s">
        <v>187</v>
      </c>
      <c r="F122" s="59" t="n">
        <v>5</v>
      </c>
      <c r="G122" s="59" t="n">
        <v>1</v>
      </c>
      <c r="H122" s="138" t="n">
        <f>G122/F122</f>
        <v>0.2</v>
      </c>
      <c r="I122" s="139" t="n">
        <f>G122*1.5</f>
        <v>1.5</v>
      </c>
      <c r="J122" s="62" t="n">
        <f>(F122-G122)*-1</f>
        <v>-4</v>
      </c>
      <c r="K122" s="63" t="n">
        <v>20</v>
      </c>
      <c r="L122" s="63" t="n">
        <v>1</v>
      </c>
      <c r="M122" s="140" t="n">
        <f>L122/K122</f>
        <v>0.05</v>
      </c>
      <c r="N122" s="141" t="n">
        <f>L122*1</f>
        <v>1</v>
      </c>
      <c r="O122" s="66" t="n">
        <f>(K122-L122)*-1</f>
        <v>-19</v>
      </c>
      <c r="P122" s="63" t="n">
        <v>10</v>
      </c>
      <c r="Q122" s="141" t="n">
        <v>3</v>
      </c>
      <c r="R122" s="142" t="n">
        <f>Q122/P122</f>
        <v>0.3</v>
      </c>
      <c r="S122" s="141" t="n">
        <f>Q122*1</f>
        <v>3</v>
      </c>
      <c r="T122" s="66" t="n">
        <f>(P122-Q122)*-0.5</f>
        <v>-3.5</v>
      </c>
      <c r="U122" s="63" t="n">
        <v>10</v>
      </c>
      <c r="V122" s="63" t="n">
        <v>1</v>
      </c>
      <c r="W122" s="140" t="n">
        <f>V122/U122</f>
        <v>0.1</v>
      </c>
      <c r="X122" s="141" t="n">
        <f>V122*1.5</f>
        <v>1.5</v>
      </c>
      <c r="Y122" s="66" t="n">
        <f>(U122-V122)*-1</f>
        <v>-9</v>
      </c>
      <c r="Z122" s="63" t="n">
        <v>15</v>
      </c>
      <c r="AA122" s="64" t="n">
        <v>2</v>
      </c>
      <c r="AB122" s="70" t="n">
        <f>AA122/Z122</f>
        <v>0.133333333333333</v>
      </c>
      <c r="AC122" s="64" t="n">
        <f>AA122*0.5</f>
        <v>1</v>
      </c>
      <c r="AD122" s="66" t="n">
        <f>(Z122-AA122)*-0.3</f>
        <v>-3.9</v>
      </c>
      <c r="AE122" s="59" t="n">
        <v>5</v>
      </c>
      <c r="AF122" s="60" t="n">
        <v>0</v>
      </c>
      <c r="AG122" s="69" t="n">
        <f>AF122/AE122</f>
        <v>0</v>
      </c>
      <c r="AH122" s="67" t="n">
        <f>AF122*1</f>
        <v>0</v>
      </c>
      <c r="AI122" s="66" t="n">
        <f>(AE122-AF122)*-0.3</f>
        <v>-1.5</v>
      </c>
      <c r="AJ122" s="68" t="n">
        <f>I122+N122+S122+X122+AC122+AH122</f>
        <v>8</v>
      </c>
      <c r="AK122" s="68" t="n">
        <f>J122+O122+T122+Y122+AD122+AI122</f>
        <v>-40.9</v>
      </c>
    </row>
    <row r="123" ht="13.5" customHeight="1">
      <c r="A123" s="17" t="n">
        <v>120</v>
      </c>
      <c r="B123" s="18" t="n">
        <v>723</v>
      </c>
      <c r="C123" s="19" t="s">
        <v>341</v>
      </c>
      <c r="D123" s="57" t="s">
        <v>24</v>
      </c>
      <c r="E123" s="58" t="s">
        <v>187</v>
      </c>
      <c r="F123" s="59" t="n">
        <v>5</v>
      </c>
      <c r="G123" s="59" t="n">
        <v>5</v>
      </c>
      <c r="H123" s="138" t="n">
        <f>G123/F123</f>
        <v>1</v>
      </c>
      <c r="I123" s="139" t="n">
        <f>G123*3</f>
        <v>15</v>
      </c>
      <c r="J123" s="60"/>
      <c r="K123" s="63" t="n">
        <v>20</v>
      </c>
      <c r="L123" s="63" t="n">
        <v>7</v>
      </c>
      <c r="M123" s="140" t="n">
        <f>L123/K123</f>
        <v>0.35</v>
      </c>
      <c r="N123" s="141" t="n">
        <f>L123*1</f>
        <v>7</v>
      </c>
      <c r="O123" s="66" t="n">
        <f>(K123-L123)*-1</f>
        <v>-13</v>
      </c>
      <c r="P123" s="63" t="n">
        <v>10</v>
      </c>
      <c r="Q123" s="141" t="n">
        <v>2</v>
      </c>
      <c r="R123" s="142" t="n">
        <f>Q123/P123</f>
        <v>0.2</v>
      </c>
      <c r="S123" s="141" t="n">
        <f>Q123*1</f>
        <v>2</v>
      </c>
      <c r="T123" s="66" t="n">
        <f>(P123-Q123)*-0.5</f>
        <v>-4</v>
      </c>
      <c r="U123" s="63" t="n">
        <v>10</v>
      </c>
      <c r="V123" s="63" t="n">
        <v>5</v>
      </c>
      <c r="W123" s="140" t="n">
        <f>V123/U123</f>
        <v>0.5</v>
      </c>
      <c r="X123" s="141" t="n">
        <f>V123*1.5</f>
        <v>7.5</v>
      </c>
      <c r="Y123" s="66" t="n">
        <f>(U123-V123)*-1</f>
        <v>-5</v>
      </c>
      <c r="Z123" s="63" t="n">
        <v>15</v>
      </c>
      <c r="AA123" s="64" t="n">
        <v>3</v>
      </c>
      <c r="AB123" s="70" t="n">
        <f>AA123/Z123</f>
        <v>0.2</v>
      </c>
      <c r="AC123" s="64" t="n">
        <f>AA123*0.5</f>
        <v>1.5</v>
      </c>
      <c r="AD123" s="66" t="n">
        <f>(Z123-AA123)*-0.3</f>
        <v>-3.6</v>
      </c>
      <c r="AE123" s="59" t="n">
        <v>5</v>
      </c>
      <c r="AF123" s="60" t="n">
        <v>4</v>
      </c>
      <c r="AG123" s="69" t="n">
        <f>AF123/AE123</f>
        <v>0.8</v>
      </c>
      <c r="AH123" s="67" t="n">
        <f>AF123*1</f>
        <v>4</v>
      </c>
      <c r="AI123" s="66" t="n">
        <f>(AE123-AF123)*-0.3</f>
        <v>-0.3</v>
      </c>
      <c r="AJ123" s="68" t="n">
        <f>I123+N123+S123+X123+AC123+AH123</f>
        <v>37</v>
      </c>
      <c r="AK123" s="68" t="n">
        <f>J123+O123+T123+Y123+AD123+AI123</f>
        <v>-25.9</v>
      </c>
    </row>
    <row r="124" ht="13.5" customHeight="1">
      <c r="A124" s="17" t="n">
        <v>121</v>
      </c>
      <c r="B124" s="18" t="n">
        <v>106568</v>
      </c>
      <c r="C124" s="19" t="s">
        <v>342</v>
      </c>
      <c r="D124" s="57" t="s">
        <v>24</v>
      </c>
      <c r="E124" s="58" t="s">
        <v>187</v>
      </c>
      <c r="F124" s="59" t="n">
        <v>5</v>
      </c>
      <c r="G124" s="59" t="n">
        <v>3</v>
      </c>
      <c r="H124" s="138" t="n">
        <f>G124/F124</f>
        <v>0.6</v>
      </c>
      <c r="I124" s="139" t="n">
        <f>G124*1.5</f>
        <v>4.5</v>
      </c>
      <c r="J124" s="62" t="n">
        <f>(F124-G124)*-1</f>
        <v>-2</v>
      </c>
      <c r="K124" s="63" t="n">
        <v>20</v>
      </c>
      <c r="L124" s="63" t="n">
        <v>17</v>
      </c>
      <c r="M124" s="140" t="n">
        <f>L124/K124</f>
        <v>0.85</v>
      </c>
      <c r="N124" s="141" t="n">
        <f>L124*1</f>
        <v>17</v>
      </c>
      <c r="O124" s="66" t="n">
        <f>(K124-L124)*-1</f>
        <v>-3</v>
      </c>
      <c r="P124" s="63" t="n">
        <v>10</v>
      </c>
      <c r="Q124" s="141" t="n">
        <v>9</v>
      </c>
      <c r="R124" s="142" t="n">
        <f>Q124/P124</f>
        <v>0.9</v>
      </c>
      <c r="S124" s="141" t="n">
        <f>Q124*1</f>
        <v>9</v>
      </c>
      <c r="T124" s="66" t="n">
        <f>(P124-Q124)*-0.5</f>
        <v>-0.5</v>
      </c>
      <c r="U124" s="63" t="n">
        <v>10</v>
      </c>
      <c r="V124" s="63" t="n">
        <v>2</v>
      </c>
      <c r="W124" s="140" t="n">
        <f>V124/U124</f>
        <v>0.2</v>
      </c>
      <c r="X124" s="141" t="n">
        <f>V124*1.5</f>
        <v>3</v>
      </c>
      <c r="Y124" s="66" t="n">
        <f>(U124-V124)*-1</f>
        <v>-8</v>
      </c>
      <c r="Z124" s="63" t="n">
        <v>15</v>
      </c>
      <c r="AA124" s="64" t="n">
        <v>8</v>
      </c>
      <c r="AB124" s="70" t="n">
        <f>AA124/Z124</f>
        <v>0.533333333333333</v>
      </c>
      <c r="AC124" s="64" t="n">
        <f>AA124*0.5</f>
        <v>4</v>
      </c>
      <c r="AD124" s="66" t="n">
        <f>(Z124-AA124)*-0.3</f>
        <v>-2.1</v>
      </c>
      <c r="AE124" s="59" t="n">
        <v>5</v>
      </c>
      <c r="AF124" s="60" t="n">
        <v>0</v>
      </c>
      <c r="AG124" s="69" t="n">
        <f>AF124/AE124</f>
        <v>0</v>
      </c>
      <c r="AH124" s="67" t="n">
        <f>AF124*1</f>
        <v>0</v>
      </c>
      <c r="AI124" s="66" t="n">
        <f>(AE124-AF124)*-0.3</f>
        <v>-1.5</v>
      </c>
      <c r="AJ124" s="68" t="n">
        <f>I124+N124+S124+X124+AC124+AH124</f>
        <v>37.5</v>
      </c>
      <c r="AK124" s="68" t="n">
        <f>J124+O124+T124+Y124+AD124+AI124</f>
        <v>-17.1</v>
      </c>
    </row>
    <row r="125" ht="13.5" customHeight="1">
      <c r="A125" s="17" t="n">
        <v>122</v>
      </c>
      <c r="B125" s="18" t="n">
        <v>110378</v>
      </c>
      <c r="C125" s="19" t="s">
        <v>343</v>
      </c>
      <c r="D125" s="57" t="s">
        <v>31</v>
      </c>
      <c r="E125" s="58" t="s">
        <v>187</v>
      </c>
      <c r="F125" s="59" t="n">
        <v>5</v>
      </c>
      <c r="G125" s="59" t="n">
        <v>1</v>
      </c>
      <c r="H125" s="138" t="n">
        <f>G125/F125</f>
        <v>0.2</v>
      </c>
      <c r="I125" s="139" t="n">
        <f>G125*1.5</f>
        <v>1.5</v>
      </c>
      <c r="J125" s="62" t="n">
        <f>(F125-G125)*-1</f>
        <v>-4</v>
      </c>
      <c r="K125" s="63" t="n">
        <v>20</v>
      </c>
      <c r="L125" s="63" t="n">
        <v>6</v>
      </c>
      <c r="M125" s="140" t="n">
        <f>L125/K125</f>
        <v>0.3</v>
      </c>
      <c r="N125" s="141" t="n">
        <f>L125*1</f>
        <v>6</v>
      </c>
      <c r="O125" s="66" t="n">
        <f>(K125-L125)*-1</f>
        <v>-14</v>
      </c>
      <c r="P125" s="63" t="n">
        <v>10</v>
      </c>
      <c r="Q125" s="141" t="n">
        <v>5</v>
      </c>
      <c r="R125" s="142" t="n">
        <f>Q125/P125</f>
        <v>0.5</v>
      </c>
      <c r="S125" s="141" t="n">
        <f>Q125*1</f>
        <v>5</v>
      </c>
      <c r="T125" s="66" t="n">
        <f>(P125-Q125)*-0.5</f>
        <v>-2.5</v>
      </c>
      <c r="U125" s="63" t="n">
        <v>10</v>
      </c>
      <c r="V125" s="63" t="n">
        <v>2</v>
      </c>
      <c r="W125" s="140" t="n">
        <f>V125/U125</f>
        <v>0.2</v>
      </c>
      <c r="X125" s="141" t="n">
        <f>V125*1.5</f>
        <v>3</v>
      </c>
      <c r="Y125" s="66" t="n">
        <f>(U125-V125)*-1</f>
        <v>-8</v>
      </c>
      <c r="Z125" s="63" t="n">
        <v>15</v>
      </c>
      <c r="AA125" s="64" t="n">
        <v>8</v>
      </c>
      <c r="AB125" s="70" t="n">
        <f>AA125/Z125</f>
        <v>0.533333333333333</v>
      </c>
      <c r="AC125" s="64" t="n">
        <f>AA125*0.5</f>
        <v>4</v>
      </c>
      <c r="AD125" s="66" t="n">
        <f>(Z125-AA125)*-0.3</f>
        <v>-2.1</v>
      </c>
      <c r="AE125" s="59" t="n">
        <v>5</v>
      </c>
      <c r="AF125" s="60" t="n">
        <v>1</v>
      </c>
      <c r="AG125" s="69" t="n">
        <f>AF125/AE125</f>
        <v>0.2</v>
      </c>
      <c r="AH125" s="67" t="n">
        <f>AF125*1</f>
        <v>1</v>
      </c>
      <c r="AI125" s="66" t="n">
        <f>(AE125-AF125)*-0.3</f>
        <v>-1.2</v>
      </c>
      <c r="AJ125" s="68" t="n">
        <f>I125+N125+S125+X125+AC125+AH125</f>
        <v>20.5</v>
      </c>
      <c r="AK125" s="68" t="n">
        <f>J125+O125+T125+Y125+AD125+AI125</f>
        <v>-31.8</v>
      </c>
    </row>
    <row r="126" ht="13.5" customHeight="1">
      <c r="A126" s="17" t="n">
        <v>123</v>
      </c>
      <c r="B126" s="18" t="n">
        <v>113298</v>
      </c>
      <c r="C126" s="19" t="s">
        <v>344</v>
      </c>
      <c r="D126" s="57" t="s">
        <v>14</v>
      </c>
      <c r="E126" s="58" t="s">
        <v>187</v>
      </c>
      <c r="F126" s="59" t="n">
        <v>5</v>
      </c>
      <c r="G126" s="59" t="n">
        <v>2</v>
      </c>
      <c r="H126" s="138" t="n">
        <f>G126/F126</f>
        <v>0.4</v>
      </c>
      <c r="I126" s="139" t="n">
        <f>G126*1.5</f>
        <v>3</v>
      </c>
      <c r="J126" s="62" t="n">
        <f>(F126-G126)*-1</f>
        <v>-3</v>
      </c>
      <c r="K126" s="63" t="n">
        <v>20</v>
      </c>
      <c r="L126" s="63" t="n">
        <v>9</v>
      </c>
      <c r="M126" s="140" t="n">
        <f>L126/K126</f>
        <v>0.45</v>
      </c>
      <c r="N126" s="141" t="n">
        <f>L126*1</f>
        <v>9</v>
      </c>
      <c r="O126" s="66" t="n">
        <f>(K126-L126)*-1</f>
        <v>-11</v>
      </c>
      <c r="P126" s="63" t="n">
        <v>10</v>
      </c>
      <c r="Q126" s="141" t="n">
        <v>4</v>
      </c>
      <c r="R126" s="142" t="n">
        <f>Q126/P126</f>
        <v>0.4</v>
      </c>
      <c r="S126" s="141" t="n">
        <f>Q126*1</f>
        <v>4</v>
      </c>
      <c r="T126" s="66" t="n">
        <f>(P126-Q126)*-0.5</f>
        <v>-3</v>
      </c>
      <c r="U126" s="63" t="n">
        <v>10</v>
      </c>
      <c r="V126" s="63" t="n">
        <v>3</v>
      </c>
      <c r="W126" s="140" t="n">
        <f>V126/U126</f>
        <v>0.3</v>
      </c>
      <c r="X126" s="141" t="n">
        <f>V126*1.5</f>
        <v>4.5</v>
      </c>
      <c r="Y126" s="66" t="n">
        <f>(U126-V126)*-1</f>
        <v>-7</v>
      </c>
      <c r="Z126" s="63" t="n">
        <v>15</v>
      </c>
      <c r="AA126" s="64" t="n">
        <v>6</v>
      </c>
      <c r="AB126" s="70" t="n">
        <f>AA126/Z126</f>
        <v>0.4</v>
      </c>
      <c r="AC126" s="64" t="n">
        <f>AA126*0.5</f>
        <v>3</v>
      </c>
      <c r="AD126" s="66" t="n">
        <f>(Z126-AA126)*-0.3</f>
        <v>-2.7</v>
      </c>
      <c r="AE126" s="59" t="n">
        <v>5</v>
      </c>
      <c r="AF126" s="60" t="n">
        <v>1</v>
      </c>
      <c r="AG126" s="69" t="n">
        <f>AF126/AE126</f>
        <v>0.2</v>
      </c>
      <c r="AH126" s="67" t="n">
        <f>AF126*1</f>
        <v>1</v>
      </c>
      <c r="AI126" s="66" t="n">
        <f>(AE126-AF126)*-0.3</f>
        <v>-1.2</v>
      </c>
      <c r="AJ126" s="68" t="n">
        <f>I126+N126+S126+X126+AC126+AH126</f>
        <v>24.5</v>
      </c>
      <c r="AK126" s="68" t="n">
        <f>J126+O126+T126+Y126+AD126+AI126</f>
        <v>-27.9</v>
      </c>
    </row>
    <row r="127" ht="13.5" customHeight="1">
      <c r="A127" s="17" t="n">
        <v>124</v>
      </c>
      <c r="B127" s="18" t="n">
        <v>113833</v>
      </c>
      <c r="C127" s="19" t="s">
        <v>345</v>
      </c>
      <c r="D127" s="57" t="s">
        <v>14</v>
      </c>
      <c r="E127" s="58" t="s">
        <v>187</v>
      </c>
      <c r="F127" s="59" t="n">
        <v>5</v>
      </c>
      <c r="G127" s="59" t="n">
        <v>3</v>
      </c>
      <c r="H127" s="138" t="n">
        <f>G127/F127</f>
        <v>0.6</v>
      </c>
      <c r="I127" s="139" t="n">
        <f>G127*1.5</f>
        <v>4.5</v>
      </c>
      <c r="J127" s="62" t="n">
        <f>(F127-G127)*-1</f>
        <v>-2</v>
      </c>
      <c r="K127" s="63" t="n">
        <v>20</v>
      </c>
      <c r="L127" s="63" t="n">
        <v>9</v>
      </c>
      <c r="M127" s="140" t="n">
        <f>L127/K127</f>
        <v>0.45</v>
      </c>
      <c r="N127" s="141" t="n">
        <f>L127*1</f>
        <v>9</v>
      </c>
      <c r="O127" s="66" t="n">
        <f>(K127-L127)*-1</f>
        <v>-11</v>
      </c>
      <c r="P127" s="63" t="n">
        <v>10</v>
      </c>
      <c r="Q127" s="141" t="n">
        <v>10</v>
      </c>
      <c r="R127" s="142" t="n">
        <f>Q127/P127</f>
        <v>1</v>
      </c>
      <c r="S127" s="141" t="n">
        <f>Q127*2</f>
        <v>20</v>
      </c>
      <c r="T127" s="64"/>
      <c r="U127" s="63" t="n">
        <v>10</v>
      </c>
      <c r="V127" s="63" t="n">
        <v>1</v>
      </c>
      <c r="W127" s="140" t="n">
        <f>V127/U127</f>
        <v>0.1</v>
      </c>
      <c r="X127" s="141" t="n">
        <f>V127*1.5</f>
        <v>1.5</v>
      </c>
      <c r="Y127" s="66" t="n">
        <f>(U127-V127)*-1</f>
        <v>-9</v>
      </c>
      <c r="Z127" s="63" t="n">
        <v>15</v>
      </c>
      <c r="AA127" s="64" t="n">
        <v>15</v>
      </c>
      <c r="AB127" s="70" t="n">
        <f>AA127/Z127</f>
        <v>1</v>
      </c>
      <c r="AC127" s="64" t="n">
        <f>AA127*1</f>
        <v>15</v>
      </c>
      <c r="AD127" s="67"/>
      <c r="AE127" s="59" t="n">
        <v>5</v>
      </c>
      <c r="AF127" s="60" t="n">
        <v>2</v>
      </c>
      <c r="AG127" s="69" t="n">
        <f>AF127/AE127</f>
        <v>0.4</v>
      </c>
      <c r="AH127" s="67" t="n">
        <f>AF127*1</f>
        <v>2</v>
      </c>
      <c r="AI127" s="66" t="n">
        <f>(AE127-AF127)*-0.3</f>
        <v>-0.9</v>
      </c>
      <c r="AJ127" s="68" t="n">
        <f>I127+N127+S127+X127+AC127+AH127</f>
        <v>52</v>
      </c>
      <c r="AK127" s="68" t="n">
        <f>J127+O127+T127+Y127+AD127+AI127</f>
        <v>-22.9</v>
      </c>
    </row>
    <row r="128" ht="13.5" customHeight="1">
      <c r="A128" s="17" t="n">
        <v>125</v>
      </c>
      <c r="B128" s="18" t="n">
        <v>114069</v>
      </c>
      <c r="C128" s="19" t="s">
        <v>346</v>
      </c>
      <c r="D128" s="57" t="s">
        <v>24</v>
      </c>
      <c r="E128" s="58" t="s">
        <v>187</v>
      </c>
      <c r="F128" s="59" t="n">
        <v>5</v>
      </c>
      <c r="G128" s="59" t="n">
        <v>3</v>
      </c>
      <c r="H128" s="138" t="n">
        <f>G128/F128</f>
        <v>0.6</v>
      </c>
      <c r="I128" s="139" t="n">
        <f>G128*1.5</f>
        <v>4.5</v>
      </c>
      <c r="J128" s="62" t="n">
        <f>(F128-G128)*-1</f>
        <v>-2</v>
      </c>
      <c r="K128" s="63" t="n">
        <v>20</v>
      </c>
      <c r="L128" s="63" t="n">
        <v>14</v>
      </c>
      <c r="M128" s="140" t="n">
        <f>L128/K128</f>
        <v>0.7</v>
      </c>
      <c r="N128" s="141" t="n">
        <f>L128*1</f>
        <v>14</v>
      </c>
      <c r="O128" s="66" t="n">
        <f>(K128-L128)*-1</f>
        <v>-6</v>
      </c>
      <c r="P128" s="63" t="n">
        <v>10</v>
      </c>
      <c r="Q128" s="141" t="n">
        <v>3</v>
      </c>
      <c r="R128" s="142" t="n">
        <f>Q128/P128</f>
        <v>0.3</v>
      </c>
      <c r="S128" s="141" t="n">
        <f>Q128*1</f>
        <v>3</v>
      </c>
      <c r="T128" s="66" t="n">
        <f>(P128-Q128)*-0.5</f>
        <v>-3.5</v>
      </c>
      <c r="U128" s="63" t="n">
        <v>10</v>
      </c>
      <c r="V128" s="63" t="n">
        <v>3</v>
      </c>
      <c r="W128" s="140" t="n">
        <f>V128/U128</f>
        <v>0.3</v>
      </c>
      <c r="X128" s="141" t="n">
        <f>V128*1.5</f>
        <v>4.5</v>
      </c>
      <c r="Y128" s="66" t="n">
        <f>(U128-V128)*-1</f>
        <v>-7</v>
      </c>
      <c r="Z128" s="63" t="n">
        <v>15</v>
      </c>
      <c r="AA128" s="64" t="n">
        <v>2</v>
      </c>
      <c r="AB128" s="70" t="n">
        <f>AA128/Z128</f>
        <v>0.133333333333333</v>
      </c>
      <c r="AC128" s="64" t="n">
        <f>AA128*0.5</f>
        <v>1</v>
      </c>
      <c r="AD128" s="66" t="n">
        <f>(Z128-AA128)*-0.3</f>
        <v>-3.9</v>
      </c>
      <c r="AE128" s="59" t="n">
        <v>5</v>
      </c>
      <c r="AF128" s="60" t="n">
        <v>0</v>
      </c>
      <c r="AG128" s="69" t="n">
        <f>AF128/AE128</f>
        <v>0</v>
      </c>
      <c r="AH128" s="67" t="n">
        <f>AF128*1</f>
        <v>0</v>
      </c>
      <c r="AI128" s="66" t="n">
        <f>(AE128-AF128)*-0.3</f>
        <v>-1.5</v>
      </c>
      <c r="AJ128" s="68" t="n">
        <f>I128+N128+S128+X128+AC128+AH128</f>
        <v>27</v>
      </c>
      <c r="AK128" s="68" t="n">
        <f>J128+O128+T128+Y128+AD128+AI128</f>
        <v>-23.9</v>
      </c>
    </row>
    <row r="129" ht="13.5" customHeight="1">
      <c r="A129" s="17" t="n">
        <v>126</v>
      </c>
      <c r="B129" s="18" t="n">
        <v>115971</v>
      </c>
      <c r="C129" s="19" t="s">
        <v>347</v>
      </c>
      <c r="D129" s="57" t="s">
        <v>11</v>
      </c>
      <c r="E129" s="58" t="s">
        <v>187</v>
      </c>
      <c r="F129" s="59" t="n">
        <v>5</v>
      </c>
      <c r="G129" s="59" t="n">
        <v>2</v>
      </c>
      <c r="H129" s="138" t="n">
        <f>G129/F129</f>
        <v>0.4</v>
      </c>
      <c r="I129" s="139" t="n">
        <f>G129*1.5</f>
        <v>3</v>
      </c>
      <c r="J129" s="62" t="n">
        <f>(F129-G129)*-1</f>
        <v>-3</v>
      </c>
      <c r="K129" s="63" t="n">
        <v>20</v>
      </c>
      <c r="L129" s="63" t="n">
        <v>8</v>
      </c>
      <c r="M129" s="140" t="n">
        <f>L129/K129</f>
        <v>0.4</v>
      </c>
      <c r="N129" s="141" t="n">
        <f>L129*1</f>
        <v>8</v>
      </c>
      <c r="O129" s="66" t="n">
        <f>(K129-L129)*-1</f>
        <v>-12</v>
      </c>
      <c r="P129" s="63" t="n">
        <v>10</v>
      </c>
      <c r="Q129" s="141" t="n">
        <v>1</v>
      </c>
      <c r="R129" s="142" t="n">
        <f>Q129/P129</f>
        <v>0.1</v>
      </c>
      <c r="S129" s="141" t="n">
        <f>Q129*1</f>
        <v>1</v>
      </c>
      <c r="T129" s="66" t="n">
        <f>(P129-Q129)*-0.5</f>
        <v>-4.5</v>
      </c>
      <c r="U129" s="63" t="n">
        <v>10</v>
      </c>
      <c r="V129" s="63" t="n">
        <v>9</v>
      </c>
      <c r="W129" s="140" t="n">
        <f>V129/U129</f>
        <v>0.9</v>
      </c>
      <c r="X129" s="141" t="n">
        <f>V129*1.5</f>
        <v>13.5</v>
      </c>
      <c r="Y129" s="66" t="n">
        <f>(U129-V129)*-1</f>
        <v>-1</v>
      </c>
      <c r="Z129" s="63" t="n">
        <v>15</v>
      </c>
      <c r="AA129" s="64" t="n">
        <v>0</v>
      </c>
      <c r="AB129" s="70" t="n">
        <f>AA129/Z129</f>
        <v>0</v>
      </c>
      <c r="AC129" s="64" t="n">
        <f>AA129*0.5</f>
        <v>0</v>
      </c>
      <c r="AD129" s="66" t="n">
        <f>(Z129-AA129)*-0.3</f>
        <v>-4.5</v>
      </c>
      <c r="AE129" s="59" t="n">
        <v>5</v>
      </c>
      <c r="AF129" s="60" t="n">
        <v>0</v>
      </c>
      <c r="AG129" s="69" t="n">
        <f>AF129/AE129</f>
        <v>0</v>
      </c>
      <c r="AH129" s="67" t="n">
        <f>AF129*1</f>
        <v>0</v>
      </c>
      <c r="AI129" s="66" t="n">
        <f>(AE129-AF129)*-0.3</f>
        <v>-1.5</v>
      </c>
      <c r="AJ129" s="68" t="n">
        <f>I129+N129+S129+X129+AC129+AH129</f>
        <v>25.5</v>
      </c>
      <c r="AK129" s="68" t="n">
        <f>J129+O129+T129+Y129+AD129+AI129</f>
        <v>-26.5</v>
      </c>
    </row>
    <row r="130" ht="13.5" customHeight="1">
      <c r="A130" s="17" t="n">
        <v>127</v>
      </c>
      <c r="B130" s="18" t="n">
        <v>116773</v>
      </c>
      <c r="C130" s="19" t="s">
        <v>348</v>
      </c>
      <c r="D130" s="57" t="s">
        <v>14</v>
      </c>
      <c r="E130" s="58" t="s">
        <v>187</v>
      </c>
      <c r="F130" s="59" t="n">
        <v>5</v>
      </c>
      <c r="G130" s="59" t="n">
        <v>2</v>
      </c>
      <c r="H130" s="138" t="n">
        <f>G130/F130</f>
        <v>0.4</v>
      </c>
      <c r="I130" s="139" t="n">
        <f>G130*1.5</f>
        <v>3</v>
      </c>
      <c r="J130" s="62" t="n">
        <f>(F130-G130)*-1</f>
        <v>-3</v>
      </c>
      <c r="K130" s="63" t="n">
        <v>20</v>
      </c>
      <c r="L130" s="63" t="n">
        <v>9</v>
      </c>
      <c r="M130" s="140" t="n">
        <f>L130/K130</f>
        <v>0.45</v>
      </c>
      <c r="N130" s="141" t="n">
        <f>L130*1</f>
        <v>9</v>
      </c>
      <c r="O130" s="66" t="n">
        <f>(K130-L130)*-1</f>
        <v>-11</v>
      </c>
      <c r="P130" s="63" t="n">
        <v>10</v>
      </c>
      <c r="Q130" s="141" t="n">
        <v>9</v>
      </c>
      <c r="R130" s="142" t="n">
        <f>Q130/P130</f>
        <v>0.9</v>
      </c>
      <c r="S130" s="141" t="n">
        <f>Q130*1</f>
        <v>9</v>
      </c>
      <c r="T130" s="66" t="n">
        <f>(P130-Q130)*-0.5</f>
        <v>-0.5</v>
      </c>
      <c r="U130" s="63" t="n">
        <v>10</v>
      </c>
      <c r="V130" s="63" t="n">
        <v>1</v>
      </c>
      <c r="W130" s="140" t="n">
        <f>V130/U130</f>
        <v>0.1</v>
      </c>
      <c r="X130" s="141" t="n">
        <f>V130*1.5</f>
        <v>1.5</v>
      </c>
      <c r="Y130" s="66" t="n">
        <f>(U130-V130)*-1</f>
        <v>-9</v>
      </c>
      <c r="Z130" s="63" t="n">
        <v>15</v>
      </c>
      <c r="AA130" s="64" t="n">
        <v>7</v>
      </c>
      <c r="AB130" s="70" t="n">
        <f>AA130/Z130</f>
        <v>0.466666666666667</v>
      </c>
      <c r="AC130" s="64" t="n">
        <f>AA130*0.5</f>
        <v>3.5</v>
      </c>
      <c r="AD130" s="66" t="n">
        <f>(Z130-AA130)*-0.3</f>
        <v>-2.4</v>
      </c>
      <c r="AE130" s="59" t="n">
        <v>5</v>
      </c>
      <c r="AF130" s="60" t="n">
        <v>2</v>
      </c>
      <c r="AG130" s="69" t="n">
        <f>AF130/AE130</f>
        <v>0.4</v>
      </c>
      <c r="AH130" s="67" t="n">
        <f>AF130*1</f>
        <v>2</v>
      </c>
      <c r="AI130" s="66" t="n">
        <f>(AE130-AF130)*-0.3</f>
        <v>-0.9</v>
      </c>
      <c r="AJ130" s="68" t="n">
        <f>I130+N130+S130+X130+AC130+AH130</f>
        <v>28</v>
      </c>
      <c r="AK130" s="68" t="n">
        <f>J130+O130+T130+Y130+AD130+AI130</f>
        <v>-26.8</v>
      </c>
    </row>
    <row r="131" ht="13.5" customHeight="1">
      <c r="A131" s="17" t="n">
        <v>128</v>
      </c>
      <c r="B131" s="18" t="n">
        <v>116919</v>
      </c>
      <c r="C131" s="19" t="s">
        <v>349</v>
      </c>
      <c r="D131" s="57" t="s">
        <v>11</v>
      </c>
      <c r="E131" s="58" t="s">
        <v>187</v>
      </c>
      <c r="F131" s="59" t="n">
        <v>5</v>
      </c>
      <c r="G131" s="59" t="n">
        <v>3</v>
      </c>
      <c r="H131" s="138" t="n">
        <f>G131/F131</f>
        <v>0.6</v>
      </c>
      <c r="I131" s="139" t="n">
        <f>G131*1.5</f>
        <v>4.5</v>
      </c>
      <c r="J131" s="62" t="n">
        <f>(F131-G131)*-1</f>
        <v>-2</v>
      </c>
      <c r="K131" s="63" t="n">
        <v>20</v>
      </c>
      <c r="L131" s="63" t="n">
        <v>9</v>
      </c>
      <c r="M131" s="140" t="n">
        <f>L131/K131</f>
        <v>0.45</v>
      </c>
      <c r="N131" s="141" t="n">
        <f>L131*1</f>
        <v>9</v>
      </c>
      <c r="O131" s="66" t="n">
        <f>(K131-L131)*-1</f>
        <v>-11</v>
      </c>
      <c r="P131" s="63" t="n">
        <v>10</v>
      </c>
      <c r="Q131" s="141" t="n">
        <v>9</v>
      </c>
      <c r="R131" s="142" t="n">
        <f>Q131/P131</f>
        <v>0.9</v>
      </c>
      <c r="S131" s="141" t="n">
        <f>Q131*1</f>
        <v>9</v>
      </c>
      <c r="T131" s="66" t="n">
        <f>(P131-Q131)*-0.5</f>
        <v>-0.5</v>
      </c>
      <c r="U131" s="63" t="n">
        <v>10</v>
      </c>
      <c r="V131" s="63" t="n">
        <v>1</v>
      </c>
      <c r="W131" s="140" t="n">
        <f>V131/U131</f>
        <v>0.1</v>
      </c>
      <c r="X131" s="141" t="n">
        <f>V131*1.5</f>
        <v>1.5</v>
      </c>
      <c r="Y131" s="66" t="n">
        <f>(U131-V131)*-1</f>
        <v>-9</v>
      </c>
      <c r="Z131" s="63" t="n">
        <v>15</v>
      </c>
      <c r="AA131" s="64" t="n">
        <v>29</v>
      </c>
      <c r="AB131" s="70" t="n">
        <f>AA131/Z131</f>
        <v>1.93333333333333</v>
      </c>
      <c r="AC131" s="64" t="n">
        <f>AA131*1</f>
        <v>29</v>
      </c>
      <c r="AD131" s="67"/>
      <c r="AE131" s="59" t="n">
        <v>5</v>
      </c>
      <c r="AF131" s="60" t="n">
        <v>0</v>
      </c>
      <c r="AG131" s="69" t="n">
        <f>AF131/AE131</f>
        <v>0</v>
      </c>
      <c r="AH131" s="67" t="n">
        <f>AF131*1</f>
        <v>0</v>
      </c>
      <c r="AI131" s="66" t="n">
        <f>(AE131-AF131)*-0.3</f>
        <v>-1.5</v>
      </c>
      <c r="AJ131" s="68" t="n">
        <f>I131+N131+S131+X131+AC131+AH131</f>
        <v>53</v>
      </c>
      <c r="AK131" s="68" t="n">
        <f>J131+O131+T131+Y131+AD131+AI131</f>
        <v>-24</v>
      </c>
    </row>
    <row r="132" ht="13.5" customHeight="1">
      <c r="A132" s="17" t="n">
        <v>129</v>
      </c>
      <c r="B132" s="18" t="n">
        <v>117637</v>
      </c>
      <c r="C132" s="19" t="s">
        <v>350</v>
      </c>
      <c r="D132" s="57" t="s">
        <v>19</v>
      </c>
      <c r="E132" s="58" t="s">
        <v>187</v>
      </c>
      <c r="F132" s="59" t="n">
        <v>5</v>
      </c>
      <c r="G132" s="59" t="n">
        <v>3</v>
      </c>
      <c r="H132" s="138" t="n">
        <f>G132/F132</f>
        <v>0.6</v>
      </c>
      <c r="I132" s="139" t="n">
        <f>G132*1.5</f>
        <v>4.5</v>
      </c>
      <c r="J132" s="62" t="n">
        <f>(F132-G132)*-1</f>
        <v>-2</v>
      </c>
      <c r="K132" s="63" t="n">
        <v>20</v>
      </c>
      <c r="L132" s="63" t="n">
        <v>4</v>
      </c>
      <c r="M132" s="140" t="n">
        <f>L132/K132</f>
        <v>0.2</v>
      </c>
      <c r="N132" s="141" t="n">
        <f>L132*1</f>
        <v>4</v>
      </c>
      <c r="O132" s="66" t="n">
        <f>(K132-L132)*-1</f>
        <v>-16</v>
      </c>
      <c r="P132" s="63" t="n">
        <v>10</v>
      </c>
      <c r="Q132" s="141" t="n">
        <v>2</v>
      </c>
      <c r="R132" s="142" t="n">
        <f>Q132/P132</f>
        <v>0.2</v>
      </c>
      <c r="S132" s="141" t="n">
        <f>Q132*1</f>
        <v>2</v>
      </c>
      <c r="T132" s="66" t="n">
        <f>(P132-Q132)*-0.5</f>
        <v>-4</v>
      </c>
      <c r="U132" s="63" t="n">
        <v>10</v>
      </c>
      <c r="V132" s="63" t="n">
        <v>4</v>
      </c>
      <c r="W132" s="140" t="n">
        <f>V132/U132</f>
        <v>0.4</v>
      </c>
      <c r="X132" s="141" t="n">
        <f>V132*1.5</f>
        <v>6</v>
      </c>
      <c r="Y132" s="66" t="n">
        <f>(U132-V132)*-1</f>
        <v>-6</v>
      </c>
      <c r="Z132" s="63" t="n">
        <v>15</v>
      </c>
      <c r="AA132" s="64" t="n">
        <v>1</v>
      </c>
      <c r="AB132" s="70" t="n">
        <f>AA132/Z132</f>
        <v>0.0666666666666667</v>
      </c>
      <c r="AC132" s="64" t="n">
        <f>AA132*0.5</f>
        <v>0.5</v>
      </c>
      <c r="AD132" s="66" t="n">
        <f>(Z132-AA132)*-0.3</f>
        <v>-4.2</v>
      </c>
      <c r="AE132" s="59" t="n">
        <v>5</v>
      </c>
      <c r="AF132" s="60" t="n">
        <v>0</v>
      </c>
      <c r="AG132" s="69" t="n">
        <f>AF132/AE132</f>
        <v>0</v>
      </c>
      <c r="AH132" s="67" t="n">
        <f>AF132*1</f>
        <v>0</v>
      </c>
      <c r="AI132" s="66" t="n">
        <f>(AE132-AF132)*-0.3</f>
        <v>-1.5</v>
      </c>
      <c r="AJ132" s="68" t="n">
        <f>I132+N132+S132+X132+AC132+AH132</f>
        <v>17</v>
      </c>
      <c r="AK132" s="68" t="n">
        <f>J132+O132+T132+Y132+AD132+AI132</f>
        <v>-33.7</v>
      </c>
    </row>
    <row r="133" ht="13.5" customHeight="1">
      <c r="A133" s="17" t="n">
        <v>130</v>
      </c>
      <c r="B133" s="18" t="n">
        <v>118758</v>
      </c>
      <c r="C133" s="19" t="s">
        <v>351</v>
      </c>
      <c r="D133" s="57" t="s">
        <v>24</v>
      </c>
      <c r="E133" s="58" t="s">
        <v>187</v>
      </c>
      <c r="F133" s="59" t="n">
        <v>5</v>
      </c>
      <c r="G133" s="59" t="n">
        <v>1</v>
      </c>
      <c r="H133" s="138" t="n">
        <f>G133/F133</f>
        <v>0.2</v>
      </c>
      <c r="I133" s="139" t="n">
        <f>G133*1.5</f>
        <v>1.5</v>
      </c>
      <c r="J133" s="62" t="n">
        <f>(F133-G133)*-1</f>
        <v>-4</v>
      </c>
      <c r="K133" s="63" t="n">
        <v>20</v>
      </c>
      <c r="L133" s="63" t="n">
        <v>5</v>
      </c>
      <c r="M133" s="140" t="n">
        <f>L133/K133</f>
        <v>0.25</v>
      </c>
      <c r="N133" s="141" t="n">
        <f>L133*1</f>
        <v>5</v>
      </c>
      <c r="O133" s="66" t="n">
        <f>(K133-L133)*-1</f>
        <v>-15</v>
      </c>
      <c r="P133" s="63" t="n">
        <v>10</v>
      </c>
      <c r="Q133" s="141" t="n">
        <v>3</v>
      </c>
      <c r="R133" s="142" t="n">
        <f>Q133/P133</f>
        <v>0.3</v>
      </c>
      <c r="S133" s="141" t="n">
        <f>Q133*1</f>
        <v>3</v>
      </c>
      <c r="T133" s="66" t="n">
        <f>(P133-Q133)*-0.5</f>
        <v>-3.5</v>
      </c>
      <c r="U133" s="63" t="n">
        <v>10</v>
      </c>
      <c r="V133" s="63" t="n">
        <v>0</v>
      </c>
      <c r="W133" s="140" t="n">
        <f>V133/U133</f>
        <v>0</v>
      </c>
      <c r="X133" s="141" t="n">
        <f>V133*1.5</f>
        <v>0</v>
      </c>
      <c r="Y133" s="66" t="n">
        <f>(U133-V133)*-1</f>
        <v>-10</v>
      </c>
      <c r="Z133" s="63" t="n">
        <v>15</v>
      </c>
      <c r="AA133" s="64" t="n">
        <v>7</v>
      </c>
      <c r="AB133" s="70" t="n">
        <f>AA133/Z133</f>
        <v>0.466666666666667</v>
      </c>
      <c r="AC133" s="64" t="n">
        <f>AA133*0.5</f>
        <v>3.5</v>
      </c>
      <c r="AD133" s="66" t="n">
        <f>(Z133-AA133)*-0.3</f>
        <v>-2.4</v>
      </c>
      <c r="AE133" s="59" t="n">
        <v>5</v>
      </c>
      <c r="AF133" s="60" t="n">
        <v>0</v>
      </c>
      <c r="AG133" s="69" t="n">
        <f>AF133/AE133</f>
        <v>0</v>
      </c>
      <c r="AH133" s="67" t="n">
        <f>AF133*1</f>
        <v>0</v>
      </c>
      <c r="AI133" s="66" t="n">
        <f>(AE133-AF133)*-0.3</f>
        <v>-1.5</v>
      </c>
      <c r="AJ133" s="68" t="n">
        <f>I133+N133+S133+X133+AC133+AH133</f>
        <v>13</v>
      </c>
      <c r="AK133" s="68" t="n">
        <f>J133+O133+T133+Y133+AD133+AI133</f>
        <v>-36.4</v>
      </c>
    </row>
    <row r="134" ht="13.5" customHeight="1">
      <c r="A134" s="17" t="n">
        <v>131</v>
      </c>
      <c r="B134" s="18" t="n">
        <v>118951</v>
      </c>
      <c r="C134" s="19" t="s">
        <v>352</v>
      </c>
      <c r="D134" s="57" t="s">
        <v>14</v>
      </c>
      <c r="E134" s="58" t="s">
        <v>187</v>
      </c>
      <c r="F134" s="59" t="n">
        <v>5</v>
      </c>
      <c r="G134" s="59" t="n">
        <v>3</v>
      </c>
      <c r="H134" s="138" t="n">
        <f>G134/F134</f>
        <v>0.6</v>
      </c>
      <c r="I134" s="139" t="n">
        <f>G134*1.5</f>
        <v>4.5</v>
      </c>
      <c r="J134" s="62" t="n">
        <f>(F134-G134)*-1</f>
        <v>-2</v>
      </c>
      <c r="K134" s="63" t="n">
        <v>20</v>
      </c>
      <c r="L134" s="63" t="n">
        <v>15</v>
      </c>
      <c r="M134" s="140" t="n">
        <f>L134/K134</f>
        <v>0.75</v>
      </c>
      <c r="N134" s="141" t="n">
        <f>L134*1</f>
        <v>15</v>
      </c>
      <c r="O134" s="66" t="n">
        <f>(K134-L134)*-1</f>
        <v>-5</v>
      </c>
      <c r="P134" s="63" t="n">
        <v>10</v>
      </c>
      <c r="Q134" s="141" t="n">
        <v>3</v>
      </c>
      <c r="R134" s="142" t="n">
        <f>Q134/P134</f>
        <v>0.3</v>
      </c>
      <c r="S134" s="141" t="n">
        <f>Q134*1</f>
        <v>3</v>
      </c>
      <c r="T134" s="66" t="n">
        <f>(P134-Q134)*-0.5</f>
        <v>-3.5</v>
      </c>
      <c r="U134" s="63" t="n">
        <v>10</v>
      </c>
      <c r="V134" s="63" t="n">
        <v>7</v>
      </c>
      <c r="W134" s="140" t="n">
        <f>V134/U134</f>
        <v>0.7</v>
      </c>
      <c r="X134" s="141" t="n">
        <f>V134*1.5</f>
        <v>10.5</v>
      </c>
      <c r="Y134" s="66" t="n">
        <f>(U134-V134)*-1</f>
        <v>-3</v>
      </c>
      <c r="Z134" s="63" t="n">
        <v>15</v>
      </c>
      <c r="AA134" s="64" t="n">
        <v>16</v>
      </c>
      <c r="AB134" s="70" t="n">
        <f>AA134/Z134</f>
        <v>1.06666666666667</v>
      </c>
      <c r="AC134" s="64" t="n">
        <f>AA134*1</f>
        <v>16</v>
      </c>
      <c r="AD134" s="67"/>
      <c r="AE134" s="59" t="n">
        <v>5</v>
      </c>
      <c r="AF134" s="60" t="n">
        <v>1</v>
      </c>
      <c r="AG134" s="69" t="n">
        <f>AF134/AE134</f>
        <v>0.2</v>
      </c>
      <c r="AH134" s="67" t="n">
        <f>AF134*1</f>
        <v>1</v>
      </c>
      <c r="AI134" s="66" t="n">
        <f>(AE134-AF134)*-0.3</f>
        <v>-1.2</v>
      </c>
      <c r="AJ134" s="68" t="n">
        <f>I134+N134+S134+X134+AC134+AH134</f>
        <v>50</v>
      </c>
      <c r="AK134" s="68" t="n">
        <f>J134+O134+T134+Y134+AD134+AI134</f>
        <v>-14.7</v>
      </c>
    </row>
    <row r="135" ht="13.5" customHeight="1">
      <c r="A135" s="17" t="n">
        <v>132</v>
      </c>
      <c r="B135" s="18" t="n">
        <v>119262</v>
      </c>
      <c r="C135" s="19" t="s">
        <v>353</v>
      </c>
      <c r="D135" s="57" t="s">
        <v>11</v>
      </c>
      <c r="E135" s="58" t="s">
        <v>187</v>
      </c>
      <c r="F135" s="59" t="n">
        <v>5</v>
      </c>
      <c r="G135" s="59" t="n">
        <v>1</v>
      </c>
      <c r="H135" s="138" t="n">
        <f>G135/F135</f>
        <v>0.2</v>
      </c>
      <c r="I135" s="139" t="n">
        <f>G135*1.5</f>
        <v>1.5</v>
      </c>
      <c r="J135" s="62" t="n">
        <f>(F135-G135)*-1</f>
        <v>-4</v>
      </c>
      <c r="K135" s="63" t="n">
        <v>20</v>
      </c>
      <c r="L135" s="63" t="n">
        <v>4</v>
      </c>
      <c r="M135" s="140" t="n">
        <f>L135/K135</f>
        <v>0.2</v>
      </c>
      <c r="N135" s="141" t="n">
        <f>L135*1</f>
        <v>4</v>
      </c>
      <c r="O135" s="66" t="n">
        <f>(K135-L135)*-1</f>
        <v>-16</v>
      </c>
      <c r="P135" s="63" t="n">
        <v>10</v>
      </c>
      <c r="Q135" s="141" t="n">
        <v>6</v>
      </c>
      <c r="R135" s="142" t="n">
        <f>Q135/P135</f>
        <v>0.6</v>
      </c>
      <c r="S135" s="141" t="n">
        <f>Q135*1</f>
        <v>6</v>
      </c>
      <c r="T135" s="66" t="n">
        <f>(P135-Q135)*-0.5</f>
        <v>-2</v>
      </c>
      <c r="U135" s="63" t="n">
        <v>10</v>
      </c>
      <c r="V135" s="63" t="n">
        <v>1</v>
      </c>
      <c r="W135" s="140" t="n">
        <f>V135/U135</f>
        <v>0.1</v>
      </c>
      <c r="X135" s="141" t="n">
        <f>V135*1.5</f>
        <v>1.5</v>
      </c>
      <c r="Y135" s="66" t="n">
        <f>(U135-V135)*-1</f>
        <v>-9</v>
      </c>
      <c r="Z135" s="63" t="n">
        <v>15</v>
      </c>
      <c r="AA135" s="64" t="n">
        <v>8</v>
      </c>
      <c r="AB135" s="70" t="n">
        <f>AA135/Z135</f>
        <v>0.533333333333333</v>
      </c>
      <c r="AC135" s="64" t="n">
        <f>AA135*0.5</f>
        <v>4</v>
      </c>
      <c r="AD135" s="66" t="n">
        <f>(Z135-AA135)*-0.3</f>
        <v>-2.1</v>
      </c>
      <c r="AE135" s="59" t="n">
        <v>5</v>
      </c>
      <c r="AF135" s="60" t="n">
        <v>1</v>
      </c>
      <c r="AG135" s="69" t="n">
        <f>AF135/AE135</f>
        <v>0.2</v>
      </c>
      <c r="AH135" s="67" t="n">
        <f>AF135*1</f>
        <v>1</v>
      </c>
      <c r="AI135" s="66" t="n">
        <f>(AE135-AF135)*-0.3</f>
        <v>-1.2</v>
      </c>
      <c r="AJ135" s="68" t="n">
        <f>I135+N135+S135+X135+AC135+AH135</f>
        <v>18</v>
      </c>
      <c r="AK135" s="68" t="n">
        <f>J135+O135+T135+Y135+AD135+AI135</f>
        <v>-34.3</v>
      </c>
    </row>
    <row r="136" ht="13.5" customHeight="1">
      <c r="A136" s="17" t="n">
        <v>133</v>
      </c>
      <c r="B136" s="18" t="n">
        <v>119263</v>
      </c>
      <c r="C136" s="19" t="s">
        <v>354</v>
      </c>
      <c r="D136" s="57" t="s">
        <v>14</v>
      </c>
      <c r="E136" s="58" t="s">
        <v>187</v>
      </c>
      <c r="F136" s="59" t="n">
        <v>5</v>
      </c>
      <c r="G136" s="59" t="n">
        <v>1</v>
      </c>
      <c r="H136" s="138" t="n">
        <f>G136/F136</f>
        <v>0.2</v>
      </c>
      <c r="I136" s="139" t="n">
        <f>G136*1.5</f>
        <v>1.5</v>
      </c>
      <c r="J136" s="62" t="n">
        <f>(F136-G136)*-1</f>
        <v>-4</v>
      </c>
      <c r="K136" s="63" t="n">
        <v>20</v>
      </c>
      <c r="L136" s="63" t="n">
        <v>12</v>
      </c>
      <c r="M136" s="140" t="n">
        <f>L136/K136</f>
        <v>0.6</v>
      </c>
      <c r="N136" s="141" t="n">
        <f>L136*1</f>
        <v>12</v>
      </c>
      <c r="O136" s="66" t="n">
        <f>(K136-L136)*-1</f>
        <v>-8</v>
      </c>
      <c r="P136" s="63" t="n">
        <v>10</v>
      </c>
      <c r="Q136" s="141" t="n">
        <v>6</v>
      </c>
      <c r="R136" s="142" t="n">
        <f>Q136/P136</f>
        <v>0.6</v>
      </c>
      <c r="S136" s="141" t="n">
        <f>Q136*1</f>
        <v>6</v>
      </c>
      <c r="T136" s="66" t="n">
        <f>(P136-Q136)*-0.5</f>
        <v>-2</v>
      </c>
      <c r="U136" s="63" t="n">
        <v>10</v>
      </c>
      <c r="V136" s="63" t="n">
        <v>2</v>
      </c>
      <c r="W136" s="140" t="n">
        <f>V136/U136</f>
        <v>0.2</v>
      </c>
      <c r="X136" s="141" t="n">
        <f>V136*1.5</f>
        <v>3</v>
      </c>
      <c r="Y136" s="66" t="n">
        <f>(U136-V136)*-1</f>
        <v>-8</v>
      </c>
      <c r="Z136" s="63" t="n">
        <v>15</v>
      </c>
      <c r="AA136" s="64" t="n">
        <v>18</v>
      </c>
      <c r="AB136" s="70" t="n">
        <f>AA136/Z136</f>
        <v>1.2</v>
      </c>
      <c r="AC136" s="64" t="n">
        <f>AA136*1</f>
        <v>18</v>
      </c>
      <c r="AD136" s="67"/>
      <c r="AE136" s="59" t="n">
        <v>5</v>
      </c>
      <c r="AF136" s="60" t="n">
        <v>1</v>
      </c>
      <c r="AG136" s="69" t="n">
        <f>AF136/AE136</f>
        <v>0.2</v>
      </c>
      <c r="AH136" s="67" t="n">
        <f>AF136*1</f>
        <v>1</v>
      </c>
      <c r="AI136" s="66" t="n">
        <f>(AE136-AF136)*-0.3</f>
        <v>-1.2</v>
      </c>
      <c r="AJ136" s="68" t="n">
        <f>I136+N136+S136+X136+AC136+AH136</f>
        <v>41.5</v>
      </c>
      <c r="AK136" s="68" t="n">
        <f>J136+O136+T136+Y136+AD136+AI136</f>
        <v>-23.2</v>
      </c>
    </row>
    <row r="137" ht="13.5" customHeight="1">
      <c r="A137" s="17" t="n">
        <v>134</v>
      </c>
      <c r="B137" s="18" t="n">
        <v>119622</v>
      </c>
      <c r="C137" s="19" t="s">
        <v>376</v>
      </c>
      <c r="D137" s="57" t="s">
        <v>14</v>
      </c>
      <c r="E137" s="58" t="s">
        <v>187</v>
      </c>
      <c r="F137" s="59" t="n">
        <v>5</v>
      </c>
      <c r="G137" s="59" t="n">
        <v>0</v>
      </c>
      <c r="H137" s="138" t="n">
        <f>G137/F137</f>
        <v>0</v>
      </c>
      <c r="I137" s="139" t="n">
        <f>G137*1.5</f>
        <v>0</v>
      </c>
      <c r="J137" s="62" t="n">
        <f>(F137-G137)*-1</f>
        <v>-5</v>
      </c>
      <c r="K137" s="63" t="n">
        <v>20</v>
      </c>
      <c r="L137" s="63" t="n">
        <v>0</v>
      </c>
      <c r="M137" s="140" t="n">
        <f>L137/K137</f>
        <v>0</v>
      </c>
      <c r="N137" s="141" t="n">
        <f>L137*1</f>
        <v>0</v>
      </c>
      <c r="O137" s="66" t="n">
        <f>(K137-L137)*-1</f>
        <v>-20</v>
      </c>
      <c r="P137" s="63" t="n">
        <v>10</v>
      </c>
      <c r="Q137" s="141" t="n">
        <v>0</v>
      </c>
      <c r="R137" s="142" t="n">
        <f>Q137/P137</f>
        <v>0</v>
      </c>
      <c r="S137" s="141" t="n">
        <f>Q137*1</f>
        <v>0</v>
      </c>
      <c r="T137" s="66" t="n">
        <f>(P137-Q137)*-0.5</f>
        <v>-5</v>
      </c>
      <c r="U137" s="63" t="n">
        <v>10</v>
      </c>
      <c r="V137" s="63" t="n">
        <v>0</v>
      </c>
      <c r="W137" s="140" t="n">
        <f>V137/U137</f>
        <v>0</v>
      </c>
      <c r="X137" s="141" t="n">
        <f>V137*1.5</f>
        <v>0</v>
      </c>
      <c r="Y137" s="66" t="n">
        <f>(U137-V137)*-1</f>
        <v>-10</v>
      </c>
      <c r="Z137" s="63" t="n">
        <v>15</v>
      </c>
      <c r="AA137" s="64" t="n">
        <v>0</v>
      </c>
      <c r="AB137" s="70" t="n">
        <f>AA137/Z137</f>
        <v>0</v>
      </c>
      <c r="AC137" s="64" t="n">
        <f>AA137*0.5</f>
        <v>0</v>
      </c>
      <c r="AD137" s="66" t="n">
        <f>(Z137-AA137)*-0.3</f>
        <v>-4.5</v>
      </c>
      <c r="AE137" s="59" t="n">
        <v>5</v>
      </c>
      <c r="AF137" s="60" t="n">
        <v>0</v>
      </c>
      <c r="AG137" s="69" t="n">
        <f>AF137/AE137</f>
        <v>0</v>
      </c>
      <c r="AH137" s="67" t="n">
        <f>AF137*1</f>
        <v>0</v>
      </c>
      <c r="AI137" s="66" t="n">
        <f>(AE137-AF137)*-0.3</f>
        <v>-1.5</v>
      </c>
      <c r="AJ137" s="68" t="n">
        <f>I137+N137+S137+X137+AC137+AH137</f>
        <v>0</v>
      </c>
      <c r="AK137" s="68" t="n">
        <f>J137+O137+T137+Y137+AD137+AI137</f>
        <v>-46</v>
      </c>
    </row>
    <row r="138" ht="13.5" customHeight="1">
      <c r="A138" s="17" t="n">
        <v>135</v>
      </c>
      <c r="B138" s="18" t="n">
        <v>122176</v>
      </c>
      <c r="C138" s="19" t="s">
        <v>355</v>
      </c>
      <c r="D138" s="57" t="s">
        <v>31</v>
      </c>
      <c r="E138" s="58" t="s">
        <v>187</v>
      </c>
      <c r="F138" s="59" t="n">
        <v>5</v>
      </c>
      <c r="G138" s="59" t="n">
        <v>8</v>
      </c>
      <c r="H138" s="138" t="n">
        <f>G138/F138</f>
        <v>1.6</v>
      </c>
      <c r="I138" s="139" t="n">
        <f>G138*3</f>
        <v>24</v>
      </c>
      <c r="J138" s="60"/>
      <c r="K138" s="63" t="n">
        <v>20</v>
      </c>
      <c r="L138" s="63" t="n">
        <v>2</v>
      </c>
      <c r="M138" s="140" t="n">
        <f>L138/K138</f>
        <v>0.1</v>
      </c>
      <c r="N138" s="141" t="n">
        <f>L138*1</f>
        <v>2</v>
      </c>
      <c r="O138" s="66" t="n">
        <f>(K138-L138)*-1</f>
        <v>-18</v>
      </c>
      <c r="P138" s="63" t="n">
        <v>10</v>
      </c>
      <c r="Q138" s="141" t="n">
        <v>1</v>
      </c>
      <c r="R138" s="142" t="n">
        <f>Q138/P138</f>
        <v>0.1</v>
      </c>
      <c r="S138" s="141" t="n">
        <f>Q138*1</f>
        <v>1</v>
      </c>
      <c r="T138" s="66" t="n">
        <f>(P138-Q138)*-0.5</f>
        <v>-4.5</v>
      </c>
      <c r="U138" s="63" t="n">
        <v>10</v>
      </c>
      <c r="V138" s="63" t="n">
        <v>1</v>
      </c>
      <c r="W138" s="140" t="n">
        <f>V138/U138</f>
        <v>0.1</v>
      </c>
      <c r="X138" s="141" t="n">
        <f>V138*1.5</f>
        <v>1.5</v>
      </c>
      <c r="Y138" s="66" t="n">
        <f>(U138-V138)*-1</f>
        <v>-9</v>
      </c>
      <c r="Z138" s="63" t="n">
        <v>15</v>
      </c>
      <c r="AA138" s="64" t="n">
        <v>11</v>
      </c>
      <c r="AB138" s="70" t="n">
        <f>AA138/Z138</f>
        <v>0.733333333333333</v>
      </c>
      <c r="AC138" s="64" t="n">
        <f>AA138*0.5</f>
        <v>5.5</v>
      </c>
      <c r="AD138" s="66" t="n">
        <f>(Z138-AA138)*-0.3</f>
        <v>-1.2</v>
      </c>
      <c r="AE138" s="59" t="n">
        <v>5</v>
      </c>
      <c r="AF138" s="60" t="n">
        <v>0</v>
      </c>
      <c r="AG138" s="69" t="n">
        <f>AF138/AE138</f>
        <v>0</v>
      </c>
      <c r="AH138" s="67" t="n">
        <f>AF138*1</f>
        <v>0</v>
      </c>
      <c r="AI138" s="66" t="n">
        <f>(AE138-AF138)*-0.3</f>
        <v>-1.5</v>
      </c>
      <c r="AJ138" s="68" t="n">
        <f>I138+N138+S138+X138+AC138+AH138</f>
        <v>34</v>
      </c>
      <c r="AK138" s="68" t="n">
        <f>J138+O138+T138+Y138+AD138+AI138</f>
        <v>-34.2</v>
      </c>
    </row>
    <row r="139" ht="13.5" customHeight="1">
      <c r="A139" s="17" t="n">
        <v>136</v>
      </c>
      <c r="B139" s="18" t="n">
        <v>122686</v>
      </c>
      <c r="C139" s="19" t="s">
        <v>356</v>
      </c>
      <c r="D139" s="57" t="s">
        <v>19</v>
      </c>
      <c r="E139" s="58" t="s">
        <v>187</v>
      </c>
      <c r="F139" s="59" t="n">
        <v>5</v>
      </c>
      <c r="G139" s="59" t="n">
        <v>2</v>
      </c>
      <c r="H139" s="138" t="n">
        <f>G139/F139</f>
        <v>0.4</v>
      </c>
      <c r="I139" s="139" t="n">
        <f>G139*1.5</f>
        <v>3</v>
      </c>
      <c r="J139" s="62" t="n">
        <f>(F139-G139)*-1</f>
        <v>-3</v>
      </c>
      <c r="K139" s="63" t="n">
        <v>20</v>
      </c>
      <c r="L139" s="63" t="n">
        <v>7</v>
      </c>
      <c r="M139" s="140" t="n">
        <f>L139/K139</f>
        <v>0.35</v>
      </c>
      <c r="N139" s="141" t="n">
        <f>L139*1</f>
        <v>7</v>
      </c>
      <c r="O139" s="66" t="n">
        <f>(K139-L139)*-1</f>
        <v>-13</v>
      </c>
      <c r="P139" s="63" t="n">
        <v>10</v>
      </c>
      <c r="Q139" s="141" t="n">
        <v>3</v>
      </c>
      <c r="R139" s="142" t="n">
        <f>Q139/P139</f>
        <v>0.3</v>
      </c>
      <c r="S139" s="141" t="n">
        <f>Q139*1</f>
        <v>3</v>
      </c>
      <c r="T139" s="66" t="n">
        <f>(P139-Q139)*-0.5</f>
        <v>-3.5</v>
      </c>
      <c r="U139" s="63" t="n">
        <v>10</v>
      </c>
      <c r="V139" s="63" t="n">
        <v>1</v>
      </c>
      <c r="W139" s="140" t="n">
        <f>V139/U139</f>
        <v>0.1</v>
      </c>
      <c r="X139" s="141" t="n">
        <f>V139*1.5</f>
        <v>1.5</v>
      </c>
      <c r="Y139" s="66" t="n">
        <f>(U139-V139)*-1</f>
        <v>-9</v>
      </c>
      <c r="Z139" s="63" t="n">
        <v>15</v>
      </c>
      <c r="AA139" s="64" t="n">
        <v>2</v>
      </c>
      <c r="AB139" s="70" t="n">
        <f>AA139/Z139</f>
        <v>0.133333333333333</v>
      </c>
      <c r="AC139" s="64" t="n">
        <f>AA139*0.5</f>
        <v>1</v>
      </c>
      <c r="AD139" s="66" t="n">
        <f>(Z139-AA139)*-0.3</f>
        <v>-3.9</v>
      </c>
      <c r="AE139" s="59" t="n">
        <v>5</v>
      </c>
      <c r="AF139" s="60" t="n">
        <v>0</v>
      </c>
      <c r="AG139" s="69" t="n">
        <f>AF139/AE139</f>
        <v>0</v>
      </c>
      <c r="AH139" s="67" t="n">
        <f>AF139*1</f>
        <v>0</v>
      </c>
      <c r="AI139" s="66" t="n">
        <f>(AE139-AF139)*-0.3</f>
        <v>-1.5</v>
      </c>
      <c r="AJ139" s="68" t="n">
        <f>I139+N139+S139+X139+AC139+AH139</f>
        <v>15.5</v>
      </c>
      <c r="AK139" s="68" t="n">
        <f>J139+O139+T139+Y139+AD139+AI139</f>
        <v>-33.9</v>
      </c>
    </row>
    <row r="140" ht="13.5" customHeight="1">
      <c r="A140" s="17" t="n">
        <v>137</v>
      </c>
      <c r="B140" s="18" t="n">
        <v>122718</v>
      </c>
      <c r="C140" s="19" t="s">
        <v>357</v>
      </c>
      <c r="D140" s="57" t="s">
        <v>19</v>
      </c>
      <c r="E140" s="58" t="s">
        <v>187</v>
      </c>
      <c r="F140" s="59" t="n">
        <v>5</v>
      </c>
      <c r="G140" s="59" t="n">
        <v>2</v>
      </c>
      <c r="H140" s="138" t="n">
        <f>G140/F140</f>
        <v>0.4</v>
      </c>
      <c r="I140" s="139" t="n">
        <f>G140*1.5</f>
        <v>3</v>
      </c>
      <c r="J140" s="62" t="n">
        <f>(F140-G140)*-1</f>
        <v>-3</v>
      </c>
      <c r="K140" s="63" t="n">
        <v>20</v>
      </c>
      <c r="L140" s="63" t="n">
        <v>1</v>
      </c>
      <c r="M140" s="140" t="n">
        <f>L140/K140</f>
        <v>0.05</v>
      </c>
      <c r="N140" s="141" t="n">
        <f>L140*1</f>
        <v>1</v>
      </c>
      <c r="O140" s="66" t="n">
        <f>(K140-L140)*-1</f>
        <v>-19</v>
      </c>
      <c r="P140" s="63" t="n">
        <v>10</v>
      </c>
      <c r="Q140" s="141" t="n">
        <v>4</v>
      </c>
      <c r="R140" s="142" t="n">
        <f>Q140/P140</f>
        <v>0.4</v>
      </c>
      <c r="S140" s="141" t="n">
        <f>Q140*1</f>
        <v>4</v>
      </c>
      <c r="T140" s="66" t="n">
        <f>(P140-Q140)*-0.5</f>
        <v>-3</v>
      </c>
      <c r="U140" s="63" t="n">
        <v>10</v>
      </c>
      <c r="V140" s="63" t="n">
        <v>0</v>
      </c>
      <c r="W140" s="140" t="n">
        <f>V140/U140</f>
        <v>0</v>
      </c>
      <c r="X140" s="141" t="n">
        <f>V140*1.5</f>
        <v>0</v>
      </c>
      <c r="Y140" s="66" t="n">
        <f>(U140-V140)*-1</f>
        <v>-10</v>
      </c>
      <c r="Z140" s="63" t="n">
        <v>15</v>
      </c>
      <c r="AA140" s="64" t="n">
        <v>4</v>
      </c>
      <c r="AB140" s="70" t="n">
        <f>AA140/Z140</f>
        <v>0.266666666666667</v>
      </c>
      <c r="AC140" s="64" t="n">
        <f>AA140*0.5</f>
        <v>2</v>
      </c>
      <c r="AD140" s="66" t="n">
        <f>(Z140-AA140)*-0.3</f>
        <v>-3.3</v>
      </c>
      <c r="AE140" s="59" t="n">
        <v>5</v>
      </c>
      <c r="AF140" s="60" t="n">
        <v>1</v>
      </c>
      <c r="AG140" s="69" t="n">
        <f>AF140/AE140</f>
        <v>0.2</v>
      </c>
      <c r="AH140" s="67" t="n">
        <f>AF140*1</f>
        <v>1</v>
      </c>
      <c r="AI140" s="66" t="n">
        <f>(AE140-AF140)*-0.3</f>
        <v>-1.2</v>
      </c>
      <c r="AJ140" s="68" t="n">
        <f>I140+N140+S140+X140+AC140+AH140</f>
        <v>11</v>
      </c>
      <c r="AK140" s="68" t="n">
        <f>J140+O140+T140+Y140+AD140+AI140</f>
        <v>-39.5</v>
      </c>
    </row>
    <row r="141" ht="13.5" customHeight="1">
      <c r="A141" s="17" t="n">
        <v>138</v>
      </c>
      <c r="B141" s="18" t="n">
        <v>122906</v>
      </c>
      <c r="C141" s="19" t="s">
        <v>358</v>
      </c>
      <c r="D141" s="57" t="s">
        <v>19</v>
      </c>
      <c r="E141" s="58" t="s">
        <v>187</v>
      </c>
      <c r="F141" s="59" t="n">
        <v>5</v>
      </c>
      <c r="G141" s="59" t="n">
        <v>7</v>
      </c>
      <c r="H141" s="138" t="n">
        <f>G141/F141</f>
        <v>1.4</v>
      </c>
      <c r="I141" s="139" t="n">
        <f>G141*3</f>
        <v>21</v>
      </c>
      <c r="J141" s="60"/>
      <c r="K141" s="63" t="n">
        <v>20</v>
      </c>
      <c r="L141" s="63" t="n">
        <v>13</v>
      </c>
      <c r="M141" s="140" t="n">
        <f>L141/K141</f>
        <v>0.65</v>
      </c>
      <c r="N141" s="141" t="n">
        <f>L141*1</f>
        <v>13</v>
      </c>
      <c r="O141" s="66" t="n">
        <f>(K141-L141)*-1</f>
        <v>-7</v>
      </c>
      <c r="P141" s="63" t="n">
        <v>10</v>
      </c>
      <c r="Q141" s="141" t="n">
        <v>8</v>
      </c>
      <c r="R141" s="142" t="n">
        <f>Q141/P141</f>
        <v>0.8</v>
      </c>
      <c r="S141" s="141" t="n">
        <f>Q141*1</f>
        <v>8</v>
      </c>
      <c r="T141" s="66" t="n">
        <f>(P141-Q141)*-0.5</f>
        <v>-1</v>
      </c>
      <c r="U141" s="63" t="n">
        <v>10</v>
      </c>
      <c r="V141" s="63" t="n">
        <v>2</v>
      </c>
      <c r="W141" s="140" t="n">
        <f>V141/U141</f>
        <v>0.2</v>
      </c>
      <c r="X141" s="141" t="n">
        <f>V141*1.5</f>
        <v>3</v>
      </c>
      <c r="Y141" s="66" t="n">
        <f>(U141-V141)*-1</f>
        <v>-8</v>
      </c>
      <c r="Z141" s="63" t="n">
        <v>15</v>
      </c>
      <c r="AA141" s="64" t="n">
        <v>11</v>
      </c>
      <c r="AB141" s="70" t="n">
        <f>AA141/Z141</f>
        <v>0.733333333333333</v>
      </c>
      <c r="AC141" s="64" t="n">
        <f>AA141*0.5</f>
        <v>5.5</v>
      </c>
      <c r="AD141" s="66" t="n">
        <f>(Z141-AA141)*-0.3</f>
        <v>-1.2</v>
      </c>
      <c r="AE141" s="59" t="n">
        <v>5</v>
      </c>
      <c r="AF141" s="60" t="n">
        <v>2</v>
      </c>
      <c r="AG141" s="69" t="n">
        <f>AF141/AE141</f>
        <v>0.4</v>
      </c>
      <c r="AH141" s="67" t="n">
        <f>AF141*1</f>
        <v>2</v>
      </c>
      <c r="AI141" s="66" t="n">
        <f>(AE141-AF141)*-0.3</f>
        <v>-0.9</v>
      </c>
      <c r="AJ141" s="68" t="n">
        <f>I141+N141+S141+X141+AC141+AH141</f>
        <v>52.5</v>
      </c>
      <c r="AK141" s="68" t="n">
        <f>J141+O141+T141+Y141+AD141+AI141</f>
        <v>-18.1</v>
      </c>
    </row>
    <row r="142" ht="13.5" customHeight="1">
      <c r="A142" s="17" t="n">
        <v>139</v>
      </c>
      <c r="B142" s="18" t="n">
        <v>123007</v>
      </c>
      <c r="C142" s="19" t="s">
        <v>359</v>
      </c>
      <c r="D142" s="57" t="s">
        <v>19</v>
      </c>
      <c r="E142" s="58" t="s">
        <v>187</v>
      </c>
      <c r="F142" s="59" t="n">
        <v>5</v>
      </c>
      <c r="G142" s="59" t="n">
        <v>4</v>
      </c>
      <c r="H142" s="138" t="n">
        <f>G142/F142</f>
        <v>0.8</v>
      </c>
      <c r="I142" s="139" t="n">
        <f>G142*1.5</f>
        <v>6</v>
      </c>
      <c r="J142" s="62" t="n">
        <f>(F142-G142)*-1</f>
        <v>-1</v>
      </c>
      <c r="K142" s="63" t="n">
        <v>20</v>
      </c>
      <c r="L142" s="63" t="n">
        <v>3</v>
      </c>
      <c r="M142" s="140" t="n">
        <f>L142/K142</f>
        <v>0.15</v>
      </c>
      <c r="N142" s="141" t="n">
        <f>L142*1</f>
        <v>3</v>
      </c>
      <c r="O142" s="66" t="n">
        <f>(K142-L142)*-1</f>
        <v>-17</v>
      </c>
      <c r="P142" s="63" t="n">
        <v>10</v>
      </c>
      <c r="Q142" s="141" t="n">
        <v>1</v>
      </c>
      <c r="R142" s="142" t="n">
        <f>Q142/P142</f>
        <v>0.1</v>
      </c>
      <c r="S142" s="141" t="n">
        <f>Q142*1</f>
        <v>1</v>
      </c>
      <c r="T142" s="66" t="n">
        <f>(P142-Q142)*-0.5</f>
        <v>-4.5</v>
      </c>
      <c r="U142" s="63" t="n">
        <v>10</v>
      </c>
      <c r="V142" s="63" t="n">
        <v>1</v>
      </c>
      <c r="W142" s="140" t="n">
        <f>V142/U142</f>
        <v>0.1</v>
      </c>
      <c r="X142" s="141" t="n">
        <f>V142*1.5</f>
        <v>1.5</v>
      </c>
      <c r="Y142" s="66" t="n">
        <f>(U142-V142)*-1</f>
        <v>-9</v>
      </c>
      <c r="Z142" s="63" t="n">
        <v>15</v>
      </c>
      <c r="AA142" s="64" t="n">
        <v>2</v>
      </c>
      <c r="AB142" s="70" t="n">
        <f>AA142/Z142</f>
        <v>0.133333333333333</v>
      </c>
      <c r="AC142" s="64" t="n">
        <f>AA142*0.5</f>
        <v>1</v>
      </c>
      <c r="AD142" s="66" t="n">
        <f>(Z142-AA142)*-0.3</f>
        <v>-3.9</v>
      </c>
      <c r="AE142" s="59" t="n">
        <v>5</v>
      </c>
      <c r="AF142" s="60" t="n">
        <v>0</v>
      </c>
      <c r="AG142" s="69" t="n">
        <f>AF142/AE142</f>
        <v>0</v>
      </c>
      <c r="AH142" s="67" t="n">
        <f>AF142*1</f>
        <v>0</v>
      </c>
      <c r="AI142" s="66" t="n">
        <f>(AE142-AF142)*-0.3</f>
        <v>-1.5</v>
      </c>
      <c r="AJ142" s="68" t="n">
        <f>I142+N142+S142+X142+AC142+AH142</f>
        <v>12.5</v>
      </c>
      <c r="AK142" s="68" t="n">
        <f>J142+O142+T142+Y142+AD142+AI142</f>
        <v>-36.9</v>
      </c>
    </row>
    <row r="143" ht="13.5" customHeight="1">
      <c r="A143" s="17" t="n">
        <v>140</v>
      </c>
      <c r="B143" s="18" t="n">
        <v>307</v>
      </c>
      <c r="C143" s="19" t="s">
        <v>360</v>
      </c>
      <c r="D143" s="57" t="s">
        <v>16</v>
      </c>
      <c r="E143" s="58" t="s">
        <v>188</v>
      </c>
      <c r="F143" s="59" t="n">
        <v>10</v>
      </c>
      <c r="G143" s="59" t="n">
        <v>26</v>
      </c>
      <c r="H143" s="138" t="n">
        <f>G143/F143</f>
        <v>2.6</v>
      </c>
      <c r="I143" s="139" t="n">
        <f>G143*3</f>
        <v>78</v>
      </c>
      <c r="J143" s="60"/>
      <c r="K143" s="63" t="n">
        <v>50</v>
      </c>
      <c r="L143" s="63" t="n">
        <v>101</v>
      </c>
      <c r="M143" s="140" t="n">
        <f>L143/K143</f>
        <v>2.02</v>
      </c>
      <c r="N143" s="141" t="n">
        <f>L143*2.5</f>
        <v>252.5</v>
      </c>
      <c r="O143" s="66"/>
      <c r="P143" s="63" t="n">
        <v>30</v>
      </c>
      <c r="Q143" s="141" t="n">
        <v>12</v>
      </c>
      <c r="R143" s="142" t="n">
        <f>Q143/P143</f>
        <v>0.4</v>
      </c>
      <c r="S143" s="141" t="n">
        <f>Q143*1</f>
        <v>12</v>
      </c>
      <c r="T143" s="66" t="n">
        <f>(P143-Q143)*-0.5</f>
        <v>-9</v>
      </c>
      <c r="U143" s="63" t="n">
        <v>30</v>
      </c>
      <c r="V143" s="63" t="n">
        <v>10</v>
      </c>
      <c r="W143" s="140" t="n">
        <f>V143/U143</f>
        <v>0.333333333333333</v>
      </c>
      <c r="X143" s="141" t="n">
        <f>V143*1.5</f>
        <v>15</v>
      </c>
      <c r="Y143" s="66" t="n">
        <f>(U143-V143)*-1</f>
        <v>-20</v>
      </c>
      <c r="Z143" s="63" t="n">
        <v>40</v>
      </c>
      <c r="AA143" s="64" t="n">
        <v>49</v>
      </c>
      <c r="AB143" s="70" t="n">
        <f>AA143/Z143</f>
        <v>1.225</v>
      </c>
      <c r="AC143" s="64" t="n">
        <f>AA143*1</f>
        <v>49</v>
      </c>
      <c r="AD143" s="67"/>
      <c r="AE143" s="59" t="n">
        <v>10</v>
      </c>
      <c r="AF143" s="60" t="n">
        <v>6</v>
      </c>
      <c r="AG143" s="69" t="n">
        <f>AF143/AE143</f>
        <v>0.6</v>
      </c>
      <c r="AH143" s="67" t="n">
        <f>AF143*1</f>
        <v>6</v>
      </c>
      <c r="AI143" s="66" t="n">
        <f>(AE143-AF143)*-0.3</f>
        <v>-1.2</v>
      </c>
      <c r="AJ143" s="68" t="n">
        <f>I143+N143+S143+X143+AC143+AH143</f>
        <v>412.5</v>
      </c>
      <c r="AK143" s="68" t="n">
        <f>J143+O143+T143+Y143+AD143+AI143</f>
        <v>-30.2</v>
      </c>
    </row>
    <row r="144" ht="13.5" customHeight="1">
      <c r="A144" s="17" t="n">
        <v>141</v>
      </c>
      <c r="B144" s="24" t="n">
        <v>572</v>
      </c>
      <c r="C144" s="25" t="s">
        <v>155</v>
      </c>
      <c r="D144" s="24" t="s">
        <v>11</v>
      </c>
      <c r="E144" s="58" t="s">
        <v>184</v>
      </c>
      <c r="F144" s="59" t="n">
        <v>10</v>
      </c>
      <c r="G144" s="59" t="n">
        <v>3</v>
      </c>
      <c r="H144" s="138" t="n">
        <f>G144/F144</f>
        <v>0.3</v>
      </c>
      <c r="I144" s="139" t="n">
        <f>G144*1.5</f>
        <v>4.5</v>
      </c>
      <c r="J144" s="62" t="n">
        <f>(F144-G144)*-1</f>
        <v>-7</v>
      </c>
      <c r="K144" s="63" t="n">
        <v>25</v>
      </c>
      <c r="L144" s="63" t="n">
        <v>12</v>
      </c>
      <c r="M144" s="140" t="n">
        <f>L144/K144</f>
        <v>0.48</v>
      </c>
      <c r="N144" s="141" t="n">
        <f>L144*1</f>
        <v>12</v>
      </c>
      <c r="O144" s="66" t="n">
        <f>(K144-L144)*-1</f>
        <v>-13</v>
      </c>
      <c r="P144" s="63" t="n">
        <v>15</v>
      </c>
      <c r="Q144" s="141" t="n">
        <v>6</v>
      </c>
      <c r="R144" s="142" t="n">
        <f>Q144/P144</f>
        <v>0.4</v>
      </c>
      <c r="S144" s="141" t="n">
        <f>Q144*1</f>
        <v>6</v>
      </c>
      <c r="T144" s="66" t="n">
        <f>(P144-Q144)*-0.5</f>
        <v>-4.5</v>
      </c>
      <c r="U144" s="63" t="n">
        <v>15</v>
      </c>
      <c r="V144" s="63" t="n">
        <v>6</v>
      </c>
      <c r="W144" s="140" t="n">
        <f>V144/U144</f>
        <v>0.4</v>
      </c>
      <c r="X144" s="141" t="n">
        <f>V144*1.5</f>
        <v>9</v>
      </c>
      <c r="Y144" s="66" t="n">
        <f>(U144-V144)*-1</f>
        <v>-9</v>
      </c>
      <c r="Z144" s="63" t="n">
        <v>25</v>
      </c>
      <c r="AA144" s="64" t="n">
        <v>9</v>
      </c>
      <c r="AB144" s="70" t="n">
        <f>AA144/Z144</f>
        <v>0.36</v>
      </c>
      <c r="AC144" s="64" t="n">
        <f>AA144*0.5</f>
        <v>4.5</v>
      </c>
      <c r="AD144" s="66" t="n">
        <f>(Z144-AA144)*-0.3</f>
        <v>-4.8</v>
      </c>
      <c r="AE144" s="59" t="n">
        <v>10</v>
      </c>
      <c r="AF144" s="60" t="n">
        <v>1</v>
      </c>
      <c r="AG144" s="69" t="n">
        <f>AF144/AE144</f>
        <v>0.1</v>
      </c>
      <c r="AH144" s="67" t="n">
        <f>AF144*1</f>
        <v>1</v>
      </c>
      <c r="AI144" s="66" t="n">
        <f>(AE144-AF144)*-0.3</f>
        <v>-2.7</v>
      </c>
      <c r="AJ144" s="68" t="n">
        <f>I144+N144+S144+X144+AC144+AH144</f>
        <v>37</v>
      </c>
      <c r="AK144" s="68" t="n">
        <f>J144+O144+T144+Y144+AD144+AI144</f>
        <v>-41</v>
      </c>
    </row>
    <row r="145" ht="13.5" customHeight="1">
      <c r="A145" s="17" t="n">
        <v>142</v>
      </c>
      <c r="B145" s="24" t="n">
        <v>311</v>
      </c>
      <c r="C145" s="25" t="s">
        <v>156</v>
      </c>
      <c r="D145" s="24" t="s">
        <v>14</v>
      </c>
      <c r="E145" s="18" t="s">
        <v>185</v>
      </c>
      <c r="F145" s="59" t="n">
        <v>5</v>
      </c>
      <c r="G145" s="59" t="n">
        <v>9</v>
      </c>
      <c r="H145" s="138" t="n">
        <f>G145/F145</f>
        <v>1.8</v>
      </c>
      <c r="I145" s="139" t="n">
        <f>G145*3</f>
        <v>27</v>
      </c>
      <c r="J145" s="60"/>
      <c r="K145" s="63" t="n">
        <v>20</v>
      </c>
      <c r="L145" s="63" t="n">
        <v>12</v>
      </c>
      <c r="M145" s="140" t="n">
        <f>L145/K145</f>
        <v>0.6</v>
      </c>
      <c r="N145" s="141" t="n">
        <f>L145*1</f>
        <v>12</v>
      </c>
      <c r="O145" s="66" t="n">
        <f>(K145-L145)*-1</f>
        <v>-8</v>
      </c>
      <c r="P145" s="63" t="n">
        <v>10</v>
      </c>
      <c r="Q145" s="141" t="n">
        <v>2</v>
      </c>
      <c r="R145" s="142" t="n">
        <f>Q145/P145</f>
        <v>0.2</v>
      </c>
      <c r="S145" s="141" t="n">
        <f>Q145*1</f>
        <v>2</v>
      </c>
      <c r="T145" s="66" t="n">
        <f>(P145-Q145)*-0.5</f>
        <v>-4</v>
      </c>
      <c r="U145" s="63" t="n">
        <v>10</v>
      </c>
      <c r="V145" s="63" t="n">
        <v>3</v>
      </c>
      <c r="W145" s="140" t="n">
        <f>V145/U145</f>
        <v>0.3</v>
      </c>
      <c r="X145" s="141" t="n">
        <f>V145*1.5</f>
        <v>4.5</v>
      </c>
      <c r="Y145" s="66" t="n">
        <f>(U145-V145)*-1</f>
        <v>-7</v>
      </c>
      <c r="Z145" s="63" t="n">
        <v>15</v>
      </c>
      <c r="AA145" s="64" t="n">
        <v>5</v>
      </c>
      <c r="AB145" s="70" t="n">
        <f>AA145/Z145</f>
        <v>0.333333333333333</v>
      </c>
      <c r="AC145" s="64" t="n">
        <f>AA145*0.5</f>
        <v>2.5</v>
      </c>
      <c r="AD145" s="66" t="n">
        <f>(Z145-AA145)*-0.3</f>
        <v>-3</v>
      </c>
      <c r="AE145" s="59" t="n">
        <v>5</v>
      </c>
      <c r="AF145" s="60" t="n">
        <v>4</v>
      </c>
      <c r="AG145" s="69" t="n">
        <f>AF145/AE145</f>
        <v>0.8</v>
      </c>
      <c r="AH145" s="67" t="n">
        <f>AF145*1</f>
        <v>4</v>
      </c>
      <c r="AI145" s="66" t="n">
        <f>(AE145-AF145)*-0.3</f>
        <v>-0.3</v>
      </c>
      <c r="AJ145" s="68" t="n">
        <f>I145+N145+S145+X145+AC145+AH145</f>
        <v>52</v>
      </c>
      <c r="AK145" s="68" t="n">
        <f>J145+O145+T145+Y145+AD145+AI145</f>
        <v>-22.3</v>
      </c>
    </row>
    <row r="146" s="85" customFormat="1" ht="13.5" customHeight="1">
      <c r="A146" s="143" t="s">
        <v>157</v>
      </c>
      <c r="B146" s="143"/>
      <c r="C146" s="143"/>
      <c r="D146" s="143"/>
      <c r="E146" s="143"/>
      <c r="F146" s="144" t="n">
        <f>SUM(F4:F145)</f>
        <v>1015</v>
      </c>
      <c r="G146" s="59" t="n">
        <f>SUM(G4:G145)</f>
        <v>1044</v>
      </c>
      <c r="H146" s="138" t="n">
        <f>G146/F146</f>
        <v>1.02857142857143</v>
      </c>
      <c r="I146" s="60" t="n">
        <f>SUM(I4:I145)</f>
        <v>2628</v>
      </c>
      <c r="J146" s="60"/>
      <c r="K146" s="144" t="n">
        <f>SUM(K4:K145)</f>
        <v>3265</v>
      </c>
      <c r="L146" s="63" t="n">
        <f>SUM(L4:L145)</f>
        <v>2031</v>
      </c>
      <c r="M146" s="140" t="n">
        <f>L146/K146</f>
        <v>0.622052067381317</v>
      </c>
      <c r="N146" s="64" t="n">
        <f>SUM(N4:N145)</f>
        <v>3276</v>
      </c>
      <c r="O146" s="66"/>
      <c r="P146" s="144" t="n">
        <f>SUM(P4:P145)</f>
        <v>1740</v>
      </c>
      <c r="Q146" s="64" t="n">
        <f>SUM(Q4:Q145)</f>
        <v>1113</v>
      </c>
      <c r="R146" s="142" t="n">
        <f>Q146/P146</f>
        <v>0.639655172413793</v>
      </c>
      <c r="S146" s="64" t="n">
        <f>SUM(S4:S145)</f>
        <v>1588</v>
      </c>
      <c r="T146" s="64"/>
      <c r="U146" s="144" t="n">
        <f>SUM(U4:U145)</f>
        <v>1740</v>
      </c>
      <c r="V146" s="63" t="n">
        <f>SUM(V4:V145)</f>
        <v>640</v>
      </c>
      <c r="W146" s="140" t="n">
        <f>V146/U146</f>
        <v>0.367816091954023</v>
      </c>
      <c r="X146" s="64" t="n">
        <f>SUM(X4:X145)</f>
        <v>1034</v>
      </c>
      <c r="Y146" s="66"/>
      <c r="Z146" s="144" t="n">
        <f>SUM(Z4:Z145)</f>
        <v>2850</v>
      </c>
      <c r="AA146" s="145" t="n">
        <f>SUM(AA4:AA145)</f>
        <v>1905</v>
      </c>
      <c r="AB146" s="70" t="n">
        <f>AA146/Z146</f>
        <v>0.668421052631579</v>
      </c>
      <c r="AC146" s="145"/>
      <c r="AD146" s="145"/>
      <c r="AE146" s="144" t="n">
        <f>SUM(AE4:AE145)</f>
        <v>1015</v>
      </c>
      <c r="AF146" s="60" t="n">
        <f>SUM(AF4:AF145)</f>
        <v>457</v>
      </c>
      <c r="AG146" s="69" t="n">
        <f>AF146/AE146</f>
        <v>0.450246305418719</v>
      </c>
      <c r="AH146" s="47"/>
      <c r="AI146" s="146"/>
      <c r="AJ146" s="68" t="n">
        <f>SUM(AJ4:AJ145)</f>
        <v>10632</v>
      </c>
      <c r="AK146" s="68" t="n">
        <f>SUM(AK4:AK145)</f>
        <v>-3808</v>
      </c>
    </row>
  </sheetData>
  <mergeCells count="16">
    <mergeCell ref="A1:E2"/>
    <mergeCell ref="P1:T1"/>
    <mergeCell ref="Z1:AD1"/>
    <mergeCell ref="A146:E146"/>
    <mergeCell ref="U2:Y2"/>
    <mergeCell ref="P2:T2"/>
    <mergeCell ref="Z2:AD2"/>
    <mergeCell ref="AK1:AK3"/>
    <mergeCell ref="U1:Y1"/>
    <mergeCell ref="AJ1:AJ3"/>
    <mergeCell ref="AE2:AI2"/>
    <mergeCell ref="K2:O2"/>
    <mergeCell ref="K1:O1"/>
    <mergeCell ref="F2:J2"/>
    <mergeCell ref="F1:J1"/>
    <mergeCell ref="AE1:AI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23" customHeight="1"/>
  <cols>
    <col min="1" max="1" width="9.1640625" customWidth="1" style="79"/>
    <col min="2" max="2" width="6.6650390625" customWidth="1" style="113"/>
    <col min="3" max="3" width="18.6650390625" customWidth="1" style="147"/>
    <col min="4" max="4" width="18.6650390625" customWidth="1" style="148"/>
    <col min="5" max="5" width="6.1640625" customWidth="1" style="113"/>
    <col min="6" max="6" width="18.9990234375" customWidth="1" style="149"/>
    <col min="7" max="7" width="11.33203125" customWidth="1" style="83"/>
    <col min="8" max="8" width="12" customWidth="1" style="149"/>
    <col min="9" max="9" width="11.8330078125" customWidth="1" style="149"/>
    <col min="10" max="10" width="10.5" customWidth="1" style="150"/>
    <col min="11" max="11" width="10.5" customWidth="1" style="79"/>
    <col min="12" max="12" width="9" style="120"/>
  </cols>
  <sheetData>
    <row r="1" ht="23" customHeight="1">
      <c r="A1" s="74" t="s">
        <v>377</v>
      </c>
      <c r="B1" s="75"/>
      <c r="C1" s="75"/>
      <c r="D1" s="75"/>
      <c r="E1" s="75"/>
      <c r="F1" s="75"/>
      <c r="G1" s="151" t="s">
        <v>378</v>
      </c>
      <c r="H1" s="151"/>
      <c r="I1" s="152"/>
      <c r="J1" s="42" t="s">
        <v>379</v>
      </c>
      <c r="K1" s="14" t="s">
        <v>380</v>
      </c>
    </row>
    <row r="2" ht="28" customHeight="1">
      <c r="A2" s="153" t="s">
        <v>381</v>
      </c>
      <c r="B2" s="54" t="s">
        <v>382</v>
      </c>
      <c r="C2" s="154" t="s">
        <v>383</v>
      </c>
      <c r="D2" s="154" t="s">
        <v>384</v>
      </c>
      <c r="E2" s="54" t="s">
        <v>385</v>
      </c>
      <c r="F2" s="54" t="s">
        <v>386</v>
      </c>
      <c r="G2" s="54" t="s">
        <v>387</v>
      </c>
      <c r="H2" s="54" t="s">
        <v>388</v>
      </c>
      <c r="I2" s="155" t="s">
        <v>389</v>
      </c>
      <c r="J2" s="42"/>
      <c r="K2" s="14"/>
    </row>
    <row r="3" ht="23" customHeight="1">
      <c r="A3" s="156" t="s">
        <v>390</v>
      </c>
      <c r="B3" s="157" t="n">
        <v>155108</v>
      </c>
      <c r="C3" s="158" t="s">
        <v>391</v>
      </c>
      <c r="D3" s="159" t="s">
        <v>392</v>
      </c>
      <c r="E3" s="157" t="n">
        <v>45</v>
      </c>
      <c r="F3" s="160" t="s">
        <v>393</v>
      </c>
      <c r="G3" s="161" t="s">
        <v>394</v>
      </c>
      <c r="H3" s="161" t="s">
        <v>395</v>
      </c>
      <c r="I3" s="162" t="s">
        <v>396</v>
      </c>
      <c r="J3" s="163" t="n">
        <v>3200</v>
      </c>
      <c r="K3" s="156" t="s">
        <v>397</v>
      </c>
    </row>
    <row r="4" ht="23" customHeight="1">
      <c r="A4" s="156" t="s">
        <v>390</v>
      </c>
      <c r="B4" s="157" t="n">
        <v>171499</v>
      </c>
      <c r="C4" s="158" t="s">
        <v>398</v>
      </c>
      <c r="D4" s="159" t="s">
        <v>399</v>
      </c>
      <c r="E4" s="157" t="n">
        <v>45</v>
      </c>
      <c r="F4" s="160" t="s">
        <v>393</v>
      </c>
      <c r="G4" s="161" t="s">
        <v>394</v>
      </c>
      <c r="H4" s="164" t="s">
        <v>400</v>
      </c>
      <c r="I4" s="162" t="s">
        <v>396</v>
      </c>
      <c r="J4" s="163" t="n">
        <v>2800</v>
      </c>
      <c r="K4" s="156" t="s">
        <v>397</v>
      </c>
    </row>
    <row r="5" ht="23" customHeight="1">
      <c r="A5" s="165" t="s">
        <v>390</v>
      </c>
      <c r="B5" s="166" t="n">
        <v>110737</v>
      </c>
      <c r="C5" s="167" t="s">
        <v>401</v>
      </c>
      <c r="D5" s="168" t="s">
        <v>402</v>
      </c>
      <c r="E5" s="166" t="n">
        <v>33</v>
      </c>
      <c r="F5" s="169"/>
      <c r="G5" s="170"/>
      <c r="H5" s="171"/>
      <c r="I5" s="172"/>
      <c r="J5" s="163"/>
      <c r="K5" s="165" t="s">
        <v>403</v>
      </c>
    </row>
    <row r="6" ht="24" customHeight="1">
      <c r="A6" s="156" t="s">
        <v>390</v>
      </c>
      <c r="B6" s="157" t="n">
        <v>170191</v>
      </c>
      <c r="C6" s="158" t="s">
        <v>404</v>
      </c>
      <c r="D6" s="159" t="s">
        <v>405</v>
      </c>
      <c r="E6" s="157" t="n">
        <v>49.8</v>
      </c>
      <c r="F6" s="160" t="s">
        <v>393</v>
      </c>
      <c r="G6" s="161" t="s">
        <v>406</v>
      </c>
      <c r="H6" s="164" t="s">
        <v>394</v>
      </c>
      <c r="I6" s="162" t="s">
        <v>396</v>
      </c>
      <c r="J6" s="163"/>
      <c r="K6" s="156" t="s">
        <v>397</v>
      </c>
    </row>
    <row r="7" ht="23" customHeight="1">
      <c r="A7" s="165" t="s">
        <v>390</v>
      </c>
      <c r="B7" s="166" t="n">
        <v>183042</v>
      </c>
      <c r="C7" s="167" t="s">
        <v>407</v>
      </c>
      <c r="D7" s="173" t="s">
        <v>408</v>
      </c>
      <c r="E7" s="174" t="n">
        <v>38.8</v>
      </c>
      <c r="F7" s="169"/>
      <c r="G7" s="175"/>
      <c r="H7" s="176"/>
      <c r="I7" s="177"/>
      <c r="J7" s="163"/>
      <c r="K7" s="165" t="s">
        <v>403</v>
      </c>
    </row>
    <row r="8" ht="23" customHeight="1">
      <c r="A8" s="165" t="s">
        <v>390</v>
      </c>
      <c r="B8" s="166" t="n">
        <v>201282</v>
      </c>
      <c r="C8" s="167" t="s">
        <v>409</v>
      </c>
      <c r="D8" s="173" t="s">
        <v>410</v>
      </c>
      <c r="E8" s="174" t="n">
        <v>34.9</v>
      </c>
      <c r="F8" s="169"/>
      <c r="G8" s="175"/>
      <c r="H8" s="176"/>
      <c r="I8" s="177"/>
      <c r="J8" s="163"/>
      <c r="K8" s="165" t="s">
        <v>403</v>
      </c>
    </row>
    <row r="9" ht="23" customHeight="1">
      <c r="A9" s="165" t="s">
        <v>390</v>
      </c>
      <c r="B9" s="166" t="n">
        <v>118600</v>
      </c>
      <c r="C9" s="178" t="s">
        <v>411</v>
      </c>
      <c r="D9" s="168" t="s">
        <v>412</v>
      </c>
      <c r="E9" s="166" t="n">
        <v>37.5</v>
      </c>
      <c r="F9" s="169"/>
      <c r="G9" s="175"/>
      <c r="H9" s="176"/>
      <c r="I9" s="177"/>
      <c r="J9" s="163"/>
      <c r="K9" s="165" t="s">
        <v>403</v>
      </c>
    </row>
    <row r="10" ht="23" customHeight="1">
      <c r="A10" s="68" t="s">
        <v>390</v>
      </c>
      <c r="B10" s="179" t="n">
        <v>37565</v>
      </c>
      <c r="C10" s="180" t="s">
        <v>413</v>
      </c>
      <c r="D10" s="181" t="s">
        <v>414</v>
      </c>
      <c r="E10" s="179" t="n">
        <v>38.8</v>
      </c>
      <c r="F10" s="182"/>
      <c r="G10" s="183"/>
      <c r="H10" s="184"/>
      <c r="I10" s="185"/>
      <c r="J10" s="186"/>
      <c r="K10" s="68" t="s">
        <v>403</v>
      </c>
    </row>
    <row r="11" ht="23" customHeight="1">
      <c r="A11" s="165" t="s">
        <v>390</v>
      </c>
      <c r="B11" s="166" t="n">
        <v>203841</v>
      </c>
      <c r="C11" s="178" t="s">
        <v>415</v>
      </c>
      <c r="D11" s="168" t="s">
        <v>416</v>
      </c>
      <c r="E11" s="166" t="n">
        <v>15</v>
      </c>
      <c r="F11" s="169"/>
      <c r="G11" s="165"/>
      <c r="H11" s="176"/>
      <c r="I11" s="177"/>
      <c r="J11" s="163"/>
      <c r="K11" s="165" t="s">
        <v>403</v>
      </c>
    </row>
    <row r="12" ht="23" customHeight="1">
      <c r="A12" s="165" t="s">
        <v>390</v>
      </c>
      <c r="B12" s="166" t="n">
        <v>201281</v>
      </c>
      <c r="C12" s="178" t="s">
        <v>417</v>
      </c>
      <c r="D12" s="168" t="s">
        <v>418</v>
      </c>
      <c r="E12" s="166" t="n">
        <v>19.9</v>
      </c>
      <c r="F12" s="169"/>
      <c r="G12" s="175"/>
      <c r="H12" s="176"/>
      <c r="I12" s="177"/>
      <c r="J12" s="163"/>
      <c r="K12" s="165" t="s">
        <v>403</v>
      </c>
    </row>
    <row r="13" ht="23" customHeight="1">
      <c r="A13" s="68" t="s">
        <v>390</v>
      </c>
      <c r="B13" s="179" t="n">
        <v>105528</v>
      </c>
      <c r="C13" s="180" t="s">
        <v>419</v>
      </c>
      <c r="D13" s="181" t="s">
        <v>420</v>
      </c>
      <c r="E13" s="179" t="n">
        <v>21.3</v>
      </c>
      <c r="F13" s="182"/>
      <c r="G13" s="183"/>
      <c r="H13" s="184"/>
      <c r="I13" s="185"/>
      <c r="J13" s="186"/>
      <c r="K13" s="68" t="s">
        <v>403</v>
      </c>
    </row>
    <row r="14" ht="23" customHeight="1">
      <c r="A14" s="165" t="s">
        <v>390</v>
      </c>
      <c r="B14" s="166" t="n">
        <v>98019</v>
      </c>
      <c r="C14" s="178" t="s">
        <v>421</v>
      </c>
      <c r="D14" s="168" t="s">
        <v>416</v>
      </c>
      <c r="E14" s="166" t="n">
        <v>29.9</v>
      </c>
      <c r="F14" s="169"/>
      <c r="G14" s="175"/>
      <c r="H14" s="176"/>
      <c r="I14" s="176"/>
      <c r="J14" s="163"/>
      <c r="K14" s="165" t="s">
        <v>403</v>
      </c>
    </row>
    <row r="15" ht="23" customHeight="1">
      <c r="A15" s="187" t="s">
        <v>2</v>
      </c>
      <c r="B15" s="188" t="n">
        <v>110038</v>
      </c>
      <c r="C15" s="189" t="s">
        <v>422</v>
      </c>
      <c r="D15" s="189" t="s">
        <v>423</v>
      </c>
      <c r="E15" s="190" t="n">
        <v>18</v>
      </c>
      <c r="F15" s="191"/>
      <c r="G15" s="192" t="s">
        <v>424</v>
      </c>
      <c r="H15" s="192" t="s">
        <v>425</v>
      </c>
      <c r="I15" s="192" t="s">
        <v>426</v>
      </c>
      <c r="J15" s="193" t="n">
        <v>3430</v>
      </c>
      <c r="K15" s="194" t="s">
        <v>397</v>
      </c>
    </row>
    <row r="16" ht="23" customHeight="1">
      <c r="A16" s="187" t="s">
        <v>2</v>
      </c>
      <c r="B16" s="188" t="n">
        <v>110030</v>
      </c>
      <c r="C16" s="189" t="s">
        <v>427</v>
      </c>
      <c r="D16" s="189" t="s">
        <v>428</v>
      </c>
      <c r="E16" s="190" t="n">
        <v>18</v>
      </c>
      <c r="F16" s="191"/>
      <c r="G16" s="192" t="s">
        <v>424</v>
      </c>
      <c r="H16" s="192" t="s">
        <v>425</v>
      </c>
      <c r="I16" s="192" t="s">
        <v>426</v>
      </c>
      <c r="J16" s="193" t="n">
        <v>1715</v>
      </c>
      <c r="K16" s="194" t="s">
        <v>397</v>
      </c>
    </row>
    <row r="17" ht="29" customHeight="1">
      <c r="A17" s="187" t="s">
        <v>2</v>
      </c>
      <c r="B17" s="188" t="n">
        <v>161198</v>
      </c>
      <c r="C17" s="189" t="s">
        <v>429</v>
      </c>
      <c r="D17" s="189" t="s">
        <v>430</v>
      </c>
      <c r="E17" s="190" t="n">
        <v>31.5</v>
      </c>
      <c r="F17" s="195" t="s">
        <v>431</v>
      </c>
      <c r="G17" s="196" t="s">
        <v>432</v>
      </c>
      <c r="H17" s="196" t="s">
        <v>394</v>
      </c>
      <c r="I17" s="196" t="s">
        <v>396</v>
      </c>
      <c r="J17" s="193" t="n">
        <v>5000</v>
      </c>
      <c r="K17" s="194" t="s">
        <v>397</v>
      </c>
    </row>
    <row r="18" ht="23" customHeight="1">
      <c r="A18" s="187" t="s">
        <v>2</v>
      </c>
      <c r="B18" s="188" t="n">
        <v>130134</v>
      </c>
      <c r="C18" s="197" t="s">
        <v>433</v>
      </c>
      <c r="D18" s="197" t="s">
        <v>434</v>
      </c>
      <c r="E18" s="190" t="n">
        <v>16</v>
      </c>
      <c r="F18" s="191"/>
      <c r="G18" s="192" t="s">
        <v>424</v>
      </c>
      <c r="H18" s="192" t="s">
        <v>432</v>
      </c>
      <c r="I18" s="192" t="s">
        <v>426</v>
      </c>
      <c r="J18" s="193" t="n">
        <v>1715</v>
      </c>
      <c r="K18" s="194" t="s">
        <v>397</v>
      </c>
    </row>
    <row r="19" ht="25" customHeight="1">
      <c r="A19" s="187" t="s">
        <v>2</v>
      </c>
      <c r="B19" s="188" t="n">
        <v>177394</v>
      </c>
      <c r="C19" s="189" t="s">
        <v>429</v>
      </c>
      <c r="D19" s="189" t="s">
        <v>435</v>
      </c>
      <c r="E19" s="190" t="n">
        <v>18</v>
      </c>
      <c r="F19" s="191"/>
      <c r="G19" s="192" t="s">
        <v>424</v>
      </c>
      <c r="H19" s="192" t="s">
        <v>432</v>
      </c>
      <c r="I19" s="192" t="s">
        <v>426</v>
      </c>
      <c r="J19" s="193" t="n">
        <v>1368</v>
      </c>
      <c r="K19" s="194" t="s">
        <v>397</v>
      </c>
    </row>
    <row r="20" ht="25" customHeight="1">
      <c r="A20" s="187" t="s">
        <v>2</v>
      </c>
      <c r="B20" s="188" t="n">
        <v>208936</v>
      </c>
      <c r="C20" s="189" t="s">
        <v>436</v>
      </c>
      <c r="D20" s="189" t="s">
        <v>437</v>
      </c>
      <c r="E20" s="190" t="n">
        <v>68</v>
      </c>
      <c r="F20" s="195" t="s">
        <v>438</v>
      </c>
      <c r="G20" s="192" t="s">
        <v>439</v>
      </c>
      <c r="H20" s="192" t="s">
        <v>440</v>
      </c>
      <c r="I20" s="192" t="s">
        <v>432</v>
      </c>
      <c r="J20" s="193" t="n">
        <v>1082</v>
      </c>
      <c r="K20" s="194" t="s">
        <v>397</v>
      </c>
    </row>
    <row r="21" ht="28" customHeight="1">
      <c r="A21" s="187" t="s">
        <v>2</v>
      </c>
      <c r="B21" s="188" t="n">
        <v>144423</v>
      </c>
      <c r="C21" s="189" t="s">
        <v>422</v>
      </c>
      <c r="D21" s="189" t="s">
        <v>441</v>
      </c>
      <c r="E21" s="190" t="n">
        <v>18</v>
      </c>
      <c r="F21" s="191" t="s">
        <v>442</v>
      </c>
      <c r="G21" s="192" t="s">
        <v>424</v>
      </c>
      <c r="H21" s="192" t="s">
        <v>432</v>
      </c>
      <c r="I21" s="192" t="s">
        <v>426</v>
      </c>
      <c r="J21" s="193" t="n">
        <v>1368</v>
      </c>
      <c r="K21" s="194" t="s">
        <v>397</v>
      </c>
    </row>
    <row r="22" ht="23" customHeight="1">
      <c r="A22" s="187" t="s">
        <v>2</v>
      </c>
      <c r="B22" s="188" t="n">
        <v>176240</v>
      </c>
      <c r="C22" s="197" t="s">
        <v>443</v>
      </c>
      <c r="D22" s="197" t="s">
        <v>444</v>
      </c>
      <c r="E22" s="190" t="n">
        <v>19.8</v>
      </c>
      <c r="F22" s="191"/>
      <c r="G22" s="192" t="s">
        <v>426</v>
      </c>
      <c r="H22" s="192" t="s">
        <v>424</v>
      </c>
      <c r="I22" s="192" t="s">
        <v>445</v>
      </c>
      <c r="J22" s="193" t="n">
        <v>1000</v>
      </c>
      <c r="K22" s="194" t="s">
        <v>397</v>
      </c>
    </row>
    <row r="23" ht="23" customHeight="1">
      <c r="A23" s="187" t="s">
        <v>2</v>
      </c>
      <c r="B23" s="188" t="n">
        <v>96009</v>
      </c>
      <c r="C23" s="197" t="s">
        <v>446</v>
      </c>
      <c r="D23" s="197" t="s">
        <v>447</v>
      </c>
      <c r="E23" s="190" t="n">
        <v>7.8</v>
      </c>
      <c r="F23" s="191"/>
      <c r="G23" s="192" t="s">
        <v>445</v>
      </c>
      <c r="H23" s="192" t="s">
        <v>426</v>
      </c>
      <c r="I23" s="192" t="s">
        <v>448</v>
      </c>
      <c r="J23" s="193" t="n">
        <v>1715</v>
      </c>
      <c r="K23" s="194" t="s">
        <v>397</v>
      </c>
    </row>
    <row r="24" ht="23" customHeight="1">
      <c r="A24" s="198" t="s">
        <v>3</v>
      </c>
      <c r="B24" s="199" t="n">
        <v>184082</v>
      </c>
      <c r="C24" s="200" t="s">
        <v>449</v>
      </c>
      <c r="D24" s="200" t="s">
        <v>450</v>
      </c>
      <c r="E24" s="201" t="n">
        <v>59</v>
      </c>
      <c r="F24" s="202" t="s">
        <v>451</v>
      </c>
      <c r="G24" s="203" t="n">
        <v>1.5</v>
      </c>
      <c r="H24" s="203" t="n">
        <v>3</v>
      </c>
      <c r="I24" s="203" t="s">
        <v>396</v>
      </c>
      <c r="J24" s="204" t="n">
        <v>1000</v>
      </c>
      <c r="K24" s="205" t="s">
        <v>397</v>
      </c>
    </row>
    <row r="25" ht="23" customHeight="1">
      <c r="A25" s="198" t="s">
        <v>3</v>
      </c>
      <c r="B25" s="199" t="n">
        <v>67665</v>
      </c>
      <c r="C25" s="200" t="s">
        <v>452</v>
      </c>
      <c r="D25" s="200" t="s">
        <v>453</v>
      </c>
      <c r="E25" s="201" t="n">
        <v>39.8</v>
      </c>
      <c r="F25" s="202" t="s">
        <v>454</v>
      </c>
      <c r="G25" s="203" t="n">
        <v>1</v>
      </c>
      <c r="H25" s="203" t="n">
        <v>2.5</v>
      </c>
      <c r="I25" s="203" t="s">
        <v>396</v>
      </c>
      <c r="J25" s="206" t="n">
        <v>3200</v>
      </c>
      <c r="K25" s="205" t="s">
        <v>397</v>
      </c>
    </row>
    <row r="26" ht="23" customHeight="1">
      <c r="A26" s="198" t="s">
        <v>3</v>
      </c>
      <c r="B26" s="199" t="n">
        <v>184102</v>
      </c>
      <c r="C26" s="200" t="s">
        <v>452</v>
      </c>
      <c r="D26" s="200" t="s">
        <v>455</v>
      </c>
      <c r="E26" s="201" t="n">
        <v>39.8</v>
      </c>
      <c r="F26" s="202" t="s">
        <v>454</v>
      </c>
      <c r="G26" s="203" t="n">
        <v>1</v>
      </c>
      <c r="H26" s="203" t="n">
        <v>2.5</v>
      </c>
      <c r="I26" s="203"/>
      <c r="J26" s="207"/>
      <c r="K26" s="205" t="s">
        <v>397</v>
      </c>
    </row>
    <row r="27" ht="23" customHeight="1">
      <c r="A27" s="198" t="s">
        <v>3</v>
      </c>
      <c r="B27" s="199" t="n">
        <v>146</v>
      </c>
      <c r="C27" s="200" t="s">
        <v>456</v>
      </c>
      <c r="D27" s="200" t="s">
        <v>457</v>
      </c>
      <c r="E27" s="201" t="n">
        <v>28</v>
      </c>
      <c r="F27" s="202" t="s">
        <v>458</v>
      </c>
      <c r="G27" s="203" t="n">
        <v>1</v>
      </c>
      <c r="H27" s="203" t="n">
        <v>2</v>
      </c>
      <c r="I27" s="203" t="s">
        <v>459</v>
      </c>
      <c r="J27" s="204" t="n">
        <v>1700</v>
      </c>
      <c r="K27" s="205" t="s">
        <v>397</v>
      </c>
    </row>
    <row r="28" ht="23" customHeight="1">
      <c r="A28" s="198" t="s">
        <v>3</v>
      </c>
      <c r="B28" s="199" t="n">
        <v>184103</v>
      </c>
      <c r="C28" s="200" t="s">
        <v>460</v>
      </c>
      <c r="D28" s="200" t="s">
        <v>461</v>
      </c>
      <c r="E28" s="201" t="n">
        <v>36</v>
      </c>
      <c r="F28" s="202" t="s">
        <v>458</v>
      </c>
      <c r="G28" s="203" t="n">
        <v>1.5</v>
      </c>
      <c r="H28" s="203" t="n">
        <v>2.5</v>
      </c>
      <c r="I28" s="203" t="s">
        <v>396</v>
      </c>
      <c r="J28" s="204" t="n">
        <v>1700</v>
      </c>
      <c r="K28" s="205" t="s">
        <v>397</v>
      </c>
    </row>
    <row r="29" ht="23" customHeight="1">
      <c r="A29" s="198" t="s">
        <v>3</v>
      </c>
      <c r="B29" s="199" t="n">
        <v>131752</v>
      </c>
      <c r="C29" s="208" t="s">
        <v>462</v>
      </c>
      <c r="D29" s="208" t="s">
        <v>463</v>
      </c>
      <c r="E29" s="201" t="n">
        <v>27.8</v>
      </c>
      <c r="F29" s="202"/>
      <c r="G29" s="203" t="n">
        <v>0.5</v>
      </c>
      <c r="H29" s="203" t="n">
        <v>1</v>
      </c>
      <c r="I29" s="203" t="s">
        <v>464</v>
      </c>
      <c r="J29" s="204" t="n">
        <v>2800</v>
      </c>
      <c r="K29" s="205" t="s">
        <v>397</v>
      </c>
    </row>
    <row r="30" ht="23" customHeight="1">
      <c r="A30" s="198" t="s">
        <v>3</v>
      </c>
      <c r="B30" s="199" t="n">
        <v>9856</v>
      </c>
      <c r="C30" s="208" t="s">
        <v>465</v>
      </c>
      <c r="D30" s="208" t="s">
        <v>466</v>
      </c>
      <c r="E30" s="201" t="n">
        <v>39.5</v>
      </c>
      <c r="F30" s="202"/>
      <c r="G30" s="203" t="n">
        <v>1</v>
      </c>
      <c r="H30" s="203" t="n">
        <v>2</v>
      </c>
      <c r="I30" s="203" t="s">
        <v>464</v>
      </c>
      <c r="J30" s="204" t="n">
        <v>1000</v>
      </c>
      <c r="K30" s="205" t="s">
        <v>397</v>
      </c>
    </row>
  </sheetData>
  <mergeCells count="6">
    <mergeCell ref="K1:K2"/>
    <mergeCell ref="J25:J26"/>
    <mergeCell ref="I25:I26"/>
    <mergeCell ref="J1:J2"/>
    <mergeCell ref="G1:I1"/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2006-09-16T00:00:00Z</dcterms:modified>
</cp:coreProperties>
</file>