
<file path=[Content_Types].xml><?xml version="1.0" encoding="utf-8"?>
<Types xmlns="http://schemas.openxmlformats.org/package/2006/content-types">
  <Default Extension="xml" ContentType="application/xml"/>
  <Default Extension="vml" ContentType="application/vnd.openxmlformats-officedocument.vmlDrawing"/>
  <Default Extension="rels" ContentType="application/vnd.openxmlformats-package.relationships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omments1.xml" ContentType="application/vnd.openxmlformats-officedocument.spreadsheetml.comments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090" tabRatio="805"/>
  </bookViews>
  <sheets>
    <sheet name="个人积分汇总" sheetId="1" r:id="rId1"/>
    <sheet name="3月在岗人员" sheetId="2" r:id="rId2"/>
    <sheet name="Sheet1" sheetId="3" r:id="rId3"/>
  </sheets>
  <externalReferences>
    <externalReference r:id="rId6"/>
  </externalReferences>
  <definedNames>
    <definedName name="_xlnm._FilterDatabase" localSheetId="2" hidden="1">Sheet1!$A$1:$D$100</definedName>
    <definedName name="_xlnm._FilterDatabase" localSheetId="0" hidden="1">个人积分汇总!$A$1:$JJ$455</definedName>
    <definedName name="_xlnm._FilterDatabase" localSheetId="1" hidden="1">'3月在岗人员'!#REF!</definedName>
    <definedName name="_xlnm.Extract" localSheetId="0">#REF!</definedName>
  </definedNames>
  <calcPr calcId="144525"/>
</workbook>
</file>

<file path=xl/comments1.xml><?xml version="1.0" encoding="utf-8"?>
<comments xmlns="http://schemas.openxmlformats.org/spreadsheetml/2006/main">
  <authors>
    <author>Administrator</author>
  </authors>
  <commentList>
    <comment ref="F10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2.23-3.24晚婚</t>
        </r>
      </text>
    </comment>
    <comment ref="F43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2.19-3.20
</t>
        </r>
      </text>
    </comment>
    <comment ref="F64" authorId="0">
      <text>
        <r>
          <rPr>
            <b/>
            <sz val="9"/>
            <rFont val="宋体"/>
            <charset val="134"/>
          </rPr>
          <t xml:space="preserve">Administrator:病假
</t>
        </r>
        <r>
          <rPr>
            <sz val="9"/>
            <rFont val="宋体"/>
            <charset val="134"/>
          </rPr>
          <t xml:space="preserve">2021/12/6-2022/3/5
</t>
        </r>
      </text>
    </comment>
    <comment ref="F307" authorId="0">
      <text>
        <r>
          <rPr>
            <b/>
            <sz val="9"/>
            <rFont val="宋体"/>
            <charset val="134"/>
          </rPr>
          <t>Administrato产假3.1-6.6</t>
        </r>
      </text>
    </comment>
    <comment ref="F339" authorId="0">
      <text>
        <r>
          <rPr>
            <b/>
            <sz val="9"/>
            <rFont val="宋体"/>
            <charset val="134"/>
          </rPr>
          <t>Administrator:</t>
        </r>
        <r>
          <rPr>
            <sz val="9"/>
            <rFont val="宋体"/>
            <charset val="134"/>
          </rPr>
          <t xml:space="preserve">
病假
2021.12.20-2022.3.19
</t>
        </r>
      </text>
    </comment>
  </commentList>
</comments>
</file>

<file path=xl/sharedStrings.xml><?xml version="1.0" encoding="utf-8"?>
<sst xmlns="http://schemas.openxmlformats.org/spreadsheetml/2006/main" count="6236" uniqueCount="1610">
  <si>
    <t>在岗人员工个人积分（汇总）</t>
  </si>
  <si>
    <t>序号</t>
  </si>
  <si>
    <t>门店ID</t>
  </si>
  <si>
    <t>部门</t>
  </si>
  <si>
    <t>片区</t>
  </si>
  <si>
    <t>人员ID</t>
  </si>
  <si>
    <t>姓名</t>
  </si>
  <si>
    <t>职务</t>
  </si>
  <si>
    <t>1月积分汇总</t>
  </si>
  <si>
    <t>2月积分汇总</t>
  </si>
  <si>
    <t>3月积分汇总</t>
  </si>
  <si>
    <t>4月积分汇总</t>
  </si>
  <si>
    <t>5月积分汇总</t>
  </si>
  <si>
    <t>6月积分汇总</t>
  </si>
  <si>
    <t xml:space="preserve">6月员工当家 </t>
  </si>
  <si>
    <t>6月新品加分</t>
  </si>
  <si>
    <t>6月 分享</t>
  </si>
  <si>
    <t>申请加分</t>
  </si>
  <si>
    <t>7月   员工当家</t>
  </si>
  <si>
    <t>7月明星</t>
  </si>
  <si>
    <t>抵扣</t>
  </si>
  <si>
    <t>6月合计积分</t>
  </si>
  <si>
    <t>备注</t>
  </si>
  <si>
    <t>7月抵扣</t>
  </si>
  <si>
    <t>7月兑换礼品</t>
  </si>
  <si>
    <t>7月培训加分</t>
  </si>
  <si>
    <t>8月店长不在加分</t>
  </si>
  <si>
    <t>8月抵扣</t>
  </si>
  <si>
    <t>8月15日店长不在加分</t>
  </si>
  <si>
    <t>8月微信加分</t>
  </si>
  <si>
    <t>7月排名加分</t>
  </si>
  <si>
    <t>7月排名额外加分</t>
  </si>
  <si>
    <t>截止8.19合计积分</t>
  </si>
  <si>
    <t>7月会员完成加分</t>
  </si>
  <si>
    <t>8月29日 新品会加分</t>
  </si>
  <si>
    <t>8月夺宝奇兵加分</t>
  </si>
  <si>
    <t>7月滇六味</t>
  </si>
  <si>
    <t>7月花茶</t>
  </si>
  <si>
    <t>7月乐陶陶</t>
  </si>
  <si>
    <t>7月中智</t>
  </si>
  <si>
    <t>截止9月10日合计积分</t>
  </si>
  <si>
    <t>9月19店长不在家</t>
  </si>
  <si>
    <t>8月会员消费占比</t>
  </si>
  <si>
    <t>8月个人排名</t>
  </si>
  <si>
    <t>截止9月23日合计积分</t>
  </si>
  <si>
    <t>9月个人排名加分</t>
  </si>
  <si>
    <t>10月新品加分</t>
  </si>
  <si>
    <t>截止10月14日合计积分</t>
  </si>
  <si>
    <t>10月店长  不在家加分</t>
  </si>
  <si>
    <t>9月会员消费占比加分</t>
  </si>
  <si>
    <t>10月优秀加分</t>
  </si>
  <si>
    <t>10月个人排名加分</t>
  </si>
  <si>
    <t>11月店长不在家加分+服务明星</t>
  </si>
  <si>
    <t>11月表扬加分</t>
  </si>
  <si>
    <t>10月会员加分</t>
  </si>
  <si>
    <t>截止11月19日合计积分</t>
  </si>
  <si>
    <t>12月店长不在家加分</t>
  </si>
  <si>
    <t>11月个人排名</t>
  </si>
  <si>
    <t>11月加分</t>
  </si>
  <si>
    <t>截止12月18日合计积分</t>
  </si>
  <si>
    <t>加分</t>
  </si>
  <si>
    <t>双12加分</t>
  </si>
  <si>
    <t>12月会员加分</t>
  </si>
  <si>
    <t>12月血脂康</t>
  </si>
  <si>
    <t>12月血脂康漏加</t>
  </si>
  <si>
    <t>新品会加分</t>
  </si>
  <si>
    <t>12月个人排名</t>
  </si>
  <si>
    <t>截止1月16日合计积分</t>
  </si>
  <si>
    <t>春节视频、POP书写加分</t>
  </si>
  <si>
    <t>1月个人排名加分</t>
  </si>
  <si>
    <t>截止2月28日合计积分</t>
  </si>
  <si>
    <t>2月个人排名加分</t>
  </si>
  <si>
    <t>3月加分（新品）</t>
  </si>
  <si>
    <t>1月血脂康加分</t>
  </si>
  <si>
    <t>闪光事迹加分</t>
  </si>
  <si>
    <t>截止3月24日合计积分</t>
  </si>
  <si>
    <t>3月    血脂康</t>
  </si>
  <si>
    <t>4月新品会加分</t>
  </si>
  <si>
    <t>3月大型活动加分</t>
  </si>
  <si>
    <t>3月个人排名</t>
  </si>
  <si>
    <t>截止4月21日合计积分</t>
  </si>
  <si>
    <t>4月 血脂康</t>
  </si>
  <si>
    <t>4月个人排名</t>
  </si>
  <si>
    <t>截止5月18日合计积分</t>
  </si>
  <si>
    <t>5月21日（加分）</t>
  </si>
  <si>
    <t>5月新品会（加分）</t>
  </si>
  <si>
    <t>5月个人排名（加分）</t>
  </si>
  <si>
    <t>6月店长不在家（加分）</t>
  </si>
  <si>
    <t>5月动销达人加分</t>
  </si>
  <si>
    <t>6月新品会加分</t>
  </si>
  <si>
    <t>5月瑞学加分</t>
  </si>
  <si>
    <t>618直播邀请加分</t>
  </si>
  <si>
    <t>截止6月19日（合计积分）</t>
  </si>
  <si>
    <t>6月个人排名加分</t>
  </si>
  <si>
    <t>7月店长大会加分</t>
  </si>
  <si>
    <t>6月动销达人加分</t>
  </si>
  <si>
    <t>助人为乐加分</t>
  </si>
  <si>
    <t>7月慢病建档加分</t>
  </si>
  <si>
    <t>7月个人排名</t>
  </si>
  <si>
    <t>8月店长会加分</t>
  </si>
  <si>
    <t>7月动销达人</t>
  </si>
  <si>
    <t>8月慢病</t>
  </si>
  <si>
    <t>截止9月3日（合计积分）</t>
  </si>
  <si>
    <t>7、8月小程序加分</t>
  </si>
  <si>
    <t>8月14直播加分</t>
  </si>
  <si>
    <t>9月考试</t>
  </si>
  <si>
    <t>8月社群</t>
  </si>
  <si>
    <t>9月店长大会</t>
  </si>
  <si>
    <t>9月慢病建档</t>
  </si>
  <si>
    <t>截止9月30日（合计积分）</t>
  </si>
  <si>
    <t>9月个人排名</t>
  </si>
  <si>
    <t>10月回访</t>
  </si>
  <si>
    <t>10月店长大会加分</t>
  </si>
  <si>
    <t>9月线上奖励</t>
  </si>
  <si>
    <t>9月动销</t>
  </si>
  <si>
    <t>截止10月26日（合计积分）</t>
  </si>
  <si>
    <t>10月个人排名</t>
  </si>
  <si>
    <t>10月服务明星</t>
  </si>
  <si>
    <t>第一周视频号</t>
  </si>
  <si>
    <t>第二周视频号</t>
  </si>
  <si>
    <t>10月好评</t>
  </si>
  <si>
    <t>10月动销</t>
  </si>
  <si>
    <t>10月慢病建档</t>
  </si>
  <si>
    <t>截止11月30日（合计积分）</t>
  </si>
  <si>
    <t>11月动销</t>
  </si>
  <si>
    <t>12.7-13日 视频号</t>
  </si>
  <si>
    <t>11月小程序</t>
  </si>
  <si>
    <t>服务明星+集团暗访加分</t>
  </si>
  <si>
    <t>截止12月25日（合计积分）</t>
  </si>
  <si>
    <t>12月慢病建档奖励</t>
  </si>
  <si>
    <t>12月店长</t>
  </si>
  <si>
    <t>12月动销</t>
  </si>
  <si>
    <t>1月个人排名奖励</t>
  </si>
  <si>
    <t>1月月慢病建档奖励</t>
  </si>
  <si>
    <t>2月线上好评加分</t>
  </si>
  <si>
    <t>2月小程序超额完成</t>
  </si>
  <si>
    <t>截止3月12日（合计积分）</t>
  </si>
  <si>
    <t>元宵节积分奖励</t>
  </si>
  <si>
    <t>3月店长不在家加分</t>
  </si>
  <si>
    <t>2月个人排名奖励</t>
  </si>
  <si>
    <t>截止4月1日  （合计积分）</t>
  </si>
  <si>
    <t>3月慢病建档加分</t>
  </si>
  <si>
    <t>店长不在家加分</t>
  </si>
  <si>
    <t>截止4月27日  （合计积分）</t>
  </si>
  <si>
    <t>5.1活动加分</t>
  </si>
  <si>
    <t>4月慢病建档加分</t>
  </si>
  <si>
    <t>4月店长不在家加分</t>
  </si>
  <si>
    <t>截止5月14日  （合计积分）</t>
  </si>
  <si>
    <t>5月慢病建档加分</t>
  </si>
  <si>
    <t>5月店长不在加分</t>
  </si>
  <si>
    <t>截止6月18日（合计积分）</t>
  </si>
  <si>
    <t>端午节活动加分</t>
  </si>
  <si>
    <t>4月动销积分奖励</t>
  </si>
  <si>
    <t>6月慢病建档加分</t>
  </si>
  <si>
    <t>截止7月6日  （合计积分）</t>
  </si>
  <si>
    <t>7月个人排名加分</t>
  </si>
  <si>
    <t>截止8月13日（合计积分）</t>
  </si>
  <si>
    <t>慢病建档积分奖励</t>
  </si>
  <si>
    <t>截止9月10日（合计积分）</t>
  </si>
  <si>
    <t>教师节活动加分</t>
  </si>
  <si>
    <t>借货配合前三名门店加分</t>
  </si>
  <si>
    <t>9月新品会加分</t>
  </si>
  <si>
    <t>燕窝流心月饼销售破冰积分奖励</t>
  </si>
  <si>
    <t>9月慢病建档加分</t>
  </si>
  <si>
    <t>截止10月14日（合计积分）</t>
  </si>
  <si>
    <t>9月店长不在家加分</t>
  </si>
  <si>
    <t>年中大促店长会团队展示加分</t>
  </si>
  <si>
    <t>10月新品会加分</t>
  </si>
  <si>
    <t>截止11月2日（合计积分）</t>
  </si>
  <si>
    <t>10月重阳节加分</t>
  </si>
  <si>
    <t>10月慢病建档加分</t>
  </si>
  <si>
    <t>10月国庆节活动加分</t>
  </si>
  <si>
    <t>8月动销达人加分</t>
  </si>
  <si>
    <t>10月门店借货配合度加分</t>
  </si>
  <si>
    <t>积极配合陈列加分</t>
  </si>
  <si>
    <t>11月个人排名加分</t>
  </si>
  <si>
    <t>截止12月13日（合计积分）</t>
  </si>
  <si>
    <t>11.1-12.20培训加分</t>
  </si>
  <si>
    <t>11月动销达人加分</t>
  </si>
  <si>
    <t>截止1月11日（合计积分）</t>
  </si>
  <si>
    <r>
      <rPr>
        <b/>
        <sz val="10.5"/>
        <color rgb="FFFF0000"/>
        <rFont val="Segoe UI"/>
        <charset val="134"/>
      </rPr>
      <t>AI</t>
    </r>
    <r>
      <rPr>
        <b/>
        <sz val="10.5"/>
        <color rgb="FFFF0000"/>
        <rFont val="宋体"/>
        <charset val="134"/>
      </rPr>
      <t>检测考核积分奖励</t>
    </r>
  </si>
  <si>
    <t>1.22-1.25年货节活动加分</t>
  </si>
  <si>
    <t>截止3月10日（合计积分）</t>
  </si>
  <si>
    <t>2.26-2.28活动加分</t>
  </si>
  <si>
    <t>3.4-3.8活动加分</t>
  </si>
  <si>
    <t>2月小程序达标引流积分</t>
  </si>
  <si>
    <t>3月小程序达标引流积分</t>
  </si>
  <si>
    <t>3月个人排名加分</t>
  </si>
  <si>
    <t>截止4月12日（合计积分）</t>
  </si>
  <si>
    <t>温江江安店</t>
  </si>
  <si>
    <t>城郊二片区</t>
  </si>
  <si>
    <t>贺春芳</t>
  </si>
  <si>
    <t>实习生</t>
  </si>
  <si>
    <t>12.7抵扣罚款</t>
  </si>
  <si>
    <t>3.4抵扣罚款</t>
  </si>
  <si>
    <t>大邑观音阁西街店</t>
  </si>
  <si>
    <t>城郊一片</t>
  </si>
  <si>
    <t>李娟</t>
  </si>
  <si>
    <t>营业员</t>
  </si>
  <si>
    <t>9.27抵扣药店管家登录、7月广誉远、易善复</t>
  </si>
  <si>
    <t>12.10抵扣10月活动、双十一阿胶、视频号</t>
  </si>
  <si>
    <t>12.22抵扣小程序</t>
  </si>
  <si>
    <t>5.21抵扣收银台罚款和活动罚款</t>
  </si>
  <si>
    <t>7.6抵扣罚款</t>
  </si>
  <si>
    <t>9.23抵扣罚款</t>
  </si>
  <si>
    <t>11.2抵扣罚款</t>
  </si>
  <si>
    <t>4.8抵扣积分</t>
  </si>
  <si>
    <t>光华村街店</t>
  </si>
  <si>
    <t>西北片区</t>
  </si>
  <si>
    <t>朱晓桃</t>
  </si>
  <si>
    <t>店长</t>
  </si>
  <si>
    <t>10.22抵扣8月仁和</t>
  </si>
  <si>
    <t>7.7抵扣5月品牌月、6月重点品种</t>
  </si>
  <si>
    <t>8.6抵扣6月品牌月、企业微信</t>
  </si>
  <si>
    <t>12.30抵扣10月星级品种、未按时进社区、双十一丹参口服液及考试罚款143元。</t>
  </si>
  <si>
    <t>12.17抵扣罚款</t>
  </si>
  <si>
    <t>1.21抵扣罚款</t>
  </si>
  <si>
    <t>4.1抵扣罚款</t>
  </si>
  <si>
    <t>崇州永康东路店</t>
  </si>
  <si>
    <t>胡建梅</t>
  </si>
  <si>
    <t>3.10抵扣小程序、店长延误</t>
  </si>
  <si>
    <t>4.21抵扣3月中智、重点品种</t>
  </si>
  <si>
    <t>6.8抵扣4月重点品种、慢病</t>
  </si>
  <si>
    <t>7.3抵扣5月品牌月</t>
  </si>
  <si>
    <t>4.20抵扣活动罚款</t>
  </si>
  <si>
    <t>6.15抵扣星级罚款</t>
  </si>
  <si>
    <t>12.3抵扣罚款</t>
  </si>
  <si>
    <t>12.31抵扣罚款</t>
  </si>
  <si>
    <t>3.10抵扣罚款</t>
  </si>
  <si>
    <t>光华店</t>
  </si>
  <si>
    <t>魏津</t>
  </si>
  <si>
    <t>12.28抵扣双11处罚</t>
  </si>
  <si>
    <t>4.8抵扣活动罚款和今日必读罚款</t>
  </si>
  <si>
    <t>10.22抵扣罚款</t>
  </si>
  <si>
    <t>12.28抵扣罚款</t>
  </si>
  <si>
    <t>2.17抵扣罚款</t>
  </si>
  <si>
    <t>大邑东街店</t>
  </si>
  <si>
    <t>杨丽</t>
  </si>
  <si>
    <t>6.2抵扣4月重点、4月会员</t>
  </si>
  <si>
    <t>9月17日积分抵扣会员建档未完成、7月星级品种差额、8.26日巡店、7.30-8.5日企业微信、8.6-8.23日企业微信、8.24-8.30日企业微信</t>
  </si>
  <si>
    <t>11月5日积分抵扣药联、视频号罚款、第一周视频号未关注</t>
  </si>
  <si>
    <t>12.29抵扣罚款</t>
  </si>
  <si>
    <t>1.25抵扣罚款</t>
  </si>
  <si>
    <t>清江东路店</t>
  </si>
  <si>
    <t>胡艳弘</t>
  </si>
  <si>
    <t>抵扣7月门店易善复、6个重点品种、8月微信会员处罚、血糖试纸过期</t>
  </si>
  <si>
    <t>2.26抵扣12月葵花、12月重点品种</t>
  </si>
  <si>
    <t>3.13抵扣圣诞节考试</t>
  </si>
  <si>
    <t>7.28抵扣企业微信</t>
  </si>
  <si>
    <t>7.21抵扣 5月品牌月;8.18抵扣6月品牌月、巡店罚款</t>
  </si>
  <si>
    <t>12.30抵扣星级品种</t>
  </si>
  <si>
    <t>3.11抵扣1.2月品牌月，星级品种</t>
  </si>
  <si>
    <t>5.13抵扣星级品种罚款和收银台换购罚款</t>
  </si>
  <si>
    <t>7.15抵扣罚款</t>
  </si>
  <si>
    <t>8.17抵扣罚款</t>
  </si>
  <si>
    <t>10.26抵扣罚款</t>
  </si>
  <si>
    <t>11.9抵扣罚款</t>
  </si>
  <si>
    <t>3.16抵扣罚款,4.1抵扣罚款</t>
  </si>
  <si>
    <t>西部店</t>
  </si>
  <si>
    <t>李凤霞</t>
  </si>
  <si>
    <t>11.14抵扣10月考试、9月绵阳、9月汤臣倍健、11月手机微信</t>
  </si>
  <si>
    <t>6.2抵扣4月中智、重点品种、小程序、建档任务</t>
  </si>
  <si>
    <t>11.26抵扣11.2-11.8企业微信、10月动销</t>
  </si>
  <si>
    <t>12.31抵扣双11、10月星级</t>
  </si>
  <si>
    <t>2.4抵扣圣诞节</t>
  </si>
  <si>
    <t>3.23抵扣大山楂丸罚款</t>
  </si>
  <si>
    <t>8.27抵扣罚款</t>
  </si>
  <si>
    <t>3.9抵扣罚款</t>
  </si>
  <si>
    <t>郫县一环路东南段店</t>
  </si>
  <si>
    <t>城中片区</t>
  </si>
  <si>
    <t>邹东梅</t>
  </si>
  <si>
    <t>1.13抵扣11月品种罚款</t>
  </si>
  <si>
    <t>4.9抵扣微信会员</t>
  </si>
  <si>
    <t>2.5抵扣12月服务明星</t>
  </si>
  <si>
    <t>1.21抵扣双12天胶；3.11抵扣12月星级品种</t>
  </si>
  <si>
    <t>3.12抵扣星级品种</t>
  </si>
  <si>
    <t>4.16抵扣慢病建档罚款和活动罚款</t>
  </si>
  <si>
    <t>6.22抵扣罚款</t>
  </si>
  <si>
    <t>成华区万科路</t>
  </si>
  <si>
    <t>东南片区</t>
  </si>
  <si>
    <t>马雪</t>
  </si>
  <si>
    <t>6月广誉远罚款抵扣8.29</t>
  </si>
  <si>
    <t>10.21抵扣8月重点品种、仁和罚款</t>
  </si>
  <si>
    <t>11.15抵扣小程序、9月中智、9月重点品种</t>
  </si>
  <si>
    <t>1.7抵扣11月重点品种、个人罚款</t>
  </si>
  <si>
    <t>7.6抵扣5月品牌月、6月重点品种</t>
  </si>
  <si>
    <t>11月5日抵扣视频号罚款</t>
  </si>
  <si>
    <t>1.8抵扣10月星级、双11活动；2.7抵扣圣诞节处罚</t>
  </si>
  <si>
    <t>1.15抵扣今日必读；1.28抵扣12月服务明星</t>
  </si>
  <si>
    <t>3.15抵扣星级品种、品牌月</t>
  </si>
  <si>
    <t>6.30抵扣罚款</t>
  </si>
  <si>
    <t>3.11抵扣罚款</t>
  </si>
  <si>
    <t>龙潭西路店</t>
  </si>
  <si>
    <t>黄姣</t>
  </si>
  <si>
    <t>1.17抵扣11月品牌月、重点品种</t>
  </si>
  <si>
    <t>1.28抵扣12月服务明星，万店掌过期；3.11抵扣12月星级品种</t>
  </si>
  <si>
    <t>9.22抵扣罚款</t>
  </si>
  <si>
    <t>10.19抵扣罚款</t>
  </si>
  <si>
    <t>银河北街店</t>
  </si>
  <si>
    <t>代志斌</t>
  </si>
  <si>
    <t>1.16抵扣11月品牌月、12月会员、12月小程序</t>
  </si>
  <si>
    <t>3.12抵扣1-2月重点品种</t>
  </si>
  <si>
    <t>6.9抵扣慢病、炎可宁</t>
  </si>
  <si>
    <t>8月4号抵扣6月星级品种罚款、6月重点品种罚款</t>
  </si>
  <si>
    <t>9.30抵扣药联、慢病</t>
  </si>
  <si>
    <t>12.8抵扣10月活动罚款</t>
  </si>
  <si>
    <t>12.18抵扣小程序引流</t>
  </si>
  <si>
    <t>3.11抵扣12月品牌月，12月星级品种，1.2月品牌月；陈列罚款和请假申请罚款。</t>
  </si>
  <si>
    <t>11.12抵扣罚款</t>
  </si>
  <si>
    <t>2.14抵扣罚款</t>
  </si>
  <si>
    <t>3.22抵扣罚款</t>
  </si>
  <si>
    <t>金沙路店</t>
  </si>
  <si>
    <t>刘秀琼</t>
  </si>
  <si>
    <t>土龙路店</t>
  </si>
  <si>
    <t>刘新</t>
  </si>
  <si>
    <t>1.8抵扣10月星级，双11罚款、今日必读</t>
  </si>
  <si>
    <t>12.22抵扣企业微信、茶饮</t>
  </si>
  <si>
    <t>3.4抵扣12月星级品种、12月品牌月；3.11抵扣1.2月品牌月.中智</t>
  </si>
  <si>
    <t>4.16抵扣慢病建档罚款</t>
  </si>
  <si>
    <t>8.20抵扣罚款</t>
  </si>
  <si>
    <t>10.29抵扣罚款</t>
  </si>
  <si>
    <t>1.7抵扣罚款</t>
  </si>
  <si>
    <t>2.10抵扣罚款</t>
  </si>
  <si>
    <t>3.28抵扣罚款，4.11抵扣罚款</t>
  </si>
  <si>
    <t>大邑内蒙古桃源店</t>
  </si>
  <si>
    <t>田兰</t>
  </si>
  <si>
    <t xml:space="preserve">4.9抵扣微信 </t>
  </si>
  <si>
    <t>5.29抵扣4月重点、4月会员</t>
  </si>
  <si>
    <t>11月5日积分抵扣超次数补卡罚款</t>
  </si>
  <si>
    <t>12.22抵扣企业微信；1.8抵扣10月星级、11月处罚</t>
  </si>
  <si>
    <t>3.2抵扣12月品牌月、星级品种;3.9抵扣1.2月星级品种</t>
  </si>
  <si>
    <t>5.10抵扣收银台罚款</t>
  </si>
  <si>
    <t>5.18抵扣活动罚款</t>
  </si>
  <si>
    <t>7.20抵扣罚款</t>
  </si>
  <si>
    <t>9.6抵扣罚款</t>
  </si>
  <si>
    <t>9.26抵扣罚款</t>
  </si>
  <si>
    <t>2.21抵扣罚款</t>
  </si>
  <si>
    <t>3.16抵扣罚款，,4.8抵扣积分</t>
  </si>
  <si>
    <t>中和新下街店</t>
  </si>
  <si>
    <t>谭凤旭</t>
  </si>
  <si>
    <t>抵扣小程序处罚8.29</t>
  </si>
  <si>
    <t>抵扣9月药品过期</t>
  </si>
  <si>
    <t>1.6抵扣11月品牌月、12月会员、小程序；1.13抵扣双12罚款</t>
  </si>
  <si>
    <t>3.9抵扣12月重点</t>
  </si>
  <si>
    <t>4.7抵扣微信会员</t>
  </si>
  <si>
    <t>5.29抵扣小程序;6.8抵扣小程序、慢病、重点品种</t>
  </si>
  <si>
    <t>8.6抵扣6月星级、重点品种、企业微信、邮件</t>
  </si>
  <si>
    <t>8.27抵扣年中大促</t>
  </si>
  <si>
    <t>10.10抵扣七夕罚款</t>
  </si>
  <si>
    <t>12.9抵扣10月活动</t>
  </si>
  <si>
    <t>12.22抵扣视频、小程序。12.31抵扣双11、星级品种</t>
  </si>
  <si>
    <t>6.15抵扣罚款</t>
  </si>
  <si>
    <t>6.21抵扣罚款</t>
  </si>
  <si>
    <t>1.24抵扣罚款</t>
  </si>
  <si>
    <t>邛崃翠荫街店</t>
  </si>
  <si>
    <t>陈礼凤</t>
  </si>
  <si>
    <t>12.18抵扣10月重点品种</t>
  </si>
  <si>
    <t>6.10抵扣星级品种罚款</t>
  </si>
  <si>
    <t>7.12抵扣罚款</t>
  </si>
  <si>
    <t>10.11抵扣罚款</t>
  </si>
  <si>
    <t>12.20抵扣罚款</t>
  </si>
  <si>
    <t>崇州三江店</t>
  </si>
  <si>
    <t>何倩倩</t>
  </si>
  <si>
    <t>8.10抵扣6月品牌月、服务明星,年中大促</t>
  </si>
  <si>
    <t>11月5日积分抵扣考试和未开处方罚款</t>
  </si>
  <si>
    <t>大邑通达店</t>
  </si>
  <si>
    <t>唐礼萍</t>
  </si>
  <si>
    <t>3.24抵扣1-2月品牌月</t>
  </si>
  <si>
    <t>8.11抵扣6月品牌月</t>
  </si>
  <si>
    <t>9.18抵扣8月动销、星级品种</t>
  </si>
  <si>
    <t>11.26抵扣11.2-11.8企业微信</t>
  </si>
  <si>
    <t>1.8抵扣10月星级、企业微信</t>
  </si>
  <si>
    <t>4.8抵扣活动罚款</t>
  </si>
  <si>
    <t>5.18抵扣活动罚款和收银台换购罚款</t>
  </si>
  <si>
    <t>2.22抵扣罚款</t>
  </si>
  <si>
    <t>旗舰店</t>
  </si>
  <si>
    <t>旗舰片区</t>
  </si>
  <si>
    <t>余志彬</t>
  </si>
  <si>
    <t>柜组长（中药）</t>
  </si>
  <si>
    <t>1.16抵扣11月品牌月</t>
  </si>
  <si>
    <t>8月13抵扣第三期企业微信为完成任务处罚、6月品牌月汤臣倍健系列差额处罚、6月品牌月天士力系列差额处罚、6月品牌月联邦系列差额处罚/7.23日未读今日必读,6月品牌月汤臣倍健系列差额处罚,6月品牌月天士力系列差额处罚</t>
  </si>
  <si>
    <t>1.15抵扣10月星级、双11</t>
  </si>
  <si>
    <t>3.15抵扣星级品种</t>
  </si>
  <si>
    <t>4.20抵扣今日必读罚款</t>
  </si>
  <si>
    <t>5.31抵扣星级品种罚款和存健康罚款</t>
  </si>
  <si>
    <t>3.17抵扣罚款,4.12抵扣罚款</t>
  </si>
  <si>
    <t>浆洗街店</t>
  </si>
  <si>
    <t>陈娟</t>
  </si>
  <si>
    <t>9.27抵扣药店管家登录、今日必读</t>
  </si>
  <si>
    <t>10.22抵扣9月过期换新；11.8抵扣9月动销、汤臣、绵阳、中山</t>
  </si>
  <si>
    <t>1.16抵扣11月品牌月、11动销考核</t>
  </si>
  <si>
    <t>2.25抵扣12月葵花、1月动销</t>
  </si>
  <si>
    <t>3.30抵扣1-2月品牌月</t>
  </si>
  <si>
    <t>5.6抵扣3月中智</t>
  </si>
  <si>
    <t>6.19抵扣普康</t>
  </si>
  <si>
    <t>7.9抵扣5月品牌月</t>
  </si>
  <si>
    <t>11.26抵扣动销</t>
  </si>
  <si>
    <t>12.25抵扣10月星级。12.30抵扣养生堂处罚10分</t>
  </si>
  <si>
    <t>1.15抵扣电商未回复；1.21抵扣双十二天胶；2.4抵扣服务明星；3.11抵扣1.2月星级品种</t>
  </si>
  <si>
    <t>3.18抵扣大山楂丸罚款</t>
  </si>
  <si>
    <t>9.30抵扣罚款</t>
  </si>
  <si>
    <t>都江堰蒲阳路店</t>
  </si>
  <si>
    <t>周有惠</t>
  </si>
  <si>
    <t>1.7抵扣双11罚款、星级品种，收银台换购</t>
  </si>
  <si>
    <t>5.7抵扣收银台换购罚款</t>
  </si>
  <si>
    <t>6.17抵扣罚款</t>
  </si>
  <si>
    <t>12.2抵扣罚款</t>
  </si>
  <si>
    <t>青羊区北东街店</t>
  </si>
  <si>
    <t>王盛英</t>
  </si>
  <si>
    <t>11.15抵扣9月汤臣、中山中智、绵阳</t>
  </si>
  <si>
    <t>1.14抵扣11月惠氏</t>
  </si>
  <si>
    <t>3.6抵扣12重点品种</t>
  </si>
  <si>
    <t>3.13抵扣1-2月重点品种、中智</t>
  </si>
  <si>
    <t>4.27抵扣中智</t>
  </si>
  <si>
    <t>5.29抵扣4月重点、未执行、小程序、4月小程序、慢病</t>
  </si>
  <si>
    <t>7.3抵扣6月重点品种；7.20抵扣5月品牌月</t>
  </si>
  <si>
    <t>8.14抵扣6月品牌月、星级、重点品种</t>
  </si>
  <si>
    <t>8.2抵扣年中大促考试</t>
  </si>
  <si>
    <t>9.24抵扣企业微信</t>
  </si>
  <si>
    <t>10.26抵扣服务明星</t>
  </si>
  <si>
    <t>11.20抵扣企业微信、服务明星</t>
  </si>
  <si>
    <t>12.25抵扣10月星级</t>
  </si>
  <si>
    <t>12.31双11养生堂、丹参</t>
  </si>
  <si>
    <t>3.9抵扣星级品种</t>
  </si>
  <si>
    <t>3.29抵扣今日必读罚款</t>
  </si>
  <si>
    <t>3.16抵扣罚款，4.1抵扣罚款</t>
  </si>
  <si>
    <t>成汉南路店</t>
  </si>
  <si>
    <t>蒋雪琴</t>
  </si>
  <si>
    <t>抵扣4.28微信挂0,6月桐君阁、7月绩效超时</t>
  </si>
  <si>
    <t>抵扣夺宝奇兵8.30</t>
  </si>
  <si>
    <t>3.12抵扣1-2月重点品种、中智、惠氏</t>
  </si>
  <si>
    <t>11.26抵扣10月动销差额、动销、未上传银屑病陈列</t>
  </si>
  <si>
    <t>1.4抵扣双11考试</t>
  </si>
  <si>
    <t>12.22抵扣11月动销、未填番茄表单</t>
  </si>
  <si>
    <t>1.28抵扣12月服务明星、流失会员</t>
  </si>
  <si>
    <t>5.25抵扣活动罚款和收银台罚款</t>
  </si>
  <si>
    <t>8.6抵扣罚款</t>
  </si>
  <si>
    <t>新都新繁店</t>
  </si>
  <si>
    <t>朱朝霞</t>
  </si>
  <si>
    <t>3.12抵扣1-2月重点</t>
  </si>
  <si>
    <t>4.9抵扣巡店罚款</t>
  </si>
  <si>
    <t>4.30抵扣3月重点</t>
  </si>
  <si>
    <t>6.2抵扣4月重点品种</t>
  </si>
  <si>
    <t>7.20抵扣5月品牌月</t>
  </si>
  <si>
    <t>3.11抵扣12月品牌月，1.2月品牌月和中智</t>
  </si>
  <si>
    <t>3.16片区罚款</t>
  </si>
  <si>
    <t>五津西路2店</t>
  </si>
  <si>
    <t>新津片区</t>
  </si>
  <si>
    <t>朱春梅</t>
  </si>
  <si>
    <t>3.24抵扣1-2月惠氏、微信、今日必读</t>
  </si>
  <si>
    <t>3.30抵扣1-2月重点品种</t>
  </si>
  <si>
    <t>3.1抵扣12月星级品种</t>
  </si>
  <si>
    <t>3.16抵扣大山楂丸罚款、星级品种</t>
  </si>
  <si>
    <t>8.12抵扣罚款</t>
  </si>
  <si>
    <t>10.14抵扣罚款</t>
  </si>
  <si>
    <t>12.30抵扣罚款</t>
  </si>
  <si>
    <t>2.15抵扣罚款</t>
  </si>
  <si>
    <t>新津五津西路店</t>
  </si>
  <si>
    <t>王燕丽</t>
  </si>
  <si>
    <t>6.19抵扣中智、重点、五维</t>
  </si>
  <si>
    <t>7.3抵扣5月品牌月、6月重点品种</t>
  </si>
  <si>
    <t>8.6抵扣6月品牌月、慢病建档</t>
  </si>
  <si>
    <t>1.4抵扣双11考试、11月动销、10月星级</t>
  </si>
  <si>
    <t>3.1积分抵扣12月星级、品牌月。</t>
  </si>
  <si>
    <t>3.16抵扣星级品种</t>
  </si>
  <si>
    <t>5.25慢病建档罚款</t>
  </si>
  <si>
    <t>8.24抵扣罚款</t>
  </si>
  <si>
    <t>新乐中街店</t>
  </si>
  <si>
    <t>张建2</t>
  </si>
  <si>
    <t>4.19抵扣慢病罚款</t>
  </si>
  <si>
    <t>温江店</t>
  </si>
  <si>
    <t>夏彩红</t>
  </si>
  <si>
    <t>3.23抵扣圣诞节考试</t>
  </si>
  <si>
    <t>7.14抵扣5月品牌月</t>
  </si>
  <si>
    <t>唐丽</t>
  </si>
  <si>
    <t>9.27抵扣8月动销</t>
  </si>
  <si>
    <t>11.8抵扣9月动销、汤臣倍健</t>
  </si>
  <si>
    <t>11.19抵扣10月动销</t>
  </si>
  <si>
    <t>1.16抵扣11月惠氏、 11月重点品种</t>
  </si>
  <si>
    <t>2.25抵扣12月动销</t>
  </si>
  <si>
    <t>3.19抵扣1-2月罚款</t>
  </si>
  <si>
    <t>5.13抵扣小程序、会员罚款</t>
  </si>
  <si>
    <t>6.8抵扣普康卡</t>
  </si>
  <si>
    <t>8月13抵扣6月品牌月汤臣倍健系列差额处罚</t>
  </si>
  <si>
    <t>8.31抵扣7月年中大促罚款</t>
  </si>
  <si>
    <t>12.9抵扣未上传视频、10月活动</t>
  </si>
  <si>
    <t>12.22抵扣11月动销；12.25抵扣10月星级</t>
  </si>
  <si>
    <t>天久北巷店</t>
  </si>
  <si>
    <t>周红蓉</t>
  </si>
  <si>
    <t>4.21抵扣3月中智</t>
  </si>
  <si>
    <t>12.11抵扣双十一阿胶、视频播放</t>
  </si>
  <si>
    <t>12.30抵扣双十一考试</t>
  </si>
  <si>
    <t>1.22抵扣双十二；2.5抵扣双十二处罚；3.11抵扣品牌月和星级品种</t>
  </si>
  <si>
    <t>4.19抵扣活动罚款和慢病建档罚款</t>
  </si>
  <si>
    <t>9.2抵扣罚款</t>
  </si>
  <si>
    <t>1.26抵扣罚款</t>
  </si>
  <si>
    <t>五福桥东路店</t>
  </si>
  <si>
    <t>邓婧</t>
  </si>
  <si>
    <t>9.26抵扣药店管家、今日必读</t>
  </si>
  <si>
    <t>10.21抵扣9月过期</t>
  </si>
  <si>
    <t>12.19抵扣10月品牌月</t>
  </si>
  <si>
    <t>4.19抵扣药店管家罚款</t>
  </si>
  <si>
    <t>10.21抵扣罚款</t>
  </si>
  <si>
    <t>武阳西路店</t>
  </si>
  <si>
    <t>李迎新</t>
  </si>
  <si>
    <t>4.7抵扣微信会员、今日必读</t>
  </si>
  <si>
    <t>3.1抵扣星级品种罚款</t>
  </si>
  <si>
    <t>8.26抵扣罚款</t>
  </si>
  <si>
    <t>1.10抵扣罚款</t>
  </si>
  <si>
    <t>1.27抵扣罚款</t>
  </si>
  <si>
    <t>纪莉萍</t>
  </si>
  <si>
    <t>12.20抵扣11月排名</t>
  </si>
  <si>
    <t>7.2抵扣5月品牌月</t>
  </si>
  <si>
    <t>10.9抵扣罚款</t>
  </si>
  <si>
    <t>1.4抵扣罚款</t>
  </si>
  <si>
    <t>榕声路店</t>
  </si>
  <si>
    <t>张丽</t>
  </si>
  <si>
    <t>11.15抵扣10月考试</t>
  </si>
  <si>
    <t>4.2抵扣微信会员</t>
  </si>
  <si>
    <t>12.7抵扣双十一阿胶</t>
  </si>
  <si>
    <t>1.4抵扣双11、10月星级</t>
  </si>
  <si>
    <t>2.7抵扣收银台换购</t>
  </si>
  <si>
    <t>11.4抵扣罚款</t>
  </si>
  <si>
    <t>崇州金带街店</t>
  </si>
  <si>
    <t>陈凤珍</t>
  </si>
  <si>
    <t>11.26抵扣未完成价格采集</t>
  </si>
  <si>
    <t>11.8抵扣罚款</t>
  </si>
  <si>
    <t>华油路店</t>
  </si>
  <si>
    <t>谢玉涛</t>
  </si>
  <si>
    <t>9.27抵扣药店管家登录；10.14抵扣9月药品换新</t>
  </si>
  <si>
    <t>1.6抵扣11月品牌月、今日必读</t>
  </si>
  <si>
    <t>3.16抵扣1-2月中智</t>
  </si>
  <si>
    <t>7.6抵扣5月品牌月</t>
  </si>
  <si>
    <t>8.24抵扣今日必读，第三期企业微信</t>
  </si>
  <si>
    <t>10.28抵扣罚款</t>
  </si>
  <si>
    <t>人民中路店</t>
  </si>
  <si>
    <t>高文棋</t>
  </si>
  <si>
    <t>3.11抵扣1、2月品牌月、重点品种</t>
  </si>
  <si>
    <t>3.23抵扣微信、4.9抵扣未上报口罩</t>
  </si>
  <si>
    <t>4.27抵扣重点品种</t>
  </si>
  <si>
    <t>7.23抵扣5月品牌月</t>
  </si>
  <si>
    <t>1.15抵扣今日必读</t>
  </si>
  <si>
    <t>3.22抵扣星级品种和大山楂丸罚款</t>
  </si>
  <si>
    <t>12.27抵扣罚款</t>
  </si>
  <si>
    <t>1.11抵扣罚款</t>
  </si>
  <si>
    <t>3.31抵扣罚款</t>
  </si>
  <si>
    <t>青羊区十二桥店</t>
  </si>
  <si>
    <t>冯莉</t>
  </si>
  <si>
    <t>1.16抵扣11月品牌月、双11考试</t>
  </si>
  <si>
    <t>7.23抵扣5月品牌月，8.18抵扣6月品牌月、企业微信</t>
  </si>
  <si>
    <t>林思敏</t>
  </si>
  <si>
    <t>10.21抵扣9月服务明星处罚</t>
  </si>
  <si>
    <t>1.28抵扣服务明星</t>
  </si>
  <si>
    <t>1.22抵扣新品需求</t>
  </si>
  <si>
    <t>崇州怀远店</t>
  </si>
  <si>
    <t>曹琼</t>
  </si>
  <si>
    <t>11.26抵扣企业微信</t>
  </si>
  <si>
    <t>高新区民丰大道店</t>
  </si>
  <si>
    <t>李蕊如</t>
  </si>
  <si>
    <t>3.16抵扣1-2月中智、圣诞节罚款</t>
  </si>
  <si>
    <t>6.9抵扣4月中智</t>
  </si>
  <si>
    <t>8月11抵扣第三期企业微信为完成任务处罚</t>
  </si>
  <si>
    <t>11.26抵扣10.12-10.18企业微信、10服务明星</t>
  </si>
  <si>
    <t>1.4抵扣10月、11月建档活动</t>
  </si>
  <si>
    <t>1.15抵扣会员回访、未填新品；1.22抵扣双十二、建档、今日必读；1.29抵扣服务明星；3.11抵扣12月星级品种和品牌月</t>
  </si>
  <si>
    <t>3.26抵扣今日必读罚款</t>
  </si>
  <si>
    <t>8.23抵扣罚款</t>
  </si>
  <si>
    <t>花照壁店</t>
  </si>
  <si>
    <t>李梦菊</t>
  </si>
  <si>
    <t>抵扣7月葵花、鲁南、易善复处罚</t>
  </si>
  <si>
    <t>2.26抵扣12月重点品种、12月葵花、中智</t>
  </si>
  <si>
    <t>3.13抵扣1-2月中智</t>
  </si>
  <si>
    <t>5.15抵扣4月新品</t>
  </si>
  <si>
    <t>8.3抵扣建档、6月天士力</t>
  </si>
  <si>
    <t>12.1抵扣双十一阿胶</t>
  </si>
  <si>
    <t>12.22抵扣番茄表单</t>
  </si>
  <si>
    <t>3.12抵扣星级品种、品牌月</t>
  </si>
  <si>
    <t>12.6抵扣罚款</t>
  </si>
  <si>
    <t>王芳</t>
  </si>
  <si>
    <t>1.4抵扣双11丹参、销售报错、10月星级</t>
  </si>
  <si>
    <t>3.23抵扣今日必读罚款和大山楂丸罚款</t>
  </si>
  <si>
    <t>大邑东壕沟店</t>
  </si>
  <si>
    <t>许静</t>
  </si>
  <si>
    <t>12.18抵扣10月重点品种、番茄表单</t>
  </si>
  <si>
    <t>3.23抵扣今日必读</t>
  </si>
  <si>
    <t>1.8抵扣10月星级、双11活动、今日必读</t>
  </si>
  <si>
    <t>8.30抵扣罚款</t>
  </si>
  <si>
    <t>大悦路店</t>
  </si>
  <si>
    <t>李海燕</t>
  </si>
  <si>
    <t>8.7抵扣</t>
  </si>
  <si>
    <t>抵扣7月年中大促销售未达标8.30</t>
  </si>
  <si>
    <t>12.31抵扣双11单品</t>
  </si>
  <si>
    <t>1.20抵扣罚款</t>
  </si>
  <si>
    <t>黄长菊</t>
  </si>
  <si>
    <t>7.13抵扣5月品牌月</t>
  </si>
  <si>
    <t>8月4号抵扣6月品牌月汤臣倍健系列差额处罚、6月品牌月联邦系列差额处罚、7.23日未读今日必读、企业微信7.8-7.15日任务差额处罚</t>
  </si>
  <si>
    <t>1.15抵扣双11、10月星级</t>
  </si>
  <si>
    <t>3.21抵扣罚款,4.12抵扣罚款</t>
  </si>
  <si>
    <t>邛崃中心店</t>
  </si>
  <si>
    <t>古素琼</t>
  </si>
  <si>
    <t>3.20抵扣1-2月重点、中智、无价签</t>
  </si>
  <si>
    <t>5.29抵扣</t>
  </si>
  <si>
    <t>7月抵扣4月建档、6月五维、5月小程序</t>
  </si>
  <si>
    <t>邛崃凤凰大道店</t>
  </si>
  <si>
    <t>杨晓毅</t>
  </si>
  <si>
    <t>黄娟</t>
  </si>
  <si>
    <t>4.8抵扣今日必读，4.19抵扣药店管家罚款</t>
  </si>
  <si>
    <t>周燕</t>
  </si>
  <si>
    <t>抵扣7月鲁南</t>
  </si>
  <si>
    <t>10.22抵扣8月百合康、仁和、标识牌</t>
  </si>
  <si>
    <t>3.16抵扣1-2月品种</t>
  </si>
  <si>
    <t>7.8抵扣罚款</t>
  </si>
  <si>
    <t>静沙南路店</t>
  </si>
  <si>
    <t>钟友群</t>
  </si>
  <si>
    <t>12.18抵扣10月品牌月</t>
  </si>
  <si>
    <t>东昌一路店</t>
  </si>
  <si>
    <t>舒海燕</t>
  </si>
  <si>
    <t>8.12抵扣桐君阁处罚</t>
  </si>
  <si>
    <t>9.23已抵扣7月品牌月、巡店罚款、抵扣9月小程序罚款</t>
  </si>
  <si>
    <t>11.14抵扣10月考试、9月绵阳、9月汤臣倍健</t>
  </si>
  <si>
    <t>崔家店</t>
  </si>
  <si>
    <t>杨伟钰</t>
  </si>
  <si>
    <t>9.27抵扣药店管家登录</t>
  </si>
  <si>
    <t>11.30抵扣罚款</t>
  </si>
  <si>
    <t>1.6抵扣罚款</t>
  </si>
  <si>
    <t>3.16抵扣罚款,4.8抵扣罚款</t>
  </si>
  <si>
    <t>金马河路店</t>
  </si>
  <si>
    <t>易永红</t>
  </si>
  <si>
    <t>12.19抵扣服务明星、10月重点品种；1.6抵扣12月会员</t>
  </si>
  <si>
    <t>大石西路店</t>
  </si>
  <si>
    <t>王娅</t>
  </si>
  <si>
    <t>11.14抵扣10月服务明星、10月考试、9月绵阳、9月汤臣倍健</t>
  </si>
  <si>
    <t>3.30抵扣今日必读、门店微信</t>
  </si>
  <si>
    <t>3.16抵扣罚款</t>
  </si>
  <si>
    <t>万义丽</t>
  </si>
  <si>
    <t>积分抵扣罚款9.9</t>
  </si>
  <si>
    <t>12.18抵扣10月重点品种、小程序</t>
  </si>
  <si>
    <t>3.10抵扣12月重点品种</t>
  </si>
  <si>
    <t>3.13抵扣1-2月重点品种、惠氏品种</t>
  </si>
  <si>
    <t>8.13抵扣6月品牌月、企业微信</t>
  </si>
  <si>
    <t>5.8抵扣收银台罚款</t>
  </si>
  <si>
    <t>新都万和北路店</t>
  </si>
  <si>
    <t>廖红</t>
  </si>
  <si>
    <t xml:space="preserve"> 店长</t>
  </si>
  <si>
    <t>11.14抵扣10月服务明星、10月小程序、10月考试、9月绵阳、9月汤臣倍健</t>
  </si>
  <si>
    <t>邛崃洪川小区店</t>
  </si>
  <si>
    <t>杨平2</t>
  </si>
  <si>
    <t>7.20抵扣5月品牌月、6月重点品种、微信</t>
  </si>
  <si>
    <t>5.13抵扣星级品种罚款</t>
  </si>
  <si>
    <t>10.18抵扣罚款</t>
  </si>
  <si>
    <t>3.29抵扣罚款</t>
  </si>
  <si>
    <t>都江堰翔凤路</t>
  </si>
  <si>
    <t>杨文英</t>
  </si>
  <si>
    <t>5.21抵扣存健康考试罚款</t>
  </si>
  <si>
    <t>3.3抵扣罚款</t>
  </si>
  <si>
    <t>科华路店</t>
  </si>
  <si>
    <t>黄玲</t>
  </si>
  <si>
    <t>7.13抵扣    5月品牌月</t>
  </si>
  <si>
    <t>11.26抵扣企业微信、10月服务明星</t>
  </si>
  <si>
    <t>1.8抵扣10月星级、双11活动</t>
  </si>
  <si>
    <t>1.28抵扣12月服务明星、建档、顾客评价；2.5抵扣未参加考试</t>
  </si>
  <si>
    <t>6.22抵扣活动罚款</t>
  </si>
  <si>
    <t>7.9抵扣罚款</t>
  </si>
  <si>
    <t>9.27抵扣罚款</t>
  </si>
  <si>
    <t>11.1抵扣罚款</t>
  </si>
  <si>
    <t>任姗姗</t>
  </si>
  <si>
    <t>12.18抵扣小程序、10月重点品种</t>
  </si>
  <si>
    <t>王慧</t>
  </si>
  <si>
    <t>羊子山西路店</t>
  </si>
  <si>
    <t>高红华</t>
  </si>
  <si>
    <t>11.14抵扣9月绵阳、9月汤臣倍健、10月动销</t>
  </si>
  <si>
    <t>辜瑞琪</t>
  </si>
  <si>
    <t>12.20抵扣10月品牌月、重点品种、铺货门店ID</t>
  </si>
  <si>
    <t>都江堰中心药店</t>
  </si>
  <si>
    <t>聂丽</t>
  </si>
  <si>
    <t>8.24抵扣年中大促罚款</t>
  </si>
  <si>
    <t>4.20抵扣慢病建档罚款</t>
  </si>
  <si>
    <t>9.14抵扣罚款</t>
  </si>
  <si>
    <t>梅雅霜</t>
  </si>
  <si>
    <t>10.22抵扣9月服务明星</t>
  </si>
  <si>
    <t>12.18抵扣11月服务明星</t>
  </si>
  <si>
    <t>韩艳梅</t>
  </si>
  <si>
    <t>杏林路店</t>
  </si>
  <si>
    <t>王李秋</t>
  </si>
  <si>
    <t>3.20抵扣1-2月重点、中智、惠氏、价签罚款</t>
  </si>
  <si>
    <t>8.10抵扣罚款</t>
  </si>
  <si>
    <t>4.6抵扣罚款</t>
  </si>
  <si>
    <t>双林路店</t>
  </si>
  <si>
    <t>张玉</t>
  </si>
  <si>
    <t>8.10抵扣6月品牌月、企业微信</t>
  </si>
  <si>
    <t>10.23抵扣企业微信</t>
  </si>
  <si>
    <t>双流区三强西街药店</t>
  </si>
  <si>
    <t>黄兴中</t>
  </si>
  <si>
    <t>6.23抵扣迟到</t>
  </si>
  <si>
    <t>7.9抵扣5月品牌月、6月重点品种</t>
  </si>
  <si>
    <t>7.27抵扣 清洁卫生；8.14抵扣6月品牌月</t>
  </si>
  <si>
    <t>8.27抵扣京东、饿了么、卫生</t>
  </si>
  <si>
    <t>9月17日积分抵扣7月星级品种差额处罚</t>
  </si>
  <si>
    <t>9.29抵扣丹参、药联、动销</t>
  </si>
  <si>
    <t>11.26抵扣动销、星级</t>
  </si>
  <si>
    <t>12.11抵扣10月活动；1.8抵扣电商、番茄表单</t>
  </si>
  <si>
    <t>12.22抵扣价格采集；1.4抵扣双11考试</t>
  </si>
  <si>
    <t>1.15抵扣电商未回复；1.22抵扣顾客评价；3.9抵扣星级品种；3.11抵扣12月星级品种，1月品牌月</t>
  </si>
  <si>
    <t>5.21抵扣活动罚款和收银台罚款</t>
  </si>
  <si>
    <t>2.18抵扣罚款</t>
  </si>
  <si>
    <t>大邑安仁镇千禧街药店</t>
  </si>
  <si>
    <t>李沙</t>
  </si>
  <si>
    <t>12.18抵扣10月重点品种、番茄表单、微信错误</t>
  </si>
  <si>
    <t>11月26日积分抵扣双节活动罚款、10服务明星</t>
  </si>
  <si>
    <t>2.4抵扣双十二、服务明星</t>
  </si>
  <si>
    <t>彭亚丹</t>
  </si>
  <si>
    <t>12.10抵扣10月活动、双十一阿胶</t>
  </si>
  <si>
    <t>陈思敏</t>
  </si>
  <si>
    <t>9.27抵扣药店管家登录、今日必读、8月动销、10.11抵扣9月过期换新</t>
  </si>
  <si>
    <t>11.19抵扣11月小红书、9月绵阳、9月汤臣</t>
  </si>
  <si>
    <t>1.16抵扣11月品牌月\双12考试</t>
  </si>
  <si>
    <t>7.23抵扣5月品牌月；8.18抵扣6月品牌月、企业微信</t>
  </si>
  <si>
    <t>1.4抵扣10月星级品种</t>
  </si>
  <si>
    <t>5.24抵扣活动罚款</t>
  </si>
  <si>
    <t>刘芬</t>
  </si>
  <si>
    <t>抵扣5.20微信挂零</t>
  </si>
  <si>
    <t>6.19抵扣中智</t>
  </si>
  <si>
    <t>8.6抵扣6月品牌月、活动处罚</t>
  </si>
  <si>
    <t>3.1积分抵扣12月星级</t>
  </si>
  <si>
    <t>李可</t>
  </si>
  <si>
    <t>抵扣药店管家未登陆9.24</t>
  </si>
  <si>
    <t>高车一路店</t>
  </si>
  <si>
    <t>彭志萍</t>
  </si>
  <si>
    <t>10.15抵扣9月药品过期</t>
  </si>
  <si>
    <t>11.21抵扣9月汤臣、绵阳、10月考试、小程序</t>
  </si>
  <si>
    <t>12.10抵扣番茄表单</t>
  </si>
  <si>
    <t>12.30抵扣10月星级品种、未按时进社区、双十一考试</t>
  </si>
  <si>
    <t>1.15抵扣今日必读，品牌月、流失会员；2.2抵扣双十二考试</t>
  </si>
  <si>
    <t>9.18抵扣罚款</t>
  </si>
  <si>
    <t>贾静</t>
  </si>
  <si>
    <t>7.13抵扣中智、 仁和处罚</t>
  </si>
  <si>
    <t>12.31抵扣10月星级</t>
  </si>
  <si>
    <t>3.4抵扣12月星级品种；3.11抵扣1.2月星级品种</t>
  </si>
  <si>
    <t>3.28抵扣罚款</t>
  </si>
  <si>
    <t>成华区华泰路</t>
  </si>
  <si>
    <t>李桂芳</t>
  </si>
  <si>
    <t>9.27抵扣8月考试</t>
  </si>
  <si>
    <t>10.20抵扣9月药品换新，服务明星</t>
  </si>
  <si>
    <t>8.6抵扣6月品牌月</t>
  </si>
  <si>
    <t xml:space="preserve">1.4抵扣双11考试 </t>
  </si>
  <si>
    <t>1.28抵扣12月服务明星</t>
  </si>
  <si>
    <t>崇州蜀州中路店</t>
  </si>
  <si>
    <t>彭勤</t>
  </si>
  <si>
    <t>11.26抵扣服务明星、企业微信、未上传视频号</t>
  </si>
  <si>
    <t>1.8抵扣10月星级、双11活动，收银台换购</t>
  </si>
  <si>
    <t>1.29抵扣12月服务明星</t>
  </si>
  <si>
    <t>蜀望路店</t>
  </si>
  <si>
    <t>方晓敏</t>
  </si>
  <si>
    <t>5.29抵扣4月重点、4月会员、6.9抵扣普康卡</t>
  </si>
  <si>
    <t>1.8抵扣10月星级</t>
  </si>
  <si>
    <t>12.22抵扣11月动销；2.5抵扣双十二、圣诞节罚款</t>
  </si>
  <si>
    <t>3.2抵扣12月星级品种；3.9抵扣1.2月星级品种</t>
  </si>
  <si>
    <t>5.18抵扣活动罚款；5.25抵扣动销罚款</t>
  </si>
  <si>
    <t>邓红梅</t>
  </si>
  <si>
    <t>8.6抵扣6月品牌月\企业微信、幸福圈</t>
  </si>
  <si>
    <t>向海英</t>
  </si>
  <si>
    <t>大邑元通路店</t>
  </si>
  <si>
    <t>李秀辉</t>
  </si>
  <si>
    <t>8月11抵扣6月门店星级品种差额处罚，6月品牌月中智系列差额处罚，6月品牌月天士力系列差额处罚，6月门店重点品种差额处罚，6月品牌月联邦系列差额处罚，6月品牌月汤臣倍健系列差额处罚</t>
  </si>
  <si>
    <t>9月17日抵扣7月星级品种、8.26巡店</t>
  </si>
  <si>
    <t>通盈街店</t>
  </si>
  <si>
    <t>黄天平</t>
  </si>
  <si>
    <t>窦潘</t>
  </si>
  <si>
    <t>11.26抵扣10月服务明星、10月动销、企业微信</t>
  </si>
  <si>
    <t>4.20抵扣万店掌罚款</t>
  </si>
  <si>
    <t>吴凤兰</t>
  </si>
  <si>
    <t>1.15抵扣双11罚款</t>
  </si>
  <si>
    <t>张娟娟</t>
  </si>
  <si>
    <t>3.17抵扣罚款</t>
  </si>
  <si>
    <t>马昕</t>
  </si>
  <si>
    <t>抵扣7月品牌月、今日必读、年中大促罚款9.24</t>
  </si>
  <si>
    <t>3.24抵扣1-2月惠氏、微信</t>
  </si>
  <si>
    <t>3.24抵扣1-2月惠氏、中智</t>
  </si>
  <si>
    <t>1.15抵扣10月星级、双11、11月动销</t>
  </si>
  <si>
    <t>丝竹路店</t>
  </si>
  <si>
    <t>阴静</t>
  </si>
  <si>
    <t>童子街店</t>
  </si>
  <si>
    <t>彭关敏</t>
  </si>
  <si>
    <t>3.21抵扣罚款,3.31抵扣罚款,4.12抵扣罚款</t>
  </si>
  <si>
    <t>张玲</t>
  </si>
  <si>
    <t>梨花街店</t>
  </si>
  <si>
    <t>李佳岭</t>
  </si>
  <si>
    <t>3.17抵扣罚款,3.31抵扣罚款,4.12抵扣罚款</t>
  </si>
  <si>
    <t>庆云南街店</t>
  </si>
  <si>
    <t>王晓雁</t>
  </si>
  <si>
    <t>11.25抵扣11月小红书考试</t>
  </si>
  <si>
    <t>刘静</t>
  </si>
  <si>
    <t>11.15抵扣9月汤臣、中山中智</t>
  </si>
  <si>
    <t>3.13抵扣1-2月重点品种</t>
  </si>
  <si>
    <t>4.27抵扣中智；5.19抵扣</t>
  </si>
  <si>
    <t>7.3抵扣6月重点品种、5月品牌月</t>
  </si>
  <si>
    <t>8.14抵扣6月品牌月、星级、重点品种、今日必读</t>
  </si>
  <si>
    <t>8.25抵扣年中大促考试</t>
  </si>
  <si>
    <t>11.20抵扣服务明星、企业微信</t>
  </si>
  <si>
    <t>11.30抵扣10月活动、双十一天胶</t>
  </si>
  <si>
    <t>12.17抵扣企业微信、12.31抵扣10月星级、双11考试</t>
  </si>
  <si>
    <t>1.27抵扣双十二</t>
  </si>
  <si>
    <t>4.16抵扣活动罚款</t>
  </si>
  <si>
    <t>梁海燕</t>
  </si>
  <si>
    <t>梅茜</t>
  </si>
  <si>
    <t>晏玲</t>
  </si>
  <si>
    <t xml:space="preserve">营业员 </t>
  </si>
  <si>
    <t>4.19抵扣活动罚款</t>
  </si>
  <si>
    <t>6.24抵扣罚款</t>
  </si>
  <si>
    <t>郫筒镇东大街药店</t>
  </si>
  <si>
    <t>江月红</t>
  </si>
  <si>
    <t>3.20抵扣1-2月惠氏、必读、门店微信</t>
  </si>
  <si>
    <t>新津邓双店</t>
  </si>
  <si>
    <t>张琴</t>
  </si>
  <si>
    <t>9月17日抵扣企业微信</t>
  </si>
  <si>
    <t>12.22抵扣企业微信。12.31抵扣双11、10月星级</t>
  </si>
  <si>
    <t>3.21抵扣罚款</t>
  </si>
  <si>
    <t>郑红艳</t>
  </si>
  <si>
    <t>8.10抵扣6月品牌月、企业微信,6月星级、重点品种</t>
  </si>
  <si>
    <t>大邑子龙店</t>
  </si>
  <si>
    <t>熊小玲</t>
  </si>
  <si>
    <t>8月11抵扣6月品牌月中智系列差额处罚，6月品牌月天士力系列差额处罚，6月品牌月联邦系列差额处罚，6月品牌月汤臣倍健系列差额处罚，7.23日未读今日必读</t>
  </si>
  <si>
    <t>肖瑶</t>
  </si>
  <si>
    <t>11.14抵扣10月服务明星</t>
  </si>
  <si>
    <t>8月4号抵扣6月品牌月（汤臣倍健、中智系列）罚款、6月服务明星罚款</t>
  </si>
  <si>
    <t>6.28抵扣罚款</t>
  </si>
  <si>
    <t>8.16抵扣罚款</t>
  </si>
  <si>
    <t>杨秀娟</t>
  </si>
  <si>
    <t>1.4抵扣10月、11月活动</t>
  </si>
  <si>
    <t>中和公济桥店</t>
  </si>
  <si>
    <t>黄雅冰</t>
  </si>
  <si>
    <t>11.15抵扣9月汤臣、10月服务明星</t>
  </si>
  <si>
    <t>1.28抵扣12月服务明星、双十二</t>
  </si>
  <si>
    <t>6.25抵扣罚款</t>
  </si>
  <si>
    <t>都江堰景中店</t>
  </si>
  <si>
    <t>晏祥春</t>
  </si>
  <si>
    <t>9.16抵扣罚款</t>
  </si>
  <si>
    <t>李宋琴</t>
  </si>
  <si>
    <t>3.12抵扣1-2月惠氏、今日必读</t>
  </si>
  <si>
    <t>3.26抵扣微信</t>
  </si>
  <si>
    <t>1.4抵扣双11，,10月星级</t>
  </si>
  <si>
    <t>12.22抵扣11月动销</t>
  </si>
  <si>
    <t>5.25抵扣星级品种罚款和活动罚款</t>
  </si>
  <si>
    <t>乐良清</t>
  </si>
  <si>
    <t>3.31抵扣12月葵花、重点、中智、微信</t>
  </si>
  <si>
    <t>8.18抵扣6月品牌月</t>
  </si>
  <si>
    <t>10.20抵扣动销</t>
  </si>
  <si>
    <t>1.7抵扣双11罚款、星级品种</t>
  </si>
  <si>
    <t>4.8抵扣活动罚款；4.22抵扣慢病建档罚款</t>
  </si>
  <si>
    <t>李燕</t>
  </si>
  <si>
    <t>3.31抵扣12月葵花</t>
  </si>
  <si>
    <t>10.20抵扣药联、动销</t>
  </si>
  <si>
    <t>都江堰问道西路</t>
  </si>
  <si>
    <t>孙佳丽</t>
  </si>
  <si>
    <t>7.20抵扣5月品牌月、6月重点品种、建档任务</t>
  </si>
  <si>
    <t>毛静静</t>
  </si>
  <si>
    <t>1.22抵扣双十二；1.28抵扣服务明星、药店管家、顾客评价</t>
  </si>
  <si>
    <t>都江堰聚源镇中心街联建房药店</t>
  </si>
  <si>
    <t>何丽萍</t>
  </si>
  <si>
    <t>付曦</t>
  </si>
  <si>
    <t>3.19抵扣1-2月罚款；3月12日微信朋友圈、未按要求上班</t>
  </si>
  <si>
    <t>5.6抵扣3月中智、重点品种</t>
  </si>
  <si>
    <t>8.11抵扣星级品种、重点品种</t>
  </si>
  <si>
    <t>戚彩</t>
  </si>
  <si>
    <t>5.8抵扣收银台罚款；5.13抵扣星级品种罚款</t>
  </si>
  <si>
    <t>马婷婷</t>
  </si>
  <si>
    <t>沙河源店</t>
  </si>
  <si>
    <t>李秀芳</t>
  </si>
  <si>
    <t>抵扣7月易善复处罚</t>
  </si>
  <si>
    <t>4.21抵扣3月中智、巡店罚款、重点</t>
  </si>
  <si>
    <t>3.5抵扣12月星级品种</t>
  </si>
  <si>
    <t>5.17抵扣活动罚款及收银台罚款</t>
  </si>
  <si>
    <t>蔡小丽</t>
  </si>
  <si>
    <t>3.12抵扣中智</t>
  </si>
  <si>
    <t>6.19抵扣铺货门店</t>
  </si>
  <si>
    <t>3.16抵扣大山楂丸罚款</t>
  </si>
  <si>
    <t>都江堰奎光中段</t>
  </si>
  <si>
    <t>韩启敏</t>
  </si>
  <si>
    <t>5.14抵扣小程序、4月会员</t>
  </si>
  <si>
    <t>6.9抵扣4月重点、勋章、销售；6.23抵扣小程序、慢病建档</t>
  </si>
  <si>
    <t>9.9抵扣罚款</t>
  </si>
  <si>
    <t>李蕊彤</t>
  </si>
  <si>
    <t xml:space="preserve">试用期人员 </t>
  </si>
  <si>
    <t>抵扣6月桐君阁处罚</t>
  </si>
  <si>
    <t>11.15抵扣10月服务明星罚款</t>
  </si>
  <si>
    <t>3.12抵扣1-2月中智、惠氏</t>
  </si>
  <si>
    <t>9.29抵扣企业微信</t>
  </si>
  <si>
    <t>12.8抵扣未上传视频号</t>
  </si>
  <si>
    <t>元华二巷店</t>
  </si>
  <si>
    <t>罗豪</t>
  </si>
  <si>
    <t>11.19抵扣11月小红书、10月考试、9月绵阳</t>
  </si>
  <si>
    <t>3.31抵扣罚款，4.11抵扣</t>
  </si>
  <si>
    <t>大邑金巷西街店</t>
  </si>
  <si>
    <t>黄梅2</t>
  </si>
  <si>
    <t>抵扣8月微信会员处罚、8.11万店掌处罚、7月会员发展</t>
  </si>
  <si>
    <t>抵扣7月广誉远、易善复、6个系列处罚</t>
  </si>
  <si>
    <t>12.18积分抵扣考勤罚款</t>
  </si>
  <si>
    <t>6.2抵扣4月中智、重点品种</t>
  </si>
  <si>
    <t>7.10抵扣5月品牌月、6月重点品种</t>
  </si>
  <si>
    <t>8.11抵扣6月品牌月、星级品种、重点品种</t>
  </si>
  <si>
    <t>9月17日抵扣企业微信、饿了么超时、巡店处罚、星级品种、社群未转发</t>
  </si>
  <si>
    <t>11.26抵扣服务明星</t>
  </si>
  <si>
    <t>12.22抵扣小程序；2.4抵扣圣诞节、考试</t>
  </si>
  <si>
    <t>3.15抵扣星级品种；3.23抵扣大山楂丸</t>
  </si>
  <si>
    <t>4.8抵扣积分,4.11抵扣积分</t>
  </si>
  <si>
    <t>佳灵路店</t>
  </si>
  <si>
    <t>汪婷</t>
  </si>
  <si>
    <t>10.18抵扣9月药品换新，服务明星</t>
  </si>
  <si>
    <t>11.21抵扣11月小红书</t>
  </si>
  <si>
    <t>3.20抵扣门店微信人数</t>
  </si>
  <si>
    <t>8.24抵扣汤臣倍健</t>
  </si>
  <si>
    <t>顺和街店</t>
  </si>
  <si>
    <t>黄焰</t>
  </si>
  <si>
    <t>抵扣药店管家、今日必读9.26；抵扣9月服务明星、过期换新罚款</t>
  </si>
  <si>
    <t>11.21抵扣11月小红书、10月考试</t>
  </si>
  <si>
    <t>12.10抵扣今日必读</t>
  </si>
  <si>
    <t>5.29抵扣4月品牌月</t>
  </si>
  <si>
    <t>7.15抵扣5月品牌月</t>
  </si>
  <si>
    <t>7.31抵扣</t>
  </si>
  <si>
    <t>1.22抵扣今日必读、双十二</t>
  </si>
  <si>
    <t>王波</t>
  </si>
  <si>
    <t>沙湾东一路店</t>
  </si>
  <si>
    <t>杨红</t>
  </si>
  <si>
    <t>3.12抵扣1-2月惠氏、中智、葵花</t>
  </si>
  <si>
    <t>姜孝杨</t>
  </si>
  <si>
    <t>10.22抵扣8月仁和;11.14抵扣9月中智、绵阳</t>
  </si>
  <si>
    <t>8.7抵扣6月品牌月</t>
  </si>
  <si>
    <t>12.30抵扣星级品种、双十一考试罚款</t>
  </si>
  <si>
    <t>何英</t>
  </si>
  <si>
    <t>3.4抵扣12月星级品种</t>
  </si>
  <si>
    <t>杉板桥店</t>
  </si>
  <si>
    <t>殷岱菊</t>
  </si>
  <si>
    <t>9.26抵扣8月考试</t>
  </si>
  <si>
    <t>10.21抵扣9月过期换新、9月服务明星</t>
  </si>
  <si>
    <t>11.26抵扣今日必读</t>
  </si>
  <si>
    <t>8.7抵扣企业微信、铺货错误</t>
  </si>
  <si>
    <t>11月5日积分抵扣视频号、未按时上传员工折扣分配罚款</t>
  </si>
  <si>
    <t>3.22抵扣今日必读罚款和大山楂罚款</t>
  </si>
  <si>
    <t>4.11抵扣积分</t>
  </si>
  <si>
    <t>12.9抵扣罚款</t>
  </si>
  <si>
    <t>王依纯</t>
  </si>
  <si>
    <t>11.26抵扣服务明星、企业微信</t>
  </si>
  <si>
    <t>1.4抵扣双11、10月星级、企业微信</t>
  </si>
  <si>
    <t>5.25抵扣星级品种罚款</t>
  </si>
  <si>
    <t>李媛</t>
  </si>
  <si>
    <t>9.26抵扣今日必读</t>
  </si>
  <si>
    <t>6.12抵扣错误档案</t>
  </si>
  <si>
    <t>3.11抵扣12月星级品种和品牌月</t>
  </si>
  <si>
    <t>蜀鑫路店</t>
  </si>
  <si>
    <t>张阿几</t>
  </si>
  <si>
    <t>10.18抵扣9月服务明星</t>
  </si>
  <si>
    <t>12.18抵扣11月服务明星；1.14抵扣11月品牌月、今日必读、12月会员</t>
  </si>
  <si>
    <t>3.20抵扣1-2月重点、门店微信人数</t>
  </si>
  <si>
    <t>于春莲</t>
  </si>
  <si>
    <t>1.28抵扣流失会员、12月服务明星</t>
  </si>
  <si>
    <t>11.25抵扣罚款</t>
  </si>
  <si>
    <t>刘建芳</t>
  </si>
  <si>
    <t>11.15抵扣9月汤臣、绵阳、中智</t>
  </si>
  <si>
    <t>3.11抵扣1、2月品牌月</t>
  </si>
  <si>
    <t>4.8抵扣微信罚款</t>
  </si>
  <si>
    <t>金祥路店</t>
  </si>
  <si>
    <t>王佳</t>
  </si>
  <si>
    <t>1.14抵扣11月惠氏、稳健、12月会员、润肺膏</t>
  </si>
  <si>
    <t>5.14抵扣4.29朋友圈和4.28点检</t>
  </si>
  <si>
    <t>5.9抵扣3月重点品种、朋友圈</t>
  </si>
  <si>
    <t>1.8抵扣双11社区</t>
  </si>
  <si>
    <t>周娟1</t>
  </si>
  <si>
    <t>11.14抵扣9月绵阳、9月汤臣倍健</t>
  </si>
  <si>
    <t>12.31抵扣双11、10月星级、11月动销</t>
  </si>
  <si>
    <t>江元梅</t>
  </si>
  <si>
    <t>9.27抵扣8月动销，10.11抵扣9月过期换新</t>
  </si>
  <si>
    <t>2.25抵扣12月葵花、动销处罚</t>
  </si>
  <si>
    <t>6.9抵扣普康卡</t>
  </si>
  <si>
    <t>7.21抵扣6月动销；       8.10抵扣6月品牌月</t>
  </si>
  <si>
    <t>12.22抵扣11月动销、小程序；12.25抵扣10月星级</t>
  </si>
  <si>
    <t>1.15抵扣今日必读；1.21抵扣双十二天胶；3.11抵扣12月星级品种</t>
  </si>
  <si>
    <t>3.15抵中智罚款</t>
  </si>
  <si>
    <t>锦江区柳翠路店</t>
  </si>
  <si>
    <t>罗婷</t>
  </si>
  <si>
    <t>2.7抵扣12月服务明星</t>
  </si>
  <si>
    <t>紫薇东路店</t>
  </si>
  <si>
    <t>刘科言</t>
  </si>
  <si>
    <t>9.26抵扣药店管家未登录</t>
  </si>
  <si>
    <t>10.21抵扣9月过期换新、9月服务明星、8月仁和</t>
  </si>
  <si>
    <t>李甜甜</t>
  </si>
  <si>
    <t>1.8抵扣10月星级、双11活动；2.7抵扣双十二处罚、双十二考试</t>
  </si>
  <si>
    <t>1.15抵扣丹参；1.22抵扣双十二；1.28抵扣服务明星；3.11抵扣12月星级品种，1.2月品牌月</t>
  </si>
  <si>
    <t>中和大道店</t>
  </si>
  <si>
    <t>黄丹</t>
  </si>
  <si>
    <t>10.22抵扣8月百合康、9月服务明星；11.8抵扣绵阳罚款</t>
  </si>
  <si>
    <t>3.12抵扣1-2月惠氏</t>
  </si>
  <si>
    <t>11月5日积分抵扣考试罚款</t>
  </si>
  <si>
    <t>12.31抵扣10月星级品种；2.4抵扣圣诞节活动</t>
  </si>
  <si>
    <t>1.27抵扣双十二、12服务明星；</t>
  </si>
  <si>
    <t>欧玲</t>
  </si>
  <si>
    <t>抵扣9月绵阳、10月金秋实惠考试</t>
  </si>
  <si>
    <t>3.23抵扣微信</t>
  </si>
  <si>
    <t>1.22抵扣双十二</t>
  </si>
  <si>
    <t>杨科</t>
  </si>
  <si>
    <t>西林一街店</t>
  </si>
  <si>
    <t>曾艳</t>
  </si>
  <si>
    <t>3.31抵扣罚款,4.8抵扣积分</t>
  </si>
  <si>
    <t>蔡旌晶</t>
  </si>
  <si>
    <t>3.13抵扣1-2月重点品种、今日必读、惠氏</t>
  </si>
  <si>
    <t>5.29抵扣4月重点、未执行、小程序</t>
  </si>
  <si>
    <t>9.24抵扣企业微信、星级品种、动销</t>
  </si>
  <si>
    <t>10.26抵扣9月服务明细；11.20抵扣10月服务明星、企业微信</t>
  </si>
  <si>
    <t>高新区大源北街</t>
  </si>
  <si>
    <t>张亚红</t>
  </si>
  <si>
    <t>6.8抵扣4月中智</t>
  </si>
  <si>
    <t>8月11抵扣第三期企业微信为完成任务处罚，今日必读2020年7月第19期未读处罚，带小孩到门店上班</t>
  </si>
  <si>
    <t>1.4抵扣10月星级</t>
  </si>
  <si>
    <t>陈蓉3</t>
  </si>
  <si>
    <t>观音桥店</t>
  </si>
  <si>
    <t>袁咏梅</t>
  </si>
  <si>
    <t>9.27抵扣8月考试、今日必读、小程序罚款</t>
  </si>
  <si>
    <t>1.16抵扣11月中智、鲁南</t>
  </si>
  <si>
    <t>12.10抵扣双十一阿胶</t>
  </si>
  <si>
    <t>12.31抵扣10月星级品种</t>
  </si>
  <si>
    <t>新津兴义店</t>
  </si>
  <si>
    <t>庄静</t>
  </si>
  <si>
    <t>8月4号抵扣6月品牌月联邦系列差额处罚、6月品牌月汤臣倍健系列差额处罚、6月品牌月天士力系列差额处罚、6月品牌月中智系列差额处罚</t>
  </si>
  <si>
    <t>聚萃街店</t>
  </si>
  <si>
    <t>李俊俐</t>
  </si>
  <si>
    <t>3.23抵扣今日必读罚款和大山楂丸罚款、小程序</t>
  </si>
  <si>
    <t>大邑南街店</t>
  </si>
  <si>
    <t>牟彩云</t>
  </si>
  <si>
    <t>1.27抵扣双十二、超次数；3.9抵扣1.2月星级品种</t>
  </si>
  <si>
    <t>阳玲</t>
  </si>
  <si>
    <t>任远芳</t>
  </si>
  <si>
    <t>6.11抵扣翻倍逾期</t>
  </si>
  <si>
    <t>双流锦华路店</t>
  </si>
  <si>
    <t>邹惠</t>
  </si>
  <si>
    <t>12.18抵扣药店管家、服务明星</t>
  </si>
  <si>
    <t>11.3抵扣动销</t>
  </si>
  <si>
    <t>11.16抵扣10月服务明星、企业微信</t>
  </si>
  <si>
    <t>交大黄苑东街</t>
  </si>
  <si>
    <t>梁娟</t>
  </si>
  <si>
    <t>抵扣5月中智处罚40元7.16</t>
  </si>
  <si>
    <t>抵扣7月葵花、天士力罚款；抵扣今日必读</t>
  </si>
  <si>
    <t>4.7抵扣部分微信虚假填报</t>
  </si>
  <si>
    <t>10.20抵扣8月动销</t>
  </si>
  <si>
    <t>3.25抵扣罚款</t>
  </si>
  <si>
    <t>胡荣琼</t>
  </si>
  <si>
    <t>大邑潘家街店</t>
  </si>
  <si>
    <t>闵巧</t>
  </si>
  <si>
    <t>9.27抵扣鲁南、7月广誉远、易善复</t>
  </si>
  <si>
    <t>8.11抵扣6月品牌月，企业微信、抵扣星级、重点品种</t>
  </si>
  <si>
    <t>12.22抵扣小程序；2.2抵扣10月个人排名、圣诞节</t>
  </si>
  <si>
    <t>1.28抵扣12月服务明星；双十二处罚</t>
  </si>
  <si>
    <t>锦江区水杉街店</t>
  </si>
  <si>
    <t>胡光宾</t>
  </si>
  <si>
    <t>3.5抵扣12月重点</t>
  </si>
  <si>
    <t>1.28抵扣会员流失</t>
  </si>
  <si>
    <t>1.28抵扣流失会员、12月建档；2.5抵扣圣诞节</t>
  </si>
  <si>
    <t>3.12抵扣星级品种、品牌月、小程序罚款</t>
  </si>
  <si>
    <t>沈长英</t>
  </si>
  <si>
    <t>汤雪芹</t>
  </si>
  <si>
    <t>银沙路店</t>
  </si>
  <si>
    <t>林禹帅</t>
  </si>
  <si>
    <t>崇州怀远二店</t>
  </si>
  <si>
    <t>费诗尧</t>
  </si>
  <si>
    <t>11.26抵扣企业微信未完成、10月服务明星、10月动销</t>
  </si>
  <si>
    <t>金丝街店</t>
  </si>
  <si>
    <t>刘樽</t>
  </si>
  <si>
    <t>3.30抵扣微信人数、1-2月品牌月、重点</t>
  </si>
  <si>
    <t>8.7抵扣6月品牌月、重点品种、星级品种、慢病建档、企业微信、药店管家</t>
  </si>
  <si>
    <t>11.26抵扣11.2-11.8企业微信、10月服务明星</t>
  </si>
  <si>
    <t>2.2抵扣双十二活动、单品、12月服务明星</t>
  </si>
  <si>
    <t>易月红</t>
  </si>
  <si>
    <t>大邑新场镇店</t>
  </si>
  <si>
    <t>王茹</t>
  </si>
  <si>
    <t>5.15抵扣POP罚款；5.19抵扣小程序罚款</t>
  </si>
  <si>
    <t>8.20抵扣6月品牌月</t>
  </si>
  <si>
    <t>新园大道店</t>
  </si>
  <si>
    <t>朱文艺</t>
  </si>
  <si>
    <t>6.11抵扣4月中智、超次数补卡</t>
  </si>
  <si>
    <t>10.23抵扣服务明星</t>
  </si>
  <si>
    <t>4.26抵扣超次数补卡</t>
  </si>
  <si>
    <t>华泰二路店</t>
  </si>
  <si>
    <t>吕彩霞</t>
  </si>
  <si>
    <t>张群</t>
  </si>
  <si>
    <t>12.18抵扣重点品种</t>
  </si>
  <si>
    <t>11.26抵扣10月服务明星</t>
  </si>
  <si>
    <t>2.4抵扣12月服务明星、圣诞节罚款</t>
  </si>
  <si>
    <t>4.1fk</t>
  </si>
  <si>
    <t>廖桂英</t>
  </si>
  <si>
    <t>促销</t>
  </si>
  <si>
    <t>华康路店</t>
  </si>
  <si>
    <t>黄艳</t>
  </si>
  <si>
    <t>1.22抵扣双十二；1.28抵扣10月排名、12月服务明星</t>
  </si>
  <si>
    <t>1.18抵扣罚款</t>
  </si>
  <si>
    <t>祁荣</t>
  </si>
  <si>
    <t>3.1积分已抵扣12月星级品种、品牌月</t>
  </si>
  <si>
    <t>医贸大道店</t>
  </si>
  <si>
    <t>黄雨</t>
  </si>
  <si>
    <t>抵扣7月广誉远罚款</t>
  </si>
  <si>
    <t>3.11抵扣12月重点</t>
  </si>
  <si>
    <t>5.11抵扣小程序、4月会员、拜糖平</t>
  </si>
  <si>
    <t>5.26抵扣小程序；5.29抵扣4月品牌月;6.9抵扣；6.22抵扣</t>
  </si>
  <si>
    <t>3.19抵扣星级品种和大山楂丸罚款</t>
  </si>
  <si>
    <t>4.20抵扣慢病建档罚款及活动罚款</t>
  </si>
  <si>
    <t>5.24抵扣活动罚款和收银台罚款</t>
  </si>
  <si>
    <t>彭蓉</t>
  </si>
  <si>
    <t>3.30抵扣今日必读</t>
  </si>
  <si>
    <t>8.11抵扣6月品牌月，企业微信</t>
  </si>
  <si>
    <t>董华</t>
  </si>
  <si>
    <t>11月5日积分抵扣考试、视频号、销售任务录入错误罚款</t>
  </si>
  <si>
    <t>李银萍</t>
  </si>
  <si>
    <t>6.23抵扣十不准</t>
  </si>
  <si>
    <t>11.26抵扣动销、企业微信、服务明星</t>
  </si>
  <si>
    <t>12.22抵扣企业微信；1.8抵扣电商</t>
  </si>
  <si>
    <t>1.22抵扣顾客评价；1.29抵扣12月服务明星；3.9抵扣星级品种；3.11抵扣1月品牌月</t>
  </si>
  <si>
    <t>6.22抵扣罚款；7.5抵扣罚款</t>
  </si>
  <si>
    <t>刘春花</t>
  </si>
  <si>
    <t>11.15抵扣9月汤臣、绵阳、10月考试</t>
  </si>
  <si>
    <t>3.11抵扣12月品牌月</t>
  </si>
  <si>
    <t>3.23抵扣微信；4.21抵扣3月中智</t>
  </si>
  <si>
    <t>6.2抵扣4月中智</t>
  </si>
  <si>
    <t>1.22抵扣双十二；2.4抵扣双十二考试</t>
  </si>
  <si>
    <t>陈丽梅</t>
  </si>
  <si>
    <t>抵扣夺宝奇兵和7月年中大促9.9</t>
  </si>
  <si>
    <t>3.11抵扣12月重点、过期翻倍</t>
  </si>
  <si>
    <t>2.7抵扣圣诞节活动</t>
  </si>
  <si>
    <t>1.28抵扣双12天胶补肾处罚；3.11抵扣12品牌月</t>
  </si>
  <si>
    <t>3.12抵扣小程序罚款</t>
  </si>
  <si>
    <t>3.24抵扣罚款</t>
  </si>
  <si>
    <t>唐文琼</t>
  </si>
  <si>
    <t>8月4号抵扣6月品牌月中智系列差额处罚、6月品牌月天士力系列差额处罚、6月品牌月联邦系列差额处罚、企业微信7.8-7.15日任务差额处罚</t>
  </si>
  <si>
    <t>贾益娟</t>
  </si>
  <si>
    <t>交大三店</t>
  </si>
  <si>
    <t>魏小琴</t>
  </si>
  <si>
    <t>3.23抵扣今日必读罚款</t>
  </si>
  <si>
    <t>单菊</t>
  </si>
  <si>
    <t>1.28抵扣12月服务明星；3.11抵扣12月星级品种</t>
  </si>
  <si>
    <t>张丹</t>
  </si>
  <si>
    <t>崇州中心店</t>
  </si>
  <si>
    <t>王旭2</t>
  </si>
  <si>
    <t>1.29抵扣双十二、服务明星</t>
  </si>
  <si>
    <t>10.23抵扣罚款</t>
  </si>
  <si>
    <t>唐冬芳</t>
  </si>
  <si>
    <t>11.18抵扣日志、企业微信</t>
  </si>
  <si>
    <t>1.4抵扣双11、10月星级；2.2抵扣圣诞节活动</t>
  </si>
  <si>
    <t>3月9日抵扣星级品种</t>
  </si>
  <si>
    <t>陈文芳</t>
  </si>
  <si>
    <t>4.24抵扣3月重点</t>
  </si>
  <si>
    <t>6.2小程序</t>
  </si>
  <si>
    <t>7.20抵扣5月品牌月、6月重点品种</t>
  </si>
  <si>
    <t>11月5日积分抵扣视频号、双节同庆活动罚款</t>
  </si>
  <si>
    <t>3.11抵扣星级品种和品牌月</t>
  </si>
  <si>
    <t>4.23抵扣慢病建档罚款</t>
  </si>
  <si>
    <t>5.31抵扣考试罚款</t>
  </si>
  <si>
    <t>光华西一路店</t>
  </si>
  <si>
    <t>李玉先</t>
  </si>
  <si>
    <t xml:space="preserve"> </t>
  </si>
  <si>
    <t>邛崃羊安镇店</t>
  </si>
  <si>
    <t>闵雪</t>
  </si>
  <si>
    <t>12.18抵扣10月中智、药店管家检查</t>
  </si>
  <si>
    <t>大邑北街店</t>
  </si>
  <si>
    <t>吕晓琴</t>
  </si>
  <si>
    <t>3.13抵扣1-2月重点品种、品牌月、今日必读</t>
  </si>
  <si>
    <t>3.30抵扣微信会员</t>
  </si>
  <si>
    <t>5.6抵扣3月中智、5月8公告、5月12补考未通过</t>
  </si>
  <si>
    <t>6.8抵扣4月中智、4月重点品种</t>
  </si>
  <si>
    <t>8月11日抵扣6月品牌月联邦系列差额处罚，6月品牌月汤臣倍健系列差额处罚</t>
  </si>
  <si>
    <t>11.26抵扣10.12-10.18企业微信、10月服务明星</t>
  </si>
  <si>
    <t>12.8抵扣双十一阿胶、10月活动罚款</t>
  </si>
  <si>
    <t>12.22抵扣小程序；1.4抵扣10月、11月</t>
  </si>
  <si>
    <t>1.28抵扣12月服务明星、双十二处罚、电商未回复；2.4抵扣双十二、圣诞节</t>
  </si>
  <si>
    <t>4.16抵扣药店管家过期罚款和慢病建档罚款</t>
  </si>
  <si>
    <t>5.31抵扣活动罚款</t>
  </si>
  <si>
    <t>张杰</t>
  </si>
  <si>
    <t>1.27抵扣双十二、12服务明星；3.11抵扣12月星级品种</t>
  </si>
  <si>
    <t>新都马超东路</t>
  </si>
  <si>
    <t>罗丹</t>
  </si>
  <si>
    <t>骆素花</t>
  </si>
  <si>
    <t>文淼</t>
  </si>
  <si>
    <t>9.27抵扣今日必读</t>
  </si>
  <si>
    <t>11.8抵扣9月汤臣倍健、美团差评</t>
  </si>
  <si>
    <t>1.16抵扣11月稳健</t>
  </si>
  <si>
    <t>6.2抵扣小程序罚款，六一儿童、普康卡停卡</t>
  </si>
  <si>
    <t>8.6抵扣6月品牌月汤臣倍健</t>
  </si>
  <si>
    <t>1.28抵扣流失会员、服务明星；小程序未下账；3.11抵扣12月品牌月；1.2月品牌月</t>
  </si>
  <si>
    <t>龚玉林</t>
  </si>
  <si>
    <t>泰和二街店</t>
  </si>
  <si>
    <t>刘成童</t>
  </si>
  <si>
    <t>11.15抵扣9月中智、汤臣、10月考试</t>
  </si>
  <si>
    <t>6.5抵扣6月1日销售模板、微信会员</t>
  </si>
  <si>
    <t>1.28抵扣会员流失；2.5抵扣双十二考试</t>
  </si>
  <si>
    <t>1.28抵扣双12天胶补肾处罚、未填写新品</t>
  </si>
  <si>
    <t>贝森北路店</t>
  </si>
  <si>
    <t>曾蕾蕾</t>
  </si>
  <si>
    <t>8.14抵扣6月品牌月</t>
  </si>
  <si>
    <t>4.13抵扣小程序和美团罚款</t>
  </si>
  <si>
    <t>光华北五路店</t>
  </si>
  <si>
    <t>李莹</t>
  </si>
  <si>
    <t>劼人路店</t>
  </si>
  <si>
    <t>代琳</t>
  </si>
  <si>
    <t>1.13抵扣营业处罚</t>
  </si>
  <si>
    <t>刁晓梅</t>
  </si>
  <si>
    <t>李丽</t>
  </si>
  <si>
    <t>12.19抵扣11月服务明星</t>
  </si>
  <si>
    <t>钟世豪</t>
  </si>
  <si>
    <t>11.18抵扣10月品牌月、11月服务明细、10月重点品种</t>
  </si>
  <si>
    <t>11.16抵扣9月排名、视频号</t>
  </si>
  <si>
    <t>1.28抵扣罚款</t>
  </si>
  <si>
    <t>廖文莉</t>
  </si>
  <si>
    <t>1.4抵扣</t>
  </si>
  <si>
    <t>冯婧恩</t>
  </si>
  <si>
    <t>3.30抵扣微信人数、1-2月品牌月</t>
  </si>
  <si>
    <t>2.2抵扣12月服务明星、双十二</t>
  </si>
  <si>
    <t>韩守玉</t>
  </si>
  <si>
    <t>红星店</t>
  </si>
  <si>
    <t>胡静</t>
  </si>
  <si>
    <t>12.19抵扣10月品牌月、10月重点品种</t>
  </si>
  <si>
    <t>11.20抵扣10月服务明星</t>
  </si>
  <si>
    <t>1.15抵扣今日必读、开门、甜甜圈；1.22积分抵扣双十二、建档</t>
  </si>
  <si>
    <t>李巧</t>
  </si>
  <si>
    <t>3.20抵扣1-2月重点、中智、惠氏</t>
  </si>
  <si>
    <t>崇州尚贤坊店</t>
  </si>
  <si>
    <t>涂思佩</t>
  </si>
  <si>
    <t>9.25抵扣药店管家未登陆</t>
  </si>
  <si>
    <t>11.21抵扣9月汤臣、9月重点品种</t>
  </si>
  <si>
    <t>5.15抵扣4月小程序、会员</t>
  </si>
  <si>
    <t>6.8抵扣4月中智、慢病、重点、勋章墙</t>
  </si>
  <si>
    <t>7.31抵扣建档，6月品牌月</t>
  </si>
  <si>
    <t>1.4抵扣双11、10月星级；2.4抵扣圣诞节活动</t>
  </si>
  <si>
    <t>1.27抵扣服务明星；1.28抵扣收银台换购</t>
  </si>
  <si>
    <t>4.8抵扣今日必读和活动罚款</t>
  </si>
  <si>
    <t>7.1抵扣罚款</t>
  </si>
  <si>
    <t>聚福路店</t>
  </si>
  <si>
    <t>马艺芮</t>
  </si>
  <si>
    <t>吴洪瑶</t>
  </si>
  <si>
    <t>1.28抵扣12月服务明星；双十二、圣诞节考试处罚</t>
  </si>
  <si>
    <t>3.12抵扣星级品种，3.23抵扣今日必读罚款</t>
  </si>
  <si>
    <t>9.28抵扣罚款</t>
  </si>
  <si>
    <t>范珂君</t>
  </si>
  <si>
    <t>3.21抵扣罚款,3.31抵扣罚款，4.12抵扣罚款</t>
  </si>
  <si>
    <t>朱静</t>
  </si>
  <si>
    <t>李馨怡</t>
  </si>
  <si>
    <t>10.19抵扣9月服务明星</t>
  </si>
  <si>
    <t>2.1抵扣10月个人排名</t>
  </si>
  <si>
    <t>大华街店</t>
  </si>
  <si>
    <t>李雪</t>
  </si>
  <si>
    <t>11.3抵扣罚款</t>
  </si>
  <si>
    <t>枣子巷店</t>
  </si>
  <si>
    <t>李雪梅</t>
  </si>
  <si>
    <t>都江堰宝莲路店</t>
  </si>
  <si>
    <t>吴阳</t>
  </si>
  <si>
    <t>赵晓丹</t>
  </si>
  <si>
    <t>8月11抵扣第三期企业微信为完成任务处罚，6月品牌月中智系列差额处罚，6月品牌月汤臣倍健系列差额处罚，</t>
  </si>
  <si>
    <t>1.28抵扣双十二处罚</t>
  </si>
  <si>
    <t>5.21抵扣收银台换购罚款，6.10抵扣星级品种罚款。</t>
  </si>
  <si>
    <t>3.22抵扣罚款,4.8抵扣积分，4.11抵扣</t>
  </si>
  <si>
    <t>蜀源路店</t>
  </si>
  <si>
    <t>邹芊</t>
  </si>
  <si>
    <t>1.7抵扣双11考试罚款、10月星级品种</t>
  </si>
  <si>
    <t>3.19抵扣品牌月罚款</t>
  </si>
  <si>
    <t>天顺路店</t>
  </si>
  <si>
    <t>苏方惠</t>
  </si>
  <si>
    <t>12.31抵扣双11、阿胶</t>
  </si>
  <si>
    <t>3.1抵扣罚款</t>
  </si>
  <si>
    <t>秦庭月</t>
  </si>
  <si>
    <t>蜀汉东路店</t>
  </si>
  <si>
    <t>谢敏</t>
  </si>
  <si>
    <t>10月18日、26日抵扣罚款</t>
  </si>
  <si>
    <t>长寿路店</t>
  </si>
  <si>
    <t>吴湘燏</t>
  </si>
  <si>
    <t>1.27抵扣双十二、12服务明星</t>
  </si>
  <si>
    <t>8.13抵扣罚款</t>
  </si>
  <si>
    <t>廖艳萍</t>
  </si>
  <si>
    <t>9.1抵扣罚款</t>
  </si>
  <si>
    <t>逸都路店</t>
  </si>
  <si>
    <t>童俊</t>
  </si>
  <si>
    <t>杨蕊吉</t>
  </si>
  <si>
    <t>邱运丽</t>
  </si>
  <si>
    <t>高星宇</t>
  </si>
  <si>
    <t>1.15抵扣今日必读、双11考试</t>
  </si>
  <si>
    <t>魏存敏</t>
  </si>
  <si>
    <t>1.8抵扣10月星级、双11考试；2.5抵扣考试罚款</t>
  </si>
  <si>
    <t>黄杨</t>
  </si>
  <si>
    <t>3.30抵扣来得时未推荐罚款</t>
  </si>
  <si>
    <t>张雪</t>
  </si>
  <si>
    <t>张春苗</t>
  </si>
  <si>
    <t>12.11抵扣视频未更换</t>
  </si>
  <si>
    <t>赵秋丽</t>
  </si>
  <si>
    <t>1.28抵扣12月服务明星；2.7抵扣未参加考试</t>
  </si>
  <si>
    <t>3.15抵扣星级品种、品牌月；3.22抵扣今日必读罚款</t>
  </si>
  <si>
    <t>郭俊梅</t>
  </si>
  <si>
    <t>12.14抵扣罚款</t>
  </si>
  <si>
    <t>向桂西</t>
  </si>
  <si>
    <t>驷马桥三路店</t>
  </si>
  <si>
    <t>刘青</t>
  </si>
  <si>
    <t>2.4抵扣未参加考试、服务明星</t>
  </si>
  <si>
    <t>5.24抵扣3月星级品种</t>
  </si>
  <si>
    <t>冯瑞坤</t>
  </si>
  <si>
    <t>3.11抵扣12月星级品种和补卡罚款</t>
  </si>
  <si>
    <t>5.18抵扣收银台换购罚款；6.10抵扣星级品种</t>
  </si>
  <si>
    <t>高榕</t>
  </si>
  <si>
    <t>11月5日抵扣考试罚款</t>
  </si>
  <si>
    <t>3.15抵扣星级品种、品牌月,3.23抵扣今日必读罚款</t>
  </si>
  <si>
    <t>双楠店</t>
  </si>
  <si>
    <t>12.31抵扣双11活动</t>
  </si>
  <si>
    <t>代曾莲</t>
  </si>
  <si>
    <t>8.10抵扣企业微信，销售报表未更新</t>
  </si>
  <si>
    <t>10.20抵扣8月星级、个人排名</t>
  </si>
  <si>
    <t>12.22抵扣企业微信9元。12.30抵扣星级品种、双十一考试17元</t>
  </si>
  <si>
    <t>1.22抵扣双十二；1.28抵扣12月服务明星</t>
  </si>
  <si>
    <t>3.12抵扣个人销售排名罚款</t>
  </si>
  <si>
    <t>5.31抵扣星级品种罚款</t>
  </si>
  <si>
    <t>张意雪</t>
  </si>
  <si>
    <t>1.8抵扣双11考试</t>
  </si>
  <si>
    <t>3.22抵扣星级品种</t>
  </si>
  <si>
    <t>2.23抵扣罚款</t>
  </si>
  <si>
    <t>杨萧</t>
  </si>
  <si>
    <t>任红艳</t>
  </si>
  <si>
    <t>12.11抵扣双十一阿胶</t>
  </si>
  <si>
    <t>12.22抵扣价格采集；1.4抵扣双11考试；1.8抵扣电商</t>
  </si>
  <si>
    <t>1.15抵扣电商未回复；1.22抵扣双十二；1.5积分抵扣顾客评价；3.9抵扣星级品种；3.11抵扣12月星级品种</t>
  </si>
  <si>
    <t>彭蕾</t>
  </si>
  <si>
    <t>3.23抵扣星级品种和今日必读罚款</t>
  </si>
  <si>
    <t>王丽超</t>
  </si>
  <si>
    <t>刘莉</t>
  </si>
  <si>
    <t>李平</t>
  </si>
  <si>
    <t>陈香利</t>
  </si>
  <si>
    <t>2.4抵扣12月服务明星；3.11抵扣12月星级品种</t>
  </si>
  <si>
    <t>胡建兴</t>
  </si>
  <si>
    <t>12.30扣星级品种、双十一考试</t>
  </si>
  <si>
    <t>周香</t>
  </si>
  <si>
    <t>12.30扣双十一考试</t>
  </si>
  <si>
    <t>黄霞</t>
  </si>
  <si>
    <t>12.8抵扣双十一阿胶、视频未上传、10月活动</t>
  </si>
  <si>
    <t>1.28抵扣双十二；2.4抵扣双十二、圣诞节罚款</t>
  </si>
  <si>
    <t>谭杨</t>
  </si>
  <si>
    <t>4.12抵扣罚款</t>
  </si>
  <si>
    <t>姚莉</t>
  </si>
  <si>
    <t>经一路店</t>
  </si>
  <si>
    <t>高小菁</t>
  </si>
  <si>
    <t>廖晓静</t>
  </si>
  <si>
    <t>蒋润</t>
  </si>
  <si>
    <t>1.4抵扣双11</t>
  </si>
  <si>
    <t>2.5抵扣双十二、12月服务明星</t>
  </si>
  <si>
    <t>5.21抵扣星级品种罚款</t>
  </si>
  <si>
    <t>林铃</t>
  </si>
  <si>
    <t>12.22抵扣视频号</t>
  </si>
  <si>
    <t>1.22抵扣双十二、流失会员</t>
  </si>
  <si>
    <t>罗绍梅</t>
  </si>
  <si>
    <t>4.8抵扣今日必读</t>
  </si>
  <si>
    <t>6.20抵扣罚款</t>
  </si>
  <si>
    <t>龚敏</t>
  </si>
  <si>
    <t>倪家桥店</t>
  </si>
  <si>
    <t>吕越</t>
  </si>
  <si>
    <t>12.30抵扣双11考试处罚15元</t>
  </si>
  <si>
    <t>水碾河路店</t>
  </si>
  <si>
    <t>杨凤麟</t>
  </si>
  <si>
    <t>12.30抵扣双11考试</t>
  </si>
  <si>
    <t>任雪</t>
  </si>
  <si>
    <t>12.10抵扣10月动销达人</t>
  </si>
  <si>
    <t>熊雅洁</t>
  </si>
  <si>
    <t>4.8抵扣活动罚款；4.20抵扣今日必读罚款</t>
  </si>
  <si>
    <t>3.21抵扣罚款,3.31抵扣罚款，,4.12抵扣罚款</t>
  </si>
  <si>
    <t>周茂兰</t>
  </si>
  <si>
    <t>3.2抵扣12月星级品种</t>
  </si>
  <si>
    <t>6.15抵扣星级罚款和特价未录入罚款</t>
  </si>
  <si>
    <t>宏济中路店</t>
  </si>
  <si>
    <t>陈昌敏</t>
  </si>
  <si>
    <t>高玉</t>
  </si>
  <si>
    <t>万宇路店</t>
  </si>
  <si>
    <t>吴佩娟</t>
  </si>
  <si>
    <t>1.29抵扣12月服务明星、圣诞节考试</t>
  </si>
  <si>
    <t xml:space="preserve">高敏
</t>
  </si>
  <si>
    <t>何姣姣</t>
  </si>
  <si>
    <t>培华东路店</t>
  </si>
  <si>
    <t>蔡红秀</t>
  </si>
  <si>
    <t>大邑沙渠镇店</t>
  </si>
  <si>
    <t>范阳</t>
  </si>
  <si>
    <t>张娜</t>
  </si>
  <si>
    <t>7.5抵扣罚款</t>
  </si>
  <si>
    <t>吴志海</t>
  </si>
  <si>
    <t>毛玉</t>
  </si>
  <si>
    <t>蒋小琼</t>
  </si>
  <si>
    <t>12.22抵扣小程序。12.30抵扣双十一考试。星级品种处罚</t>
  </si>
  <si>
    <t>1.15抵扣今日必读、品牌月流失会员；1.20抵扣今日必读</t>
  </si>
  <si>
    <t>刘洋</t>
  </si>
  <si>
    <t>何艳芬</t>
  </si>
  <si>
    <t>施雪</t>
  </si>
  <si>
    <t>2.7抵扣双十二、圣诞节</t>
  </si>
  <si>
    <t>龚正红</t>
  </si>
  <si>
    <t>秦怡</t>
  </si>
  <si>
    <t>7.19抵扣罚款</t>
  </si>
  <si>
    <t>李秀丽</t>
  </si>
  <si>
    <t>1.4抵扣11月动销</t>
  </si>
  <si>
    <t>翁尼阿呷莫</t>
  </si>
  <si>
    <t>4.20抵扣巡店罚款</t>
  </si>
  <si>
    <t>杨小英</t>
  </si>
  <si>
    <t>陈志勇</t>
  </si>
  <si>
    <t>马花</t>
  </si>
  <si>
    <t>李思艳</t>
  </si>
  <si>
    <t>剑南大道店</t>
  </si>
  <si>
    <t>贾兰</t>
  </si>
  <si>
    <t>1.15抵扣养生堂</t>
  </si>
  <si>
    <t>韩彬</t>
  </si>
  <si>
    <t>羊玉梅</t>
  </si>
  <si>
    <t>蜀辉路店</t>
  </si>
  <si>
    <t>潘恒旭</t>
  </si>
  <si>
    <t>郑欣慧</t>
  </si>
  <si>
    <t>朱丹</t>
  </si>
  <si>
    <t>罗晓梅</t>
  </si>
  <si>
    <t>唐丹</t>
  </si>
  <si>
    <t>罗艳蓉</t>
  </si>
  <si>
    <t>徐丽丽</t>
  </si>
  <si>
    <t>朱欢</t>
  </si>
  <si>
    <t>刘燕</t>
  </si>
  <si>
    <t>金敏霜</t>
  </si>
  <si>
    <t>叶程</t>
  </si>
  <si>
    <t>杨荣婷</t>
  </si>
  <si>
    <t>朱红郦</t>
  </si>
  <si>
    <t>唐阳</t>
  </si>
  <si>
    <t>郭益</t>
  </si>
  <si>
    <t>屈月梅</t>
  </si>
  <si>
    <t>夏秀娟</t>
  </si>
  <si>
    <t>张兰兰</t>
  </si>
  <si>
    <t>严蓉</t>
  </si>
  <si>
    <t>蹇艺</t>
  </si>
  <si>
    <t>向芬</t>
  </si>
  <si>
    <t>陈思露</t>
  </si>
  <si>
    <t>韩思雨</t>
  </si>
  <si>
    <t>科华北路店</t>
  </si>
  <si>
    <t>程艳</t>
  </si>
  <si>
    <t>程改</t>
  </si>
  <si>
    <t>张秀</t>
  </si>
  <si>
    <t>袁媛</t>
  </si>
  <si>
    <t>周琼</t>
  </si>
  <si>
    <t>秦玲</t>
  </si>
  <si>
    <t>孙霁野</t>
  </si>
  <si>
    <t>羊薇</t>
  </si>
  <si>
    <t>刘锐毅</t>
  </si>
  <si>
    <t>彭州人民医院店</t>
  </si>
  <si>
    <t>徐莉</t>
  </si>
  <si>
    <t>黄伦倩</t>
  </si>
  <si>
    <t>徐志强</t>
  </si>
  <si>
    <t>呂显杨</t>
  </si>
  <si>
    <t>蒋嘉欣</t>
  </si>
  <si>
    <t>江润萍</t>
  </si>
  <si>
    <t>王欢</t>
  </si>
  <si>
    <t>王可舟</t>
  </si>
  <si>
    <t>方恒</t>
  </si>
  <si>
    <t>瓦其小宁</t>
  </si>
  <si>
    <t>冯瑶</t>
  </si>
  <si>
    <t>彭娟</t>
  </si>
  <si>
    <t>曾宣悦</t>
  </si>
  <si>
    <t>朱晓东</t>
  </si>
  <si>
    <t>葛春艳</t>
  </si>
  <si>
    <t>邓梦玲</t>
  </si>
  <si>
    <t>罗伟林</t>
  </si>
  <si>
    <t>刘小琴</t>
  </si>
  <si>
    <t>康雨桐</t>
  </si>
  <si>
    <t>余干呷</t>
  </si>
  <si>
    <t>何宇</t>
  </si>
  <si>
    <t>严善群</t>
  </si>
  <si>
    <t>干丽华</t>
  </si>
  <si>
    <t>张余</t>
  </si>
  <si>
    <t>陈慧</t>
  </si>
  <si>
    <t>李琴</t>
  </si>
  <si>
    <t>张露</t>
  </si>
  <si>
    <t>月颜颜</t>
  </si>
  <si>
    <t>冉杰</t>
  </si>
  <si>
    <t>赵万琴</t>
  </si>
  <si>
    <t>邱桐</t>
  </si>
  <si>
    <t>刘开涟</t>
  </si>
  <si>
    <t>王海臣</t>
  </si>
  <si>
    <t>肖月</t>
  </si>
  <si>
    <t>曾凤</t>
  </si>
  <si>
    <t>黄莉</t>
  </si>
  <si>
    <t>李静2</t>
  </si>
  <si>
    <t>郭定秀</t>
  </si>
  <si>
    <t>罗月月</t>
  </si>
  <si>
    <t>谢瑶</t>
  </si>
  <si>
    <t>范仕菊</t>
  </si>
  <si>
    <t>王茂兰</t>
  </si>
  <si>
    <t>苗雪莲</t>
  </si>
  <si>
    <t>吕绍龙</t>
  </si>
  <si>
    <t>郭玉容</t>
  </si>
  <si>
    <t>张平</t>
  </si>
  <si>
    <t>郭万银</t>
  </si>
  <si>
    <t>向宏霏</t>
  </si>
  <si>
    <t>程静</t>
  </si>
  <si>
    <t>钟婉婷</t>
  </si>
  <si>
    <t>赖春梅</t>
  </si>
  <si>
    <t>贾杨杨</t>
  </si>
  <si>
    <t>黄怡</t>
  </si>
  <si>
    <t>刘媛1</t>
  </si>
  <si>
    <t>古显琼</t>
  </si>
  <si>
    <t>刘秋菊</t>
  </si>
  <si>
    <t>罗洁滟</t>
  </si>
  <si>
    <t>杨琴</t>
  </si>
  <si>
    <t>邓智</t>
  </si>
  <si>
    <t>刘云梅</t>
  </si>
  <si>
    <t>范春雨</t>
  </si>
  <si>
    <t>周小靖</t>
  </si>
  <si>
    <t>赵芳娟</t>
  </si>
  <si>
    <t>李涓</t>
  </si>
  <si>
    <t>詹琪琪</t>
  </si>
  <si>
    <t>陈勇志</t>
  </si>
  <si>
    <t>简春艳</t>
  </si>
  <si>
    <t>徐明会</t>
  </si>
  <si>
    <t>罗佳均</t>
  </si>
  <si>
    <t>王进</t>
  </si>
  <si>
    <t>陈梦露</t>
  </si>
  <si>
    <t>龙雨鑫</t>
  </si>
  <si>
    <t>吴成芬</t>
  </si>
  <si>
    <t>杨玉婷</t>
  </si>
  <si>
    <t>邓正良</t>
  </si>
  <si>
    <t>付祥龙</t>
  </si>
  <si>
    <t>张青青</t>
  </si>
  <si>
    <t>彭一梅</t>
  </si>
  <si>
    <t>田秋琳</t>
  </si>
  <si>
    <t>肖永杰</t>
  </si>
  <si>
    <t>罗贵波</t>
  </si>
  <si>
    <t>符洪</t>
  </si>
  <si>
    <t>苏长丽</t>
  </si>
  <si>
    <t>张春丽</t>
  </si>
  <si>
    <t>曾家钰</t>
  </si>
  <si>
    <t>黎丹</t>
  </si>
  <si>
    <t>徐乐</t>
  </si>
  <si>
    <t>郑庆</t>
  </si>
  <si>
    <t>付菊英</t>
  </si>
  <si>
    <t>王刚良</t>
  </si>
  <si>
    <t>邓华芬</t>
  </si>
  <si>
    <t>龙杰</t>
  </si>
  <si>
    <t>马金花</t>
  </si>
  <si>
    <t>吉克克哈莫</t>
  </si>
  <si>
    <t>周高凤祉</t>
  </si>
  <si>
    <t>宋永菊</t>
  </si>
  <si>
    <t>何川</t>
  </si>
  <si>
    <t>水六罗西</t>
  </si>
  <si>
    <t>郭思瑶</t>
  </si>
  <si>
    <t>吴莉娟</t>
  </si>
  <si>
    <t>张悦</t>
  </si>
  <si>
    <t>朱勋花</t>
  </si>
  <si>
    <t>夏梦琳</t>
  </si>
  <si>
    <t>周杰</t>
  </si>
  <si>
    <t>张仟妮</t>
  </si>
  <si>
    <t>黄欣琦</t>
  </si>
  <si>
    <t>张星玉</t>
  </si>
  <si>
    <t>牟静梅</t>
  </si>
  <si>
    <t>黎潞</t>
  </si>
  <si>
    <t>胡蓉</t>
  </si>
  <si>
    <t>肖肖</t>
  </si>
  <si>
    <t>刘鑫怡</t>
  </si>
  <si>
    <t>刘雪</t>
  </si>
  <si>
    <t>唐倩</t>
  </si>
  <si>
    <t>杨洋</t>
  </si>
  <si>
    <t>李艳</t>
  </si>
  <si>
    <t>武文韬</t>
  </si>
  <si>
    <t>鲁霞</t>
  </si>
  <si>
    <t>李倩</t>
  </si>
  <si>
    <t>叶巧</t>
  </si>
  <si>
    <t>杨梅</t>
  </si>
  <si>
    <t>余梅</t>
  </si>
  <si>
    <t>吴庆霖</t>
  </si>
  <si>
    <t>庆云南街</t>
  </si>
  <si>
    <t>李英</t>
  </si>
  <si>
    <t>蒋晴</t>
  </si>
  <si>
    <t>李静</t>
  </si>
  <si>
    <t>王丽超（宏济）</t>
  </si>
  <si>
    <t>刁晓梅（庆云南街）</t>
  </si>
  <si>
    <t>唐文琼（梨花街）</t>
  </si>
  <si>
    <t>张丽（柳翠）</t>
  </si>
  <si>
    <t>是否正式</t>
  </si>
  <si>
    <t>健康顾问</t>
  </si>
  <si>
    <t>正式员工</t>
  </si>
  <si>
    <t>中药柜组长</t>
  </si>
  <si>
    <t>柜组长</t>
  </si>
  <si>
    <t>实习健康顾问</t>
  </si>
  <si>
    <t>李琴1</t>
  </si>
  <si>
    <t>杨路</t>
  </si>
  <si>
    <t>慢病专员</t>
  </si>
  <si>
    <t>宋留艺</t>
  </si>
  <si>
    <t>慢病管理专员</t>
  </si>
  <si>
    <t>王芳1</t>
  </si>
  <si>
    <t>武侯区航中街店</t>
  </si>
  <si>
    <t>试用期</t>
  </si>
  <si>
    <t>青龙街店</t>
  </si>
  <si>
    <t>李琴2</t>
  </si>
  <si>
    <t>张建</t>
  </si>
  <si>
    <t>邓萍</t>
  </si>
  <si>
    <t>杨素芬</t>
  </si>
  <si>
    <t>周娟</t>
  </si>
  <si>
    <t>吕显杨</t>
  </si>
  <si>
    <t>张静梅</t>
  </si>
  <si>
    <t>高敏</t>
  </si>
  <si>
    <t>张雪2</t>
  </si>
  <si>
    <t>花照壁中横街店</t>
  </si>
  <si>
    <t>刘娟</t>
  </si>
  <si>
    <t>杨平</t>
  </si>
  <si>
    <t>王旭</t>
  </si>
  <si>
    <t>陈蓉</t>
  </si>
  <si>
    <t>向有生</t>
  </si>
  <si>
    <t>刘媛</t>
  </si>
  <si>
    <t>员工id</t>
  </si>
  <si>
    <t>加个人积分</t>
  </si>
  <si>
    <t xml:space="preserve">李秀丽 </t>
  </si>
  <si>
    <t xml:space="preserve">罗绍梅 </t>
  </si>
  <si>
    <t xml:space="preserve">高敏 </t>
  </si>
  <si>
    <t>黄长菊（庆云南街）</t>
  </si>
  <si>
    <t xml:space="preserve">冯莉 </t>
  </si>
  <si>
    <t xml:space="preserve">毛玉 </t>
  </si>
  <si>
    <t xml:space="preserve">李平 </t>
  </si>
  <si>
    <t xml:space="preserve">江元梅 </t>
  </si>
</sst>
</file>

<file path=xl/styles.xml><?xml version="1.0" encoding="utf-8"?>
<styleSheet xmlns="http://schemas.openxmlformats.org/spreadsheetml/2006/main">
  <numFmts count="7">
    <numFmt numFmtId="176" formatCode="0.00_ "/>
    <numFmt numFmtId="41" formatCode="_ * #,##0_ ;_ * \-#,##0_ ;_ * &quot;-&quot;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7" formatCode="* #,##0.00;* \-#,##0.00;* &quot;-&quot;??;@"/>
    <numFmt numFmtId="43" formatCode="_ * #,##0.00_ ;_ * \-#,##0.00_ ;_ * &quot;-&quot;??_ ;_ @_ "/>
    <numFmt numFmtId="178" formatCode="0_);[Red]\(0\)"/>
  </numFmts>
  <fonts count="52">
    <font>
      <sz val="11"/>
      <color theme="1"/>
      <name val="宋体"/>
      <charset val="134"/>
      <scheme val="minor"/>
    </font>
    <font>
      <sz val="10"/>
      <name val="Arial"/>
      <charset val="0"/>
    </font>
    <font>
      <b/>
      <sz val="11"/>
      <name val="宋体"/>
      <charset val="134"/>
    </font>
    <font>
      <b/>
      <sz val="11"/>
      <color rgb="FFFF0000"/>
      <name val="宋体"/>
      <charset val="134"/>
    </font>
    <font>
      <sz val="11"/>
      <name val="宋体"/>
      <charset val="134"/>
    </font>
    <font>
      <b/>
      <sz val="10"/>
      <name val="宋体"/>
      <charset val="134"/>
    </font>
    <font>
      <sz val="10"/>
      <name val="宋体"/>
      <charset val="134"/>
    </font>
    <font>
      <sz val="10"/>
      <name val="宋体"/>
      <charset val="0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rgb="FFFF000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.5"/>
      <color rgb="FFFF0000"/>
      <name val="Segoe UI"/>
      <charset val="134"/>
    </font>
    <font>
      <i/>
      <sz val="10"/>
      <color theme="1"/>
      <name val="宋体"/>
      <charset val="134"/>
      <scheme val="minor"/>
    </font>
    <font>
      <sz val="10"/>
      <color rgb="FF000000"/>
      <name val="宋体"/>
      <charset val="134"/>
      <scheme val="minor"/>
    </font>
    <font>
      <sz val="10"/>
      <name val="宋体"/>
      <charset val="134"/>
      <scheme val="major"/>
    </font>
    <font>
      <sz val="10"/>
      <name val="宋体"/>
      <charset val="0"/>
      <scheme val="major"/>
    </font>
    <font>
      <sz val="10"/>
      <name val="Arial"/>
      <charset val="134"/>
    </font>
    <font>
      <sz val="10"/>
      <color rgb="FFFF0000"/>
      <name val="Arial"/>
      <charset val="0"/>
    </font>
    <font>
      <sz val="10"/>
      <color rgb="FFFF0000"/>
      <name val="宋体"/>
      <charset val="134"/>
    </font>
    <font>
      <sz val="10"/>
      <color theme="1"/>
      <name val="Arial"/>
      <charset val="0"/>
    </font>
    <font>
      <sz val="10"/>
      <color theme="1"/>
      <name val="宋体"/>
      <charset val="134"/>
    </font>
    <font>
      <sz val="10"/>
      <color rgb="FF171A1D"/>
      <name val="宋体"/>
      <charset val="134"/>
    </font>
    <font>
      <sz val="12"/>
      <name val="宋体"/>
      <charset val="134"/>
    </font>
    <font>
      <sz val="10"/>
      <color rgb="FF000000"/>
      <name val="宋体"/>
      <charset val="0"/>
    </font>
    <font>
      <sz val="10"/>
      <color rgb="FF000000"/>
      <name val="宋体"/>
      <charset val="134"/>
    </font>
    <font>
      <sz val="10"/>
      <color rgb="FF000000"/>
      <name val="Arial"/>
      <charset val="0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0.5"/>
      <color rgb="FFFF0000"/>
      <name val="宋体"/>
      <charset val="134"/>
    </font>
    <font>
      <sz val="9"/>
      <name val="宋体"/>
      <charset val="134"/>
    </font>
    <font>
      <b/>
      <sz val="9"/>
      <name val="宋体"/>
      <charset val="134"/>
    </font>
  </fonts>
  <fills count="36">
    <fill>
      <patternFill patternType="none"/>
    </fill>
    <fill>
      <patternFill patternType="gray125"/>
    </fill>
    <fill>
      <patternFill patternType="solid">
        <fgColor theme="9" tint="0.8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21" borderId="0" applyNumberFormat="0" applyBorder="0" applyAlignment="0" applyProtection="0">
      <alignment vertical="center"/>
    </xf>
    <xf numFmtId="0" fontId="36" fillId="19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4" fillId="13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1" fillId="25" borderId="0" applyNumberFormat="0" applyBorder="0" applyAlignment="0" applyProtection="0">
      <alignment vertical="center"/>
    </xf>
    <xf numFmtId="0" fontId="4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44" fillId="0" borderId="0" applyNumberFormat="0" applyFill="0" applyBorder="0" applyAlignment="0" applyProtection="0">
      <alignment vertical="center"/>
    </xf>
    <xf numFmtId="0" fontId="26" fillId="0" borderId="0"/>
    <xf numFmtId="0" fontId="0" fillId="30" borderId="14" applyNumberFormat="0" applyFont="0" applyAlignment="0" applyProtection="0">
      <alignment vertical="center"/>
    </xf>
    <xf numFmtId="0" fontId="31" fillId="11" borderId="0" applyNumberFormat="0" applyBorder="0" applyAlignment="0" applyProtection="0">
      <alignment vertical="center"/>
    </xf>
    <xf numFmtId="0" fontId="46" fillId="0" borderId="0" applyNumberFormat="0" applyFill="0" applyBorder="0" applyAlignment="0" applyProtection="0">
      <alignment vertical="center"/>
    </xf>
    <xf numFmtId="0" fontId="48" fillId="0" borderId="0" applyNumberFormat="0" applyFill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39" fillId="0" borderId="9" applyNumberFormat="0" applyFill="0" applyAlignment="0" applyProtection="0">
      <alignment vertical="center"/>
    </xf>
    <xf numFmtId="0" fontId="35" fillId="0" borderId="9" applyNumberFormat="0" applyFill="0" applyAlignment="0" applyProtection="0">
      <alignment vertical="center"/>
    </xf>
    <xf numFmtId="0" fontId="26" fillId="0" borderId="0"/>
    <xf numFmtId="0" fontId="31" fillId="18" borderId="0" applyNumberFormat="0" applyBorder="0" applyAlignment="0" applyProtection="0">
      <alignment vertical="center"/>
    </xf>
    <xf numFmtId="0" fontId="46" fillId="0" borderId="13" applyNumberFormat="0" applyFill="0" applyAlignment="0" applyProtection="0">
      <alignment vertical="center"/>
    </xf>
    <xf numFmtId="0" fontId="31" fillId="32" borderId="0" applyNumberFormat="0" applyBorder="0" applyAlignment="0" applyProtection="0">
      <alignment vertical="center"/>
    </xf>
    <xf numFmtId="0" fontId="32" fillId="12" borderId="8" applyNumberFormat="0" applyAlignment="0" applyProtection="0">
      <alignment vertical="center"/>
    </xf>
    <xf numFmtId="0" fontId="38" fillId="12" borderId="10" applyNumberFormat="0" applyAlignment="0" applyProtection="0">
      <alignment vertical="center"/>
    </xf>
    <xf numFmtId="0" fontId="42" fillId="28" borderId="11" applyNumberFormat="0" applyAlignment="0" applyProtection="0">
      <alignment vertical="center"/>
    </xf>
    <xf numFmtId="0" fontId="30" fillId="20" borderId="0" applyNumberFormat="0" applyBorder="0" applyAlignment="0" applyProtection="0">
      <alignment vertical="center"/>
    </xf>
    <xf numFmtId="0" fontId="31" fillId="7" borderId="0" applyNumberFormat="0" applyBorder="0" applyAlignment="0" applyProtection="0">
      <alignment vertical="center"/>
    </xf>
    <xf numFmtId="0" fontId="45" fillId="0" borderId="12" applyNumberFormat="0" applyFill="0" applyAlignment="0" applyProtection="0">
      <alignment vertical="center"/>
    </xf>
    <xf numFmtId="0" fontId="47" fillId="0" borderId="15" applyNumberFormat="0" applyFill="0" applyAlignment="0" applyProtection="0">
      <alignment vertical="center"/>
    </xf>
    <xf numFmtId="0" fontId="41" fillId="27" borderId="0" applyNumberFormat="0" applyBorder="0" applyAlignment="0" applyProtection="0">
      <alignment vertical="center"/>
    </xf>
    <xf numFmtId="0" fontId="37" fillId="26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1" fillId="17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0" fillId="3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6" borderId="0" applyNumberFormat="0" applyBorder="0" applyAlignment="0" applyProtection="0">
      <alignment vertical="center"/>
    </xf>
    <xf numFmtId="0" fontId="31" fillId="24" borderId="0" applyNumberFormat="0" applyBorder="0" applyAlignment="0" applyProtection="0">
      <alignment vertical="center"/>
    </xf>
    <xf numFmtId="0" fontId="31" fillId="15" borderId="0" applyNumberFormat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0" fillId="33" borderId="0" applyNumberFormat="0" applyBorder="0" applyAlignment="0" applyProtection="0">
      <alignment vertical="center"/>
    </xf>
    <xf numFmtId="0" fontId="0" fillId="0" borderId="0">
      <alignment vertical="center"/>
    </xf>
    <xf numFmtId="0" fontId="31" fillId="6" borderId="0" applyNumberFormat="0" applyBorder="0" applyAlignment="0" applyProtection="0">
      <alignment vertical="center"/>
    </xf>
    <xf numFmtId="0" fontId="30" fillId="14" borderId="0" applyNumberFormat="0" applyBorder="0" applyAlignment="0" applyProtection="0">
      <alignment vertical="center"/>
    </xf>
    <xf numFmtId="0" fontId="31" fillId="9" borderId="0" applyNumberFormat="0" applyBorder="0" applyAlignment="0" applyProtection="0">
      <alignment vertical="center"/>
    </xf>
    <xf numFmtId="0" fontId="31" fillId="23" borderId="0" applyNumberFormat="0" applyBorder="0" applyAlignment="0" applyProtection="0">
      <alignment vertical="center"/>
    </xf>
    <xf numFmtId="0" fontId="0" fillId="0" borderId="0">
      <alignment vertical="center"/>
    </xf>
    <xf numFmtId="0" fontId="30" fillId="5" borderId="0" applyNumberFormat="0" applyBorder="0" applyAlignment="0" applyProtection="0">
      <alignment vertical="center"/>
    </xf>
    <xf numFmtId="0" fontId="31" fillId="22" borderId="0" applyNumberFormat="0" applyBorder="0" applyAlignment="0" applyProtection="0">
      <alignment vertical="center"/>
    </xf>
    <xf numFmtId="0" fontId="26" fillId="0" borderId="0">
      <alignment vertical="center"/>
    </xf>
    <xf numFmtId="0" fontId="26" fillId="0" borderId="0"/>
    <xf numFmtId="0" fontId="1" fillId="0" borderId="0"/>
    <xf numFmtId="0" fontId="1" fillId="0" borderId="0"/>
    <xf numFmtId="0" fontId="26" fillId="0" borderId="0"/>
  </cellStyleXfs>
  <cellXfs count="110">
    <xf numFmtId="0" fontId="0" fillId="0" borderId="0" xfId="0">
      <alignment vertical="center"/>
    </xf>
    <xf numFmtId="0" fontId="1" fillId="0" borderId="0" xfId="0" applyFont="1" applyFill="1" applyBorder="1" applyAlignment="1"/>
    <xf numFmtId="0" fontId="2" fillId="0" borderId="0" xfId="0" applyFont="1" applyFill="1" applyBorder="1" applyAlignment="1">
      <alignment horizontal="center"/>
    </xf>
    <xf numFmtId="9" fontId="3" fillId="0" borderId="0" xfId="11" applyNumberFormat="1" applyFont="1" applyAlignment="1">
      <alignment horizontal="center"/>
    </xf>
    <xf numFmtId="0" fontId="4" fillId="0" borderId="0" xfId="0" applyFont="1" applyFill="1" applyBorder="1" applyAlignment="1">
      <alignment horizontal="center"/>
    </xf>
    <xf numFmtId="0" fontId="3" fillId="0" borderId="0" xfId="11" applyNumberFormat="1" applyFont="1" applyFill="1" applyBorder="1" applyAlignment="1" applyProtection="1">
      <alignment horizontal="center"/>
    </xf>
    <xf numFmtId="0" fontId="0" fillId="0" borderId="0" xfId="0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 applyProtection="1">
      <alignment horizontal="center" vertical="center" wrapText="1"/>
    </xf>
    <xf numFmtId="177" fontId="5" fillId="0" borderId="1" xfId="8" applyNumberFormat="1" applyFont="1" applyFill="1" applyBorder="1" applyAlignment="1" applyProtection="1">
      <alignment horizontal="center" vertical="center" wrapText="1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 vertical="center"/>
    </xf>
    <xf numFmtId="0" fontId="6" fillId="0" borderId="1" xfId="55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 wrapText="1"/>
    </xf>
    <xf numFmtId="0" fontId="6" fillId="0" borderId="1" xfId="0" applyFont="1" applyFill="1" applyBorder="1" applyAlignment="1">
      <alignment horizontal="center" wrapText="1"/>
    </xf>
    <xf numFmtId="0" fontId="9" fillId="0" borderId="1" xfId="0" applyFont="1" applyFill="1" applyBorder="1" applyAlignment="1">
      <alignment horizontal="center" vertical="center" wrapText="1"/>
    </xf>
    <xf numFmtId="0" fontId="6" fillId="0" borderId="0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NumberFormat="1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/>
    </xf>
    <xf numFmtId="0" fontId="6" fillId="0" borderId="1" xfId="53" applyFont="1" applyFill="1" applyBorder="1" applyAlignment="1">
      <alignment horizontal="center" vertical="center"/>
    </xf>
    <xf numFmtId="0" fontId="6" fillId="0" borderId="1" xfId="57" applyFont="1" applyFill="1" applyBorder="1" applyAlignment="1">
      <alignment horizontal="center" vertical="center"/>
    </xf>
    <xf numFmtId="0" fontId="8" fillId="0" borderId="0" xfId="0" applyFont="1" applyFill="1" applyAlignment="1">
      <alignment horizontal="center" vertical="center"/>
    </xf>
    <xf numFmtId="0" fontId="10" fillId="0" borderId="1" xfId="0" applyFont="1" applyFill="1" applyBorder="1" applyAlignment="1">
      <alignment horizontal="center" vertical="center" wrapText="1"/>
    </xf>
    <xf numFmtId="0" fontId="11" fillId="0" borderId="1" xfId="0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 wrapText="1"/>
    </xf>
    <xf numFmtId="0" fontId="10" fillId="0" borderId="1" xfId="0" applyFont="1" applyFill="1" applyBorder="1" applyAlignment="1">
      <alignment horizontal="center" vertical="center" wrapText="1" shrinkToFit="1"/>
    </xf>
    <xf numFmtId="0" fontId="13" fillId="0" borderId="1" xfId="0" applyFont="1" applyFill="1" applyBorder="1" applyAlignment="1">
      <alignment horizontal="center" vertical="center" wrapText="1"/>
    </xf>
    <xf numFmtId="0" fontId="11" fillId="0" borderId="1" xfId="0" applyFont="1" applyBorder="1" applyAlignment="1">
      <alignment horizontal="center" vertical="center" wrapText="1"/>
    </xf>
    <xf numFmtId="0" fontId="11" fillId="0" borderId="1" xfId="0" applyNumberFormat="1" applyFont="1" applyFill="1" applyBorder="1" applyAlignment="1">
      <alignment horizontal="center" vertical="center" wrapText="1"/>
    </xf>
    <xf numFmtId="176" fontId="11" fillId="0" borderId="1" xfId="0" applyNumberFormat="1" applyFont="1" applyFill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5" fillId="0" borderId="4" xfId="0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 wrapText="1"/>
    </xf>
    <xf numFmtId="0" fontId="5" fillId="0" borderId="3" xfId="0" applyNumberFormat="1" applyFont="1" applyFill="1" applyBorder="1" applyAlignment="1" applyProtection="1">
      <alignment horizontal="center" vertical="center" wrapText="1"/>
    </xf>
    <xf numFmtId="177" fontId="5" fillId="0" borderId="3" xfId="8" applyNumberFormat="1" applyFont="1" applyFill="1" applyBorder="1" applyAlignment="1" applyProtection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 wrapText="1"/>
    </xf>
    <xf numFmtId="178" fontId="6" fillId="0" borderId="1" xfId="0" applyNumberFormat="1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 wrapText="1"/>
    </xf>
    <xf numFmtId="0" fontId="6" fillId="0" borderId="1" xfId="54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 wrapText="1"/>
    </xf>
    <xf numFmtId="0" fontId="6" fillId="0" borderId="1" xfId="57" applyFont="1" applyFill="1" applyBorder="1" applyAlignment="1">
      <alignment horizontal="center" vertical="center" wrapText="1"/>
    </xf>
    <xf numFmtId="0" fontId="6" fillId="0" borderId="1" xfId="50" applyFont="1" applyFill="1" applyBorder="1" applyAlignment="1">
      <alignment horizontal="center" vertical="center" wrapText="1"/>
    </xf>
    <xf numFmtId="0" fontId="13" fillId="0" borderId="3" xfId="0" applyFont="1" applyFill="1" applyBorder="1" applyAlignment="1">
      <alignment horizontal="center" vertical="center" wrapText="1"/>
    </xf>
    <xf numFmtId="0" fontId="12" fillId="0" borderId="3" xfId="0" applyFont="1" applyFill="1" applyBorder="1" applyAlignment="1">
      <alignment horizontal="center" vertical="center" wrapText="1"/>
    </xf>
    <xf numFmtId="0" fontId="12" fillId="2" borderId="3" xfId="0" applyFont="1" applyFill="1" applyBorder="1" applyAlignment="1">
      <alignment horizontal="center" vertical="center" wrapText="1"/>
    </xf>
    <xf numFmtId="0" fontId="11" fillId="2" borderId="1" xfId="0" applyFont="1" applyFill="1" applyBorder="1" applyAlignment="1">
      <alignment horizontal="center" vertical="center" wrapText="1"/>
    </xf>
    <xf numFmtId="0" fontId="14" fillId="0" borderId="3" xfId="0" applyFont="1" applyFill="1" applyBorder="1" applyAlignment="1">
      <alignment horizontal="center" vertical="center" wrapText="1" shrinkToFit="1"/>
    </xf>
    <xf numFmtId="0" fontId="12" fillId="0" borderId="3" xfId="0" applyNumberFormat="1" applyFont="1" applyFill="1" applyBorder="1" applyAlignment="1">
      <alignment horizontal="center" vertical="center" wrapText="1"/>
    </xf>
    <xf numFmtId="176" fontId="12" fillId="0" borderId="3" xfId="0" applyNumberFormat="1" applyFont="1" applyFill="1" applyBorder="1" applyAlignment="1">
      <alignment horizontal="center" vertical="center" wrapText="1"/>
    </xf>
    <xf numFmtId="0" fontId="13" fillId="0" borderId="3" xfId="0" applyNumberFormat="1" applyFont="1" applyFill="1" applyBorder="1" applyAlignment="1">
      <alignment horizontal="center" vertical="center" wrapText="1"/>
    </xf>
    <xf numFmtId="176" fontId="13" fillId="0" borderId="3" xfId="0" applyNumberFormat="1" applyFont="1" applyFill="1" applyBorder="1" applyAlignment="1">
      <alignment horizontal="center" vertical="center" wrapText="1"/>
    </xf>
    <xf numFmtId="0" fontId="14" fillId="0" borderId="3" xfId="0" applyFont="1" applyBorder="1" applyAlignment="1">
      <alignment horizontal="center" vertical="center" wrapText="1"/>
    </xf>
    <xf numFmtId="0" fontId="15" fillId="0" borderId="3" xfId="0" applyFont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0" fontId="12" fillId="0" borderId="6" xfId="0" applyFont="1" applyFill="1" applyBorder="1" applyAlignment="1">
      <alignment vertical="center" wrapText="1"/>
    </xf>
    <xf numFmtId="0" fontId="10" fillId="0" borderId="3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0" fontId="1" fillId="0" borderId="1" xfId="55" applyFont="1" applyFill="1" applyBorder="1" applyAlignment="1">
      <alignment horizontal="center" vertical="center" wrapText="1"/>
    </xf>
    <xf numFmtId="0" fontId="7" fillId="0" borderId="1" xfId="55" applyFont="1" applyFill="1" applyBorder="1" applyAlignment="1">
      <alignment horizontal="center" vertical="center" wrapText="1"/>
    </xf>
    <xf numFmtId="0" fontId="6" fillId="0" borderId="1" xfId="53" applyFont="1" applyFill="1" applyBorder="1" applyAlignment="1">
      <alignment horizontal="center" vertical="center" wrapText="1"/>
    </xf>
    <xf numFmtId="0" fontId="10" fillId="3" borderId="1" xfId="0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 wrapText="1"/>
    </xf>
    <xf numFmtId="0" fontId="6" fillId="0" borderId="1" xfId="55" applyFont="1" applyFill="1" applyBorder="1" applyAlignment="1">
      <alignment horizontal="center" vertical="center" wrapText="1"/>
    </xf>
    <xf numFmtId="0" fontId="11" fillId="0" borderId="1" xfId="0" applyNumberFormat="1" applyFont="1" applyBorder="1" applyAlignment="1">
      <alignment horizontal="center" vertical="center" wrapText="1"/>
    </xf>
    <xf numFmtId="0" fontId="17" fillId="0" borderId="1" xfId="0" applyNumberFormat="1" applyFont="1" applyBorder="1" applyAlignment="1">
      <alignment horizontal="center" vertical="center" wrapText="1"/>
    </xf>
    <xf numFmtId="176" fontId="10" fillId="0" borderId="1" xfId="0" applyNumberFormat="1" applyFont="1" applyFill="1" applyBorder="1" applyAlignment="1">
      <alignment horizontal="center" vertical="center" wrapText="1"/>
    </xf>
    <xf numFmtId="0" fontId="6" fillId="0" borderId="1" xfId="22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9" fillId="0" borderId="1" xfId="55" applyFont="1" applyFill="1" applyBorder="1" applyAlignment="1">
      <alignment horizontal="center" vertical="center" wrapText="1"/>
    </xf>
    <xf numFmtId="0" fontId="18" fillId="0" borderId="1" xfId="55" applyFont="1" applyFill="1" applyBorder="1" applyAlignment="1">
      <alignment horizontal="center" vertical="center" wrapText="1"/>
    </xf>
    <xf numFmtId="0" fontId="20" fillId="0" borderId="1" xfId="55" applyFont="1" applyFill="1" applyBorder="1" applyAlignment="1">
      <alignment horizontal="center" vertical="center" wrapText="1"/>
    </xf>
    <xf numFmtId="0" fontId="6" fillId="0" borderId="1" xfId="0" applyFont="1" applyBorder="1" applyAlignment="1">
      <alignment horizontal="center" vertical="center" wrapText="1"/>
    </xf>
    <xf numFmtId="0" fontId="20" fillId="0" borderId="1" xfId="0" applyFont="1" applyFill="1" applyBorder="1" applyAlignment="1">
      <alignment horizontal="center" vertical="center" wrapText="1"/>
    </xf>
    <xf numFmtId="0" fontId="8" fillId="0" borderId="1" xfId="0" applyFont="1" applyBorder="1" applyAlignment="1">
      <alignment horizontal="center" vertical="center" wrapText="1"/>
    </xf>
    <xf numFmtId="49" fontId="6" fillId="0" borderId="1" xfId="0" applyNumberFormat="1" applyFont="1" applyFill="1" applyBorder="1" applyAlignment="1">
      <alignment horizontal="center" vertical="center" wrapText="1"/>
    </xf>
    <xf numFmtId="0" fontId="21" fillId="0" borderId="1" xfId="0" applyFont="1" applyFill="1" applyBorder="1" applyAlignment="1">
      <alignment horizontal="center" vertical="center" wrapText="1"/>
    </xf>
    <xf numFmtId="0" fontId="22" fillId="0" borderId="1" xfId="0" applyFont="1" applyFill="1" applyBorder="1" applyAlignment="1">
      <alignment horizontal="center" vertical="center" wrapText="1"/>
    </xf>
    <xf numFmtId="0" fontId="22" fillId="3" borderId="1" xfId="0" applyFont="1" applyFill="1" applyBorder="1" applyAlignment="1">
      <alignment horizontal="center" vertical="center" wrapText="1"/>
    </xf>
    <xf numFmtId="0" fontId="23" fillId="0" borderId="1" xfId="0" applyFont="1" applyFill="1" applyBorder="1" applyAlignment="1">
      <alignment horizontal="center" vertical="center" wrapText="1"/>
    </xf>
    <xf numFmtId="0" fontId="24" fillId="0" borderId="1" xfId="0" applyFont="1" applyFill="1" applyBorder="1" applyAlignment="1">
      <alignment horizontal="center" vertical="center" wrapText="1"/>
    </xf>
    <xf numFmtId="0" fontId="25" fillId="0" borderId="1" xfId="0" applyFont="1" applyBorder="1" applyAlignment="1">
      <alignment horizontal="center" vertical="center" wrapText="1"/>
    </xf>
    <xf numFmtId="0" fontId="24" fillId="0" borderId="1" xfId="0" applyNumberFormat="1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horizontal="center" vertical="center" wrapText="1"/>
    </xf>
    <xf numFmtId="0" fontId="26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22" fillId="0" borderId="1" xfId="0" applyNumberFormat="1" applyFont="1" applyFill="1" applyBorder="1" applyAlignment="1">
      <alignment horizontal="center" vertical="center" wrapText="1"/>
    </xf>
    <xf numFmtId="0" fontId="1" fillId="0" borderId="1" xfId="0" applyFont="1" applyFill="1" applyBorder="1" applyAlignment="1">
      <alignment horizontal="center" vertical="center"/>
    </xf>
    <xf numFmtId="0" fontId="18" fillId="0" borderId="1" xfId="0" applyFont="1" applyFill="1" applyBorder="1" applyAlignment="1">
      <alignment horizontal="center" vertical="center"/>
    </xf>
    <xf numFmtId="0" fontId="27" fillId="0" borderId="1" xfId="0" applyFont="1" applyFill="1" applyBorder="1" applyAlignment="1">
      <alignment horizontal="center" vertical="center"/>
    </xf>
    <xf numFmtId="0" fontId="28" fillId="0" borderId="1" xfId="0" applyFont="1" applyFill="1" applyBorder="1" applyAlignment="1">
      <alignment horizontal="center" vertical="center"/>
    </xf>
    <xf numFmtId="0" fontId="29" fillId="0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6" fillId="4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/>
    </xf>
    <xf numFmtId="0" fontId="24" fillId="4" borderId="1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 wrapText="1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3" fillId="0" borderId="1" xfId="11" applyNumberFormat="1" applyFont="1" applyFill="1" applyBorder="1" applyAlignment="1" applyProtection="1">
      <alignment horizontal="center" vertical="center"/>
    </xf>
  </cellXfs>
  <cellStyles count="5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常规 6" xfId="13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常规 6 4" xfId="22"/>
    <cellStyle name="60% - 强调文字颜色 1" xfId="23" builtinId="32"/>
    <cellStyle name="标题 3" xfId="24" builtinId="18"/>
    <cellStyle name="60% - 强调文字颜色 4" xfId="25" builtinId="44"/>
    <cellStyle name="输出" xfId="26" builtinId="21"/>
    <cellStyle name="计算" xfId="27" builtinId="22"/>
    <cellStyle name="检查单元格" xfId="28" builtinId="23"/>
    <cellStyle name="20% - 强调文字颜色 6" xfId="29" builtinId="50"/>
    <cellStyle name="强调文字颜色 2" xfId="30" builtinId="33"/>
    <cellStyle name="链接单元格" xfId="31" builtinId="24"/>
    <cellStyle name="汇总" xfId="32" builtinId="25"/>
    <cellStyle name="好" xfId="33" builtinId="26"/>
    <cellStyle name="适中" xfId="34" builtinId="28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20% - 强调文字颜色 4" xfId="43" builtinId="42"/>
    <cellStyle name="40% - 强调文字颜色 4" xfId="44" builtinId="43"/>
    <cellStyle name="常规 3 3" xfId="45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常规 2 3" xfId="50"/>
    <cellStyle name="40% - 强调文字颜色 6" xfId="51" builtinId="51"/>
    <cellStyle name="60% - 强调文字颜色 6" xfId="52" builtinId="52"/>
    <cellStyle name="常规 4" xfId="53"/>
    <cellStyle name="常规_Sheet1" xfId="54"/>
    <cellStyle name="常规 2" xfId="55"/>
    <cellStyle name="常规 5" xfId="56"/>
    <cellStyle name="常规_外聘新增_1" xfId="57"/>
  </cellStyles>
  <tableStyles count="0" defaultTableStyle="TableStyleMedium2" defaultPivotStyle="PivotStyleLight16"/>
  <colors>
    <mruColors>
      <color rgb="00000000"/>
      <color rgb="00FF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haredStrings" Target="sharedStrings.xml"/><Relationship Id="rId8" Type="http://schemas.openxmlformats.org/officeDocument/2006/relationships/styles" Target="styles.xml"/><Relationship Id="rId7" Type="http://schemas.openxmlformats.org/officeDocument/2006/relationships/theme" Target="theme/theme1.xml"/><Relationship Id="rId6" Type="http://schemas.openxmlformats.org/officeDocument/2006/relationships/externalLink" Target="externalLinks/externalLink1.xml"/><Relationship Id="rId5" Type="http://schemas.openxmlformats.org/officeDocument/2006/relationships/customXml" Target="../customXml/item2.xml"/><Relationship Id="rId4" Type="http://schemas.openxmlformats.org/officeDocument/2006/relationships/customXml" Target="../customXml/item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customXml" Target="../customXml/item3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&#21592;&#24037;&#31215;&#20998;&#24773;&#20917;4.8&#20854;&#20182;.xlsx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总表"/>
      <sheetName val="员工积分情况"/>
      <sheetName val="片区完成情况"/>
    </sheetNames>
    <sheetDataSet>
      <sheetData sheetId="0"/>
      <sheetData sheetId="1">
        <row r="2">
          <cell r="F2" t="str">
            <v>人员ID</v>
          </cell>
          <cell r="G2" t="str">
            <v>职务</v>
          </cell>
          <cell r="H2" t="str">
            <v>2月小程序达标引流积分</v>
          </cell>
          <cell r="I2" t="str">
            <v>3月小程序达标引流积分</v>
          </cell>
        </row>
        <row r="3">
          <cell r="F3">
            <v>10613</v>
          </cell>
          <cell r="G3" t="str">
            <v>健康顾问</v>
          </cell>
        </row>
        <row r="4">
          <cell r="F4">
            <v>7107</v>
          </cell>
          <cell r="G4" t="str">
            <v>健康顾问</v>
          </cell>
        </row>
        <row r="5">
          <cell r="F5">
            <v>8022</v>
          </cell>
          <cell r="G5" t="str">
            <v>中药柜组长</v>
          </cell>
        </row>
        <row r="6">
          <cell r="F6">
            <v>8592</v>
          </cell>
          <cell r="G6" t="str">
            <v>健康顾问</v>
          </cell>
        </row>
        <row r="7">
          <cell r="F7">
            <v>9563</v>
          </cell>
          <cell r="G7" t="str">
            <v>健康顾问</v>
          </cell>
        </row>
        <row r="8">
          <cell r="F8">
            <v>10989</v>
          </cell>
          <cell r="G8" t="str">
            <v>健康顾问</v>
          </cell>
        </row>
        <row r="9">
          <cell r="F9">
            <v>10890</v>
          </cell>
          <cell r="G9" t="str">
            <v>健康顾问</v>
          </cell>
        </row>
        <row r="10">
          <cell r="F10">
            <v>12470</v>
          </cell>
          <cell r="G10" t="str">
            <v>柜组长</v>
          </cell>
        </row>
        <row r="11">
          <cell r="F11">
            <v>12371</v>
          </cell>
          <cell r="G11" t="str">
            <v>健康顾问</v>
          </cell>
        </row>
        <row r="12">
          <cell r="F12">
            <v>14108</v>
          </cell>
          <cell r="G12" t="str">
            <v>健康顾问</v>
          </cell>
        </row>
        <row r="13">
          <cell r="F13">
            <v>8021</v>
          </cell>
          <cell r="G13" t="str">
            <v>健康顾问</v>
          </cell>
        </row>
        <row r="14">
          <cell r="F14">
            <v>9679</v>
          </cell>
          <cell r="G14" t="str">
            <v>健康顾问</v>
          </cell>
        </row>
        <row r="15">
          <cell r="F15">
            <v>9669</v>
          </cell>
          <cell r="G15" t="str">
            <v>健康顾问</v>
          </cell>
        </row>
        <row r="16">
          <cell r="F16">
            <v>11752</v>
          </cell>
          <cell r="G16" t="str">
            <v>健康顾问</v>
          </cell>
        </row>
        <row r="17">
          <cell r="F17">
            <v>9822</v>
          </cell>
          <cell r="G17" t="str">
            <v>健康顾问</v>
          </cell>
        </row>
        <row r="18">
          <cell r="F18">
            <v>12469</v>
          </cell>
          <cell r="G18" t="str">
            <v>健康顾问</v>
          </cell>
        </row>
        <row r="19">
          <cell r="F19">
            <v>9190</v>
          </cell>
          <cell r="G19" t="str">
            <v>健康顾问</v>
          </cell>
        </row>
        <row r="20">
          <cell r="F20">
            <v>13325</v>
          </cell>
          <cell r="G20" t="str">
            <v>健康顾问</v>
          </cell>
        </row>
        <row r="21">
          <cell r="F21">
            <v>10902</v>
          </cell>
          <cell r="G21" t="str">
            <v>健康顾问</v>
          </cell>
        </row>
        <row r="22">
          <cell r="F22">
            <v>4033</v>
          </cell>
          <cell r="G22" t="str">
            <v>店长</v>
          </cell>
        </row>
        <row r="23">
          <cell r="F23">
            <v>12254</v>
          </cell>
          <cell r="G23" t="str">
            <v>健康顾问</v>
          </cell>
        </row>
        <row r="24">
          <cell r="F24">
            <v>12977</v>
          </cell>
          <cell r="G24" t="str">
            <v>健康顾问</v>
          </cell>
        </row>
        <row r="25">
          <cell r="F25">
            <v>13122</v>
          </cell>
          <cell r="G25" t="str">
            <v>健康顾问</v>
          </cell>
        </row>
        <row r="26">
          <cell r="F26">
            <v>12515</v>
          </cell>
          <cell r="G26" t="str">
            <v>店长</v>
          </cell>
        </row>
        <row r="27">
          <cell r="F27">
            <v>12937</v>
          </cell>
          <cell r="G27" t="str">
            <v>健康顾问</v>
          </cell>
        </row>
        <row r="28">
          <cell r="F28">
            <v>7050</v>
          </cell>
          <cell r="G28" t="str">
            <v>店长</v>
          </cell>
        </row>
        <row r="29">
          <cell r="F29">
            <v>4061</v>
          </cell>
          <cell r="G29" t="str">
            <v>健康顾问</v>
          </cell>
        </row>
        <row r="30">
          <cell r="F30">
            <v>6965</v>
          </cell>
          <cell r="G30" t="str">
            <v>健康顾问</v>
          </cell>
        </row>
        <row r="31">
          <cell r="F31">
            <v>11883</v>
          </cell>
          <cell r="G31" t="str">
            <v>健康顾问</v>
          </cell>
        </row>
        <row r="32">
          <cell r="F32">
            <v>14107</v>
          </cell>
          <cell r="G32" t="str">
            <v>慢病专员</v>
          </cell>
        </row>
        <row r="33">
          <cell r="F33">
            <v>14751</v>
          </cell>
          <cell r="G33" t="str">
            <v>健康顾问</v>
          </cell>
        </row>
        <row r="34">
          <cell r="F34">
            <v>8386</v>
          </cell>
          <cell r="G34" t="str">
            <v>店长</v>
          </cell>
        </row>
        <row r="35">
          <cell r="F35">
            <v>5844</v>
          </cell>
          <cell r="G35" t="str">
            <v>健康顾问</v>
          </cell>
        </row>
        <row r="36">
          <cell r="F36">
            <v>11602</v>
          </cell>
          <cell r="G36" t="str">
            <v>店长</v>
          </cell>
        </row>
        <row r="37">
          <cell r="F37">
            <v>12203</v>
          </cell>
          <cell r="G37" t="str">
            <v>健康顾问</v>
          </cell>
        </row>
        <row r="38">
          <cell r="F38">
            <v>11876</v>
          </cell>
          <cell r="G38" t="str">
            <v>健康顾问</v>
          </cell>
        </row>
        <row r="39">
          <cell r="F39">
            <v>11120</v>
          </cell>
          <cell r="G39" t="str">
            <v>健康顾问</v>
          </cell>
        </row>
        <row r="40">
          <cell r="F40">
            <v>9308</v>
          </cell>
          <cell r="G40" t="str">
            <v>店长</v>
          </cell>
        </row>
        <row r="41">
          <cell r="F41">
            <v>12462</v>
          </cell>
          <cell r="G41" t="str">
            <v>健康顾问</v>
          </cell>
        </row>
        <row r="42">
          <cell r="F42">
            <v>5665</v>
          </cell>
          <cell r="G42" t="str">
            <v>店长</v>
          </cell>
        </row>
        <row r="43">
          <cell r="F43">
            <v>13000</v>
          </cell>
          <cell r="G43" t="str">
            <v>健康顾问</v>
          </cell>
        </row>
        <row r="44">
          <cell r="F44">
            <v>4024</v>
          </cell>
          <cell r="G44" t="str">
            <v>店长</v>
          </cell>
        </row>
        <row r="45">
          <cell r="F45">
            <v>11335</v>
          </cell>
          <cell r="G45" t="str">
            <v>健康顾问</v>
          </cell>
        </row>
        <row r="46">
          <cell r="F46">
            <v>13198</v>
          </cell>
          <cell r="G46" t="str">
            <v>健康顾问</v>
          </cell>
        </row>
        <row r="47">
          <cell r="F47">
            <v>14704</v>
          </cell>
          <cell r="G47" t="str">
            <v>慢病管理专员</v>
          </cell>
        </row>
        <row r="48">
          <cell r="F48">
            <v>5457</v>
          </cell>
          <cell r="G48" t="str">
            <v>店长</v>
          </cell>
        </row>
        <row r="49">
          <cell r="F49">
            <v>10186</v>
          </cell>
          <cell r="G49" t="str">
            <v>健康顾问</v>
          </cell>
        </row>
        <row r="50">
          <cell r="F50">
            <v>9331</v>
          </cell>
          <cell r="G50" t="str">
            <v>店长</v>
          </cell>
        </row>
        <row r="51">
          <cell r="F51">
            <v>9140</v>
          </cell>
          <cell r="G51" t="str">
            <v>健康顾问</v>
          </cell>
        </row>
        <row r="52">
          <cell r="F52">
            <v>13064</v>
          </cell>
          <cell r="G52" t="str">
            <v>健康顾问</v>
          </cell>
        </row>
        <row r="53">
          <cell r="F53">
            <v>11621</v>
          </cell>
          <cell r="G53" t="str">
            <v>店长</v>
          </cell>
        </row>
        <row r="54">
          <cell r="F54">
            <v>13052</v>
          </cell>
          <cell r="G54" t="str">
            <v>健康顾问</v>
          </cell>
        </row>
        <row r="55">
          <cell r="F55">
            <v>13581</v>
          </cell>
          <cell r="G55" t="str">
            <v>健康顾问</v>
          </cell>
        </row>
        <row r="56">
          <cell r="F56">
            <v>6303</v>
          </cell>
          <cell r="G56" t="str">
            <v>店长</v>
          </cell>
        </row>
        <row r="57">
          <cell r="F57">
            <v>7046</v>
          </cell>
          <cell r="G57" t="str">
            <v>健康顾问</v>
          </cell>
        </row>
        <row r="58">
          <cell r="F58">
            <v>14139</v>
          </cell>
          <cell r="G58" t="str">
            <v>健康顾问</v>
          </cell>
        </row>
        <row r="59">
          <cell r="F59">
            <v>11178</v>
          </cell>
          <cell r="G59" t="str">
            <v>店长</v>
          </cell>
        </row>
        <row r="60">
          <cell r="F60">
            <v>6662</v>
          </cell>
          <cell r="G60" t="str">
            <v>健康顾问</v>
          </cell>
        </row>
        <row r="61">
          <cell r="F61">
            <v>12845</v>
          </cell>
          <cell r="G61" t="str">
            <v>健康顾问</v>
          </cell>
        </row>
        <row r="62">
          <cell r="F62">
            <v>10930</v>
          </cell>
          <cell r="G62" t="str">
            <v>店长</v>
          </cell>
        </row>
        <row r="63">
          <cell r="F63">
            <v>12936</v>
          </cell>
          <cell r="G63" t="str">
            <v>健康顾问</v>
          </cell>
        </row>
        <row r="64">
          <cell r="F64">
            <v>5519</v>
          </cell>
          <cell r="G64" t="str">
            <v>店长</v>
          </cell>
        </row>
        <row r="65">
          <cell r="F65">
            <v>12846</v>
          </cell>
          <cell r="G65" t="str">
            <v>健康顾问</v>
          </cell>
        </row>
        <row r="66">
          <cell r="F66">
            <v>14282</v>
          </cell>
          <cell r="G66" t="str">
            <v>健康顾问</v>
          </cell>
        </row>
        <row r="67">
          <cell r="F67">
            <v>10907</v>
          </cell>
          <cell r="G67" t="str">
            <v>店长</v>
          </cell>
        </row>
        <row r="68">
          <cell r="F68">
            <v>11964</v>
          </cell>
          <cell r="G68" t="str">
            <v>健康顾问</v>
          </cell>
        </row>
        <row r="69">
          <cell r="F69">
            <v>12465</v>
          </cell>
          <cell r="G69" t="str">
            <v>店长</v>
          </cell>
        </row>
        <row r="70">
          <cell r="F70">
            <v>12898</v>
          </cell>
          <cell r="G70" t="str">
            <v>健康顾问</v>
          </cell>
        </row>
        <row r="71">
          <cell r="F71">
            <v>12504</v>
          </cell>
          <cell r="G71" t="str">
            <v>店长</v>
          </cell>
        </row>
        <row r="72">
          <cell r="F72">
            <v>7666</v>
          </cell>
          <cell r="G72" t="str">
            <v>店长</v>
          </cell>
        </row>
        <row r="73">
          <cell r="F73">
            <v>14339</v>
          </cell>
          <cell r="G73" t="str">
            <v>健康顾问</v>
          </cell>
        </row>
        <row r="74">
          <cell r="F74">
            <v>12454</v>
          </cell>
          <cell r="G74" t="str">
            <v>店长</v>
          </cell>
        </row>
        <row r="75">
          <cell r="F75">
            <v>7369</v>
          </cell>
          <cell r="G75" t="str">
            <v>健康顾问</v>
          </cell>
        </row>
        <row r="76">
          <cell r="F76">
            <v>12949</v>
          </cell>
          <cell r="G76" t="str">
            <v>店长</v>
          </cell>
        </row>
        <row r="77">
          <cell r="F77">
            <v>12446</v>
          </cell>
          <cell r="G77" t="str">
            <v>健康顾问</v>
          </cell>
        </row>
        <row r="78">
          <cell r="F78">
            <v>12225</v>
          </cell>
          <cell r="G78" t="str">
            <v>店长</v>
          </cell>
        </row>
        <row r="79">
          <cell r="F79">
            <v>11620</v>
          </cell>
          <cell r="G79" t="str">
            <v>店长</v>
          </cell>
        </row>
        <row r="80">
          <cell r="F80">
            <v>13127</v>
          </cell>
          <cell r="G80" t="str">
            <v>健康顾问</v>
          </cell>
        </row>
        <row r="81">
          <cell r="F81">
            <v>5641</v>
          </cell>
          <cell r="G81" t="str">
            <v>店长</v>
          </cell>
        </row>
        <row r="82">
          <cell r="F82">
            <v>6544</v>
          </cell>
          <cell r="G82" t="str">
            <v>健康顾问</v>
          </cell>
        </row>
        <row r="83">
          <cell r="F83">
            <v>4086</v>
          </cell>
          <cell r="G83" t="str">
            <v>店长</v>
          </cell>
        </row>
        <row r="84">
          <cell r="F84">
            <v>7279</v>
          </cell>
          <cell r="G84" t="str">
            <v>健康顾问</v>
          </cell>
        </row>
        <row r="85">
          <cell r="F85">
            <v>14306</v>
          </cell>
          <cell r="G85" t="str">
            <v>健康顾问</v>
          </cell>
        </row>
        <row r="86">
          <cell r="F86">
            <v>11326</v>
          </cell>
          <cell r="G86" t="str">
            <v>店长</v>
          </cell>
        </row>
        <row r="87">
          <cell r="F87">
            <v>13061</v>
          </cell>
          <cell r="G87" t="str">
            <v>健康顾问</v>
          </cell>
        </row>
        <row r="88">
          <cell r="F88">
            <v>7707</v>
          </cell>
          <cell r="G88" t="str">
            <v>店长</v>
          </cell>
        </row>
        <row r="89">
          <cell r="F89">
            <v>12847</v>
          </cell>
          <cell r="G89" t="str">
            <v>健康顾问</v>
          </cell>
        </row>
        <row r="90">
          <cell r="F90">
            <v>13136</v>
          </cell>
          <cell r="G90" t="str">
            <v>健康顾问</v>
          </cell>
        </row>
        <row r="91">
          <cell r="F91">
            <v>11769</v>
          </cell>
          <cell r="G91" t="str">
            <v>店长</v>
          </cell>
        </row>
        <row r="92">
          <cell r="F92">
            <v>8075</v>
          </cell>
          <cell r="G92" t="str">
            <v>健康顾问</v>
          </cell>
        </row>
        <row r="93">
          <cell r="F93">
            <v>12848</v>
          </cell>
          <cell r="G93" t="str">
            <v>健康顾问</v>
          </cell>
        </row>
        <row r="94">
          <cell r="F94">
            <v>10949</v>
          </cell>
          <cell r="G94" t="str">
            <v>店长</v>
          </cell>
        </row>
        <row r="95">
          <cell r="F95">
            <v>13409</v>
          </cell>
          <cell r="G95" t="str">
            <v>健康顾问</v>
          </cell>
        </row>
        <row r="96">
          <cell r="F96">
            <v>12911</v>
          </cell>
          <cell r="G96" t="str">
            <v>健康顾问</v>
          </cell>
        </row>
        <row r="97">
          <cell r="F97">
            <v>9895</v>
          </cell>
          <cell r="G97" t="str">
            <v>店长</v>
          </cell>
        </row>
        <row r="98">
          <cell r="F98">
            <v>8233</v>
          </cell>
          <cell r="G98" t="str">
            <v>健康顾问</v>
          </cell>
        </row>
        <row r="99">
          <cell r="F99">
            <v>12940</v>
          </cell>
          <cell r="G99" t="str">
            <v>健康顾问</v>
          </cell>
        </row>
        <row r="100">
          <cell r="F100">
            <v>14171</v>
          </cell>
          <cell r="G100" t="str">
            <v>健康顾问</v>
          </cell>
        </row>
        <row r="101">
          <cell r="F101">
            <v>13327</v>
          </cell>
          <cell r="G101" t="str">
            <v>健康顾问</v>
          </cell>
        </row>
        <row r="102">
          <cell r="F102">
            <v>11323</v>
          </cell>
          <cell r="G102" t="str">
            <v>店长</v>
          </cell>
        </row>
        <row r="103">
          <cell r="F103">
            <v>8940</v>
          </cell>
          <cell r="G103" t="str">
            <v>健康顾问</v>
          </cell>
        </row>
        <row r="104">
          <cell r="F104">
            <v>5408</v>
          </cell>
          <cell r="G104" t="str">
            <v>店长</v>
          </cell>
        </row>
        <row r="105">
          <cell r="F105">
            <v>5701</v>
          </cell>
          <cell r="G105" t="str">
            <v>健康顾问</v>
          </cell>
        </row>
        <row r="106">
          <cell r="F106">
            <v>5527</v>
          </cell>
          <cell r="G106" t="str">
            <v>店长</v>
          </cell>
        </row>
        <row r="107">
          <cell r="F107">
            <v>13405</v>
          </cell>
          <cell r="G107" t="str">
            <v>健康顾问</v>
          </cell>
        </row>
        <row r="108">
          <cell r="F108">
            <v>12623</v>
          </cell>
          <cell r="G108" t="str">
            <v>店长</v>
          </cell>
        </row>
        <row r="109">
          <cell r="F109">
            <v>7917</v>
          </cell>
          <cell r="G109" t="str">
            <v>健康顾问</v>
          </cell>
        </row>
        <row r="110">
          <cell r="F110">
            <v>10951</v>
          </cell>
          <cell r="G110" t="str">
            <v>健康顾问</v>
          </cell>
        </row>
        <row r="111">
          <cell r="F111">
            <v>12669</v>
          </cell>
          <cell r="G111" t="str">
            <v>健康顾问</v>
          </cell>
        </row>
        <row r="112">
          <cell r="F112">
            <v>6123</v>
          </cell>
          <cell r="G112" t="str">
            <v>店长</v>
          </cell>
        </row>
        <row r="113">
          <cell r="F113">
            <v>11377</v>
          </cell>
          <cell r="G113" t="str">
            <v>健康顾问</v>
          </cell>
        </row>
        <row r="114">
          <cell r="F114">
            <v>13410</v>
          </cell>
          <cell r="G114" t="str">
            <v>健康顾问</v>
          </cell>
        </row>
        <row r="115">
          <cell r="F115">
            <v>5471</v>
          </cell>
          <cell r="G115" t="str">
            <v>店长</v>
          </cell>
        </row>
        <row r="116">
          <cell r="F116">
            <v>11109</v>
          </cell>
          <cell r="G116" t="str">
            <v>健康顾问</v>
          </cell>
        </row>
        <row r="117">
          <cell r="F117">
            <v>5501</v>
          </cell>
          <cell r="G117" t="str">
            <v>店长</v>
          </cell>
        </row>
        <row r="118">
          <cell r="F118">
            <v>14199</v>
          </cell>
          <cell r="G118" t="str">
            <v>健康顾问</v>
          </cell>
        </row>
        <row r="119">
          <cell r="F119">
            <v>4311</v>
          </cell>
          <cell r="G119" t="str">
            <v>店长</v>
          </cell>
        </row>
        <row r="120">
          <cell r="F120">
            <v>9130</v>
          </cell>
          <cell r="G120" t="str">
            <v>健康顾问</v>
          </cell>
        </row>
        <row r="121">
          <cell r="F121">
            <v>12468</v>
          </cell>
          <cell r="G121" t="str">
            <v>健康顾问</v>
          </cell>
        </row>
        <row r="122">
          <cell r="F122">
            <v>13209</v>
          </cell>
          <cell r="G122" t="str">
            <v>健康顾问</v>
          </cell>
        </row>
        <row r="123">
          <cell r="F123">
            <v>11143</v>
          </cell>
          <cell r="G123" t="str">
            <v>店长</v>
          </cell>
        </row>
        <row r="124">
          <cell r="F124">
            <v>8972</v>
          </cell>
          <cell r="G124" t="str">
            <v>健康顾问</v>
          </cell>
        </row>
        <row r="125">
          <cell r="F125">
            <v>11382</v>
          </cell>
          <cell r="G125" t="str">
            <v>健康顾问</v>
          </cell>
        </row>
        <row r="126">
          <cell r="F126">
            <v>7006</v>
          </cell>
          <cell r="G126" t="str">
            <v>店长</v>
          </cell>
        </row>
        <row r="127">
          <cell r="F127">
            <v>14065</v>
          </cell>
          <cell r="G127" t="str">
            <v>健康顾问</v>
          </cell>
        </row>
        <row r="128">
          <cell r="F128">
            <v>12516</v>
          </cell>
          <cell r="G128" t="str">
            <v>店长</v>
          </cell>
        </row>
        <row r="129">
          <cell r="F129">
            <v>13020</v>
          </cell>
          <cell r="G129" t="str">
            <v>健康顾问</v>
          </cell>
        </row>
        <row r="130">
          <cell r="F130">
            <v>4435</v>
          </cell>
          <cell r="G130" t="str">
            <v>店长</v>
          </cell>
        </row>
        <row r="131">
          <cell r="F131">
            <v>13164</v>
          </cell>
          <cell r="G131" t="str">
            <v>健康顾问</v>
          </cell>
        </row>
        <row r="132">
          <cell r="F132">
            <v>11004</v>
          </cell>
          <cell r="G132" t="str">
            <v>健康顾问</v>
          </cell>
        </row>
        <row r="133">
          <cell r="F133">
            <v>11642</v>
          </cell>
          <cell r="G133" t="str">
            <v>店长</v>
          </cell>
        </row>
        <row r="134">
          <cell r="F134">
            <v>13124</v>
          </cell>
          <cell r="G134" t="str">
            <v>健康顾问</v>
          </cell>
        </row>
        <row r="135">
          <cell r="F135">
            <v>11487</v>
          </cell>
          <cell r="G135" t="str">
            <v>店长</v>
          </cell>
        </row>
        <row r="136">
          <cell r="F136">
            <v>9749</v>
          </cell>
          <cell r="G136" t="str">
            <v>健康顾问</v>
          </cell>
        </row>
        <row r="137">
          <cell r="F137">
            <v>5347</v>
          </cell>
          <cell r="G137" t="str">
            <v>店长</v>
          </cell>
        </row>
        <row r="138">
          <cell r="F138">
            <v>12164</v>
          </cell>
          <cell r="G138" t="str">
            <v>健康顾问</v>
          </cell>
        </row>
        <row r="139">
          <cell r="F139">
            <v>11463</v>
          </cell>
          <cell r="G139" t="str">
            <v>店长</v>
          </cell>
        </row>
        <row r="140">
          <cell r="F140">
            <v>13293</v>
          </cell>
          <cell r="G140" t="str">
            <v>健康顾问</v>
          </cell>
        </row>
        <row r="141">
          <cell r="F141">
            <v>8763</v>
          </cell>
          <cell r="G141" t="str">
            <v>店长</v>
          </cell>
        </row>
        <row r="142">
          <cell r="F142">
            <v>9295</v>
          </cell>
          <cell r="G142" t="str">
            <v>健康顾问</v>
          </cell>
        </row>
        <row r="143">
          <cell r="F143">
            <v>12216</v>
          </cell>
          <cell r="G143" t="str">
            <v>店长</v>
          </cell>
        </row>
        <row r="144">
          <cell r="F144">
            <v>14062</v>
          </cell>
          <cell r="G144" t="str">
            <v>健康顾问</v>
          </cell>
        </row>
        <row r="145">
          <cell r="F145">
            <v>4304</v>
          </cell>
          <cell r="G145" t="str">
            <v>店长</v>
          </cell>
        </row>
        <row r="146">
          <cell r="F146">
            <v>14007</v>
          </cell>
          <cell r="G146" t="str">
            <v>健康顾问</v>
          </cell>
        </row>
        <row r="147">
          <cell r="F147">
            <v>12464</v>
          </cell>
          <cell r="G147" t="str">
            <v>店长</v>
          </cell>
        </row>
        <row r="148">
          <cell r="F148">
            <v>13144</v>
          </cell>
          <cell r="G148" t="str">
            <v>健康顾问</v>
          </cell>
        </row>
        <row r="149">
          <cell r="F149">
            <v>4093</v>
          </cell>
          <cell r="G149" t="str">
            <v>店长</v>
          </cell>
        </row>
        <row r="150">
          <cell r="F150">
            <v>4302</v>
          </cell>
          <cell r="G150" t="str">
            <v>健康顾问</v>
          </cell>
        </row>
        <row r="151">
          <cell r="F151">
            <v>6456</v>
          </cell>
          <cell r="G151" t="str">
            <v>店长</v>
          </cell>
        </row>
        <row r="152">
          <cell r="F152">
            <v>13986</v>
          </cell>
          <cell r="G152" t="str">
            <v>健康顾问</v>
          </cell>
        </row>
        <row r="153">
          <cell r="F153">
            <v>7583</v>
          </cell>
          <cell r="G153" t="str">
            <v>店长</v>
          </cell>
        </row>
        <row r="154">
          <cell r="F154">
            <v>10932</v>
          </cell>
          <cell r="G154" t="str">
            <v>健康顾问</v>
          </cell>
        </row>
        <row r="155">
          <cell r="F155">
            <v>13019</v>
          </cell>
          <cell r="G155" t="str">
            <v>健康顾问</v>
          </cell>
        </row>
        <row r="156">
          <cell r="F156">
            <v>13329</v>
          </cell>
          <cell r="G156" t="str">
            <v>健康顾问</v>
          </cell>
        </row>
        <row r="157">
          <cell r="F157">
            <v>12528</v>
          </cell>
          <cell r="G157" t="str">
            <v>店长</v>
          </cell>
        </row>
        <row r="158">
          <cell r="F158">
            <v>12990</v>
          </cell>
          <cell r="G158" t="str">
            <v>健康顾问</v>
          </cell>
        </row>
        <row r="159">
          <cell r="F159">
            <v>6814</v>
          </cell>
          <cell r="G159" t="str">
            <v>店长</v>
          </cell>
        </row>
        <row r="160">
          <cell r="F160">
            <v>13100</v>
          </cell>
          <cell r="G160" t="str">
            <v>健康顾问</v>
          </cell>
        </row>
        <row r="161">
          <cell r="F161">
            <v>13300</v>
          </cell>
          <cell r="G161" t="str">
            <v>店长</v>
          </cell>
        </row>
        <row r="162">
          <cell r="F162">
            <v>14747</v>
          </cell>
          <cell r="G162" t="str">
            <v>健康顾问</v>
          </cell>
        </row>
        <row r="163">
          <cell r="F163">
            <v>4301</v>
          </cell>
          <cell r="G163" t="str">
            <v>店长</v>
          </cell>
        </row>
        <row r="164">
          <cell r="F164">
            <v>10931</v>
          </cell>
          <cell r="G164" t="str">
            <v>健康顾问</v>
          </cell>
        </row>
        <row r="165">
          <cell r="F165">
            <v>6830</v>
          </cell>
          <cell r="G165" t="str">
            <v>店长</v>
          </cell>
        </row>
        <row r="166">
          <cell r="F166">
            <v>6831</v>
          </cell>
          <cell r="G166" t="str">
            <v>健康顾问</v>
          </cell>
        </row>
        <row r="167">
          <cell r="F167">
            <v>5344</v>
          </cell>
          <cell r="G167" t="str">
            <v>健康顾问</v>
          </cell>
        </row>
        <row r="168">
          <cell r="F168">
            <v>12157</v>
          </cell>
          <cell r="G168" t="str">
            <v>代理店长</v>
          </cell>
        </row>
        <row r="169">
          <cell r="F169">
            <v>13304</v>
          </cell>
          <cell r="G169" t="str">
            <v>健康顾问</v>
          </cell>
        </row>
        <row r="170">
          <cell r="F170">
            <v>11537</v>
          </cell>
          <cell r="G170" t="str">
            <v>店长</v>
          </cell>
        </row>
        <row r="171">
          <cell r="F171">
            <v>4044</v>
          </cell>
          <cell r="G171" t="str">
            <v>店长</v>
          </cell>
        </row>
        <row r="172">
          <cell r="F172">
            <v>4444</v>
          </cell>
          <cell r="G172" t="str">
            <v>健康顾问</v>
          </cell>
        </row>
        <row r="173">
          <cell r="F173">
            <v>8798</v>
          </cell>
          <cell r="G173" t="str">
            <v>健康顾问</v>
          </cell>
        </row>
        <row r="174">
          <cell r="F174">
            <v>13286</v>
          </cell>
          <cell r="G174" t="str">
            <v>健康顾问</v>
          </cell>
        </row>
        <row r="175">
          <cell r="F175">
            <v>10816</v>
          </cell>
          <cell r="G175" t="str">
            <v>健康顾问</v>
          </cell>
        </row>
        <row r="176">
          <cell r="F176">
            <v>14251</v>
          </cell>
          <cell r="G176" t="str">
            <v>健康顾问</v>
          </cell>
        </row>
        <row r="177">
          <cell r="F177">
            <v>6607</v>
          </cell>
          <cell r="G177" t="str">
            <v>店长</v>
          </cell>
          <cell r="H177" t="str">
            <v>20积分</v>
          </cell>
          <cell r="I177">
            <v>10</v>
          </cell>
        </row>
        <row r="178">
          <cell r="F178">
            <v>10177</v>
          </cell>
          <cell r="G178" t="str">
            <v>健康顾问</v>
          </cell>
          <cell r="H178" t="str">
            <v>20积分</v>
          </cell>
          <cell r="I178">
            <v>10</v>
          </cell>
        </row>
        <row r="179">
          <cell r="F179">
            <v>14760</v>
          </cell>
          <cell r="G179" t="str">
            <v>健康顾问</v>
          </cell>
          <cell r="H179" t="str">
            <v>20积分</v>
          </cell>
          <cell r="I179">
            <v>10</v>
          </cell>
        </row>
        <row r="180">
          <cell r="F180">
            <v>8060</v>
          </cell>
          <cell r="G180" t="str">
            <v>店长</v>
          </cell>
        </row>
        <row r="181">
          <cell r="F181">
            <v>11504</v>
          </cell>
          <cell r="G181" t="str">
            <v>店长</v>
          </cell>
        </row>
        <row r="182">
          <cell r="F182">
            <v>13282</v>
          </cell>
          <cell r="G182" t="str">
            <v>健康顾问</v>
          </cell>
        </row>
        <row r="183">
          <cell r="F183">
            <v>11318</v>
          </cell>
          <cell r="G183" t="str">
            <v>店长</v>
          </cell>
        </row>
        <row r="184">
          <cell r="F184">
            <v>14303</v>
          </cell>
          <cell r="G184" t="str">
            <v>健康顾问</v>
          </cell>
        </row>
        <row r="185">
          <cell r="F185">
            <v>12135</v>
          </cell>
          <cell r="G185" t="str">
            <v>店长</v>
          </cell>
        </row>
        <row r="186">
          <cell r="F186">
            <v>13148</v>
          </cell>
          <cell r="G186" t="str">
            <v>健康顾问</v>
          </cell>
        </row>
        <row r="187">
          <cell r="F187">
            <v>4117</v>
          </cell>
          <cell r="G187" t="str">
            <v>店长</v>
          </cell>
        </row>
        <row r="188">
          <cell r="F188">
            <v>8400</v>
          </cell>
          <cell r="G188" t="str">
            <v>健康顾问</v>
          </cell>
        </row>
        <row r="189">
          <cell r="F189">
            <v>12332</v>
          </cell>
          <cell r="G189" t="str">
            <v>店长</v>
          </cell>
        </row>
        <row r="190">
          <cell r="F190">
            <v>12505</v>
          </cell>
          <cell r="G190" t="str">
            <v> 店长</v>
          </cell>
        </row>
        <row r="191">
          <cell r="F191">
            <v>12905</v>
          </cell>
          <cell r="G191" t="str">
            <v>健康顾问</v>
          </cell>
        </row>
        <row r="192">
          <cell r="F192">
            <v>12451</v>
          </cell>
          <cell r="G192" t="str">
            <v>店长</v>
          </cell>
        </row>
        <row r="193">
          <cell r="F193">
            <v>13161</v>
          </cell>
          <cell r="G193" t="str">
            <v>健康顾问</v>
          </cell>
        </row>
        <row r="194">
          <cell r="F194">
            <v>12497</v>
          </cell>
          <cell r="G194" t="str">
            <v>店长</v>
          </cell>
        </row>
        <row r="195">
          <cell r="F195">
            <v>12886</v>
          </cell>
          <cell r="G195" t="str">
            <v>健康顾问</v>
          </cell>
        </row>
        <row r="196">
          <cell r="F196">
            <v>13940</v>
          </cell>
          <cell r="G196" t="str">
            <v>店长</v>
          </cell>
        </row>
        <row r="197">
          <cell r="F197">
            <v>14493</v>
          </cell>
          <cell r="G197" t="str">
            <v>健康顾问</v>
          </cell>
        </row>
        <row r="198">
          <cell r="F198">
            <v>10468</v>
          </cell>
          <cell r="G198" t="str">
            <v>店长</v>
          </cell>
        </row>
        <row r="199">
          <cell r="F199">
            <v>14842</v>
          </cell>
          <cell r="G199" t="str">
            <v>健康顾问</v>
          </cell>
        </row>
        <row r="200">
          <cell r="F200">
            <v>12255</v>
          </cell>
          <cell r="G200" t="str">
            <v>店长</v>
          </cell>
        </row>
        <row r="201">
          <cell r="F201">
            <v>13186</v>
          </cell>
          <cell r="G201" t="str">
            <v>健康顾问</v>
          </cell>
        </row>
        <row r="202">
          <cell r="F202">
            <v>11453</v>
          </cell>
          <cell r="G202" t="str">
            <v>店长</v>
          </cell>
        </row>
        <row r="203">
          <cell r="F203">
            <v>4188</v>
          </cell>
          <cell r="G203" t="str">
            <v>店长</v>
          </cell>
        </row>
        <row r="204">
          <cell r="F204">
            <v>11880</v>
          </cell>
          <cell r="G204" t="str">
            <v>健康顾问</v>
          </cell>
        </row>
        <row r="205">
          <cell r="F205">
            <v>12954</v>
          </cell>
          <cell r="G205" t="str">
            <v>店长</v>
          </cell>
        </row>
        <row r="206">
          <cell r="F206">
            <v>14716</v>
          </cell>
          <cell r="G206" t="str">
            <v>健康顾问</v>
          </cell>
        </row>
        <row r="207">
          <cell r="F207">
            <v>12144</v>
          </cell>
          <cell r="G207" t="str">
            <v>店长</v>
          </cell>
        </row>
        <row r="208">
          <cell r="F208">
            <v>12147</v>
          </cell>
          <cell r="G208" t="str">
            <v>健康顾问</v>
          </cell>
        </row>
        <row r="209">
          <cell r="F209">
            <v>12989</v>
          </cell>
          <cell r="G209" t="str">
            <v>店长</v>
          </cell>
        </row>
        <row r="210">
          <cell r="F210">
            <v>11624</v>
          </cell>
          <cell r="G210" t="str">
            <v>店长</v>
          </cell>
          <cell r="H210" t="str">
            <v>10积分</v>
          </cell>
          <cell r="I210">
            <v>20</v>
          </cell>
        </row>
        <row r="211">
          <cell r="F211">
            <v>13296</v>
          </cell>
          <cell r="G211" t="str">
            <v>健康顾问</v>
          </cell>
          <cell r="H211" t="str">
            <v>10积分</v>
          </cell>
          <cell r="I211">
            <v>20</v>
          </cell>
        </row>
        <row r="212">
          <cell r="F212">
            <v>12471</v>
          </cell>
          <cell r="G212" t="str">
            <v>店长</v>
          </cell>
        </row>
        <row r="213">
          <cell r="F213">
            <v>13698</v>
          </cell>
          <cell r="G213" t="str">
            <v>健康顾问</v>
          </cell>
        </row>
        <row r="214">
          <cell r="F214">
            <v>13149</v>
          </cell>
          <cell r="G214" t="str">
            <v>店长</v>
          </cell>
        </row>
        <row r="215">
          <cell r="F215">
            <v>12909</v>
          </cell>
          <cell r="G215" t="str">
            <v>店长</v>
          </cell>
        </row>
        <row r="216">
          <cell r="F216">
            <v>13199</v>
          </cell>
          <cell r="G216" t="str">
            <v>健康顾问</v>
          </cell>
        </row>
        <row r="217">
          <cell r="F217">
            <v>12185</v>
          </cell>
          <cell r="G217" t="str">
            <v>店长</v>
          </cell>
        </row>
        <row r="218">
          <cell r="F218">
            <v>13279</v>
          </cell>
          <cell r="G218" t="str">
            <v>健康顾问</v>
          </cell>
        </row>
        <row r="219">
          <cell r="F219">
            <v>12158</v>
          </cell>
          <cell r="G219" t="str">
            <v>店长</v>
          </cell>
        </row>
        <row r="220">
          <cell r="F220">
            <v>12932</v>
          </cell>
          <cell r="G220" t="str">
            <v>健康顾问</v>
          </cell>
        </row>
        <row r="221">
          <cell r="F221">
            <v>12718</v>
          </cell>
          <cell r="G221" t="str">
            <v>店长</v>
          </cell>
        </row>
        <row r="222">
          <cell r="F222">
            <v>14337</v>
          </cell>
          <cell r="G222" t="str">
            <v>健康顾问</v>
          </cell>
        </row>
        <row r="223">
          <cell r="F223">
            <v>4450</v>
          </cell>
          <cell r="G223" t="str">
            <v>店长</v>
          </cell>
        </row>
        <row r="224">
          <cell r="F224">
            <v>11372</v>
          </cell>
          <cell r="G224" t="str">
            <v>健康顾问</v>
          </cell>
        </row>
        <row r="225">
          <cell r="F225">
            <v>12535</v>
          </cell>
          <cell r="G225" t="str">
            <v>健康顾问</v>
          </cell>
        </row>
        <row r="226">
          <cell r="F226">
            <v>13230</v>
          </cell>
          <cell r="G226" t="str">
            <v>健康顾问</v>
          </cell>
        </row>
        <row r="227">
          <cell r="F227">
            <v>14064</v>
          </cell>
          <cell r="G227" t="str">
            <v>健康顾问</v>
          </cell>
        </row>
        <row r="228">
          <cell r="F228">
            <v>14813</v>
          </cell>
          <cell r="G228" t="str">
            <v>健康顾问</v>
          </cell>
        </row>
        <row r="229">
          <cell r="F229">
            <v>9320</v>
          </cell>
          <cell r="G229" t="str">
            <v>店长</v>
          </cell>
        </row>
        <row r="230">
          <cell r="F230">
            <v>14740</v>
          </cell>
          <cell r="G230" t="str">
            <v>健康顾问</v>
          </cell>
        </row>
        <row r="231">
          <cell r="F231">
            <v>6733</v>
          </cell>
          <cell r="G231" t="str">
            <v>店长</v>
          </cell>
        </row>
        <row r="232">
          <cell r="F232">
            <v>14824</v>
          </cell>
          <cell r="G232" t="str">
            <v>健康顾问</v>
          </cell>
        </row>
        <row r="233">
          <cell r="F233">
            <v>6731</v>
          </cell>
          <cell r="G233" t="str">
            <v>店长</v>
          </cell>
        </row>
        <row r="234">
          <cell r="F234">
            <v>7687</v>
          </cell>
          <cell r="G234" t="str">
            <v>健康顾问</v>
          </cell>
        </row>
        <row r="235">
          <cell r="F235">
            <v>5764</v>
          </cell>
          <cell r="G235" t="str">
            <v>店长</v>
          </cell>
        </row>
        <row r="236">
          <cell r="F236">
            <v>11490</v>
          </cell>
          <cell r="G236" t="str">
            <v>健康顾问</v>
          </cell>
        </row>
        <row r="237">
          <cell r="F237">
            <v>6148</v>
          </cell>
          <cell r="G237" t="str">
            <v>店长</v>
          </cell>
        </row>
        <row r="238">
          <cell r="F238">
            <v>6232</v>
          </cell>
          <cell r="G238" t="str">
            <v>健康顾问</v>
          </cell>
        </row>
        <row r="239">
          <cell r="F239">
            <v>6473</v>
          </cell>
          <cell r="G239" t="str">
            <v>店长</v>
          </cell>
        </row>
        <row r="240">
          <cell r="F240">
            <v>14338</v>
          </cell>
          <cell r="G240" t="str">
            <v>健康顾问</v>
          </cell>
        </row>
        <row r="241">
          <cell r="F241">
            <v>6752</v>
          </cell>
          <cell r="G241" t="str">
            <v>店长</v>
          </cell>
        </row>
        <row r="242">
          <cell r="F242">
            <v>11627</v>
          </cell>
          <cell r="G242" t="str">
            <v>健康顾问</v>
          </cell>
        </row>
        <row r="243">
          <cell r="F243">
            <v>6823</v>
          </cell>
          <cell r="G243" t="str">
            <v>店长</v>
          </cell>
        </row>
        <row r="244">
          <cell r="F244">
            <v>11142</v>
          </cell>
          <cell r="G244" t="str">
            <v>健康顾问</v>
          </cell>
        </row>
        <row r="245">
          <cell r="F245">
            <v>7011</v>
          </cell>
          <cell r="G245" t="str">
            <v>店长</v>
          </cell>
        </row>
        <row r="246">
          <cell r="F246">
            <v>12934</v>
          </cell>
          <cell r="G246" t="str">
            <v>健康顾问</v>
          </cell>
        </row>
        <row r="247">
          <cell r="F247">
            <v>11619</v>
          </cell>
          <cell r="G247" t="str">
            <v>健康顾问</v>
          </cell>
        </row>
        <row r="248">
          <cell r="F248">
            <v>9138</v>
          </cell>
          <cell r="G248" t="str">
            <v>店长</v>
          </cell>
        </row>
        <row r="249">
          <cell r="F249">
            <v>13482</v>
          </cell>
          <cell r="G249" t="str">
            <v>健康顾问</v>
          </cell>
        </row>
        <row r="250">
          <cell r="F250">
            <v>4028</v>
          </cell>
          <cell r="G250" t="str">
            <v>店长</v>
          </cell>
        </row>
        <row r="251">
          <cell r="F251">
            <v>14106</v>
          </cell>
          <cell r="G251" t="str">
            <v>健康顾问</v>
          </cell>
        </row>
        <row r="252">
          <cell r="F252">
            <v>14840</v>
          </cell>
          <cell r="G252" t="str">
            <v>健康顾问</v>
          </cell>
        </row>
        <row r="253">
          <cell r="F253">
            <v>6537</v>
          </cell>
          <cell r="G253" t="str">
            <v>店长</v>
          </cell>
        </row>
        <row r="254">
          <cell r="F254">
            <v>11903</v>
          </cell>
          <cell r="G254" t="str">
            <v>健康顾问</v>
          </cell>
        </row>
        <row r="255">
          <cell r="F255">
            <v>12184</v>
          </cell>
          <cell r="G255" t="str">
            <v>店长</v>
          </cell>
        </row>
        <row r="256">
          <cell r="F256">
            <v>13969</v>
          </cell>
          <cell r="G256" t="str">
            <v>健康顾问</v>
          </cell>
        </row>
        <row r="257">
          <cell r="F257">
            <v>8113</v>
          </cell>
          <cell r="G257" t="str">
            <v>店长</v>
          </cell>
        </row>
        <row r="258">
          <cell r="F258">
            <v>11363</v>
          </cell>
          <cell r="G258" t="str">
            <v>健康顾问</v>
          </cell>
        </row>
        <row r="259">
          <cell r="F259">
            <v>12136</v>
          </cell>
          <cell r="G259" t="str">
            <v>店长</v>
          </cell>
        </row>
        <row r="260">
          <cell r="F260">
            <v>4081</v>
          </cell>
          <cell r="G260" t="str">
            <v>健康顾问</v>
          </cell>
        </row>
        <row r="261">
          <cell r="F261">
            <v>11992</v>
          </cell>
          <cell r="G261" t="str">
            <v>健康顾问</v>
          </cell>
        </row>
        <row r="262">
          <cell r="F262">
            <v>13397</v>
          </cell>
          <cell r="G262" t="str">
            <v>店长</v>
          </cell>
        </row>
        <row r="263">
          <cell r="F263">
            <v>14109</v>
          </cell>
          <cell r="G263" t="str">
            <v>健康顾问</v>
          </cell>
        </row>
        <row r="264">
          <cell r="F264">
            <v>12094</v>
          </cell>
          <cell r="G264" t="str">
            <v>健康顾问</v>
          </cell>
        </row>
        <row r="265">
          <cell r="F265">
            <v>8068</v>
          </cell>
          <cell r="G265" t="str">
            <v>店长</v>
          </cell>
        </row>
        <row r="266">
          <cell r="F266">
            <v>14754</v>
          </cell>
          <cell r="G266" t="str">
            <v>健康顾问</v>
          </cell>
        </row>
        <row r="267">
          <cell r="F267">
            <v>4310</v>
          </cell>
          <cell r="G267" t="str">
            <v>店长</v>
          </cell>
        </row>
        <row r="268">
          <cell r="F268">
            <v>11483</v>
          </cell>
          <cell r="G268" t="str">
            <v>健康顾问</v>
          </cell>
        </row>
        <row r="269">
          <cell r="F269">
            <v>7645</v>
          </cell>
          <cell r="G269" t="str">
            <v>健康顾问</v>
          </cell>
        </row>
        <row r="270">
          <cell r="F270">
            <v>13702</v>
          </cell>
          <cell r="G270" t="str">
            <v>健康顾问</v>
          </cell>
        </row>
        <row r="271">
          <cell r="F271">
            <v>11012</v>
          </cell>
          <cell r="G271" t="str">
            <v>店长</v>
          </cell>
        </row>
        <row r="272">
          <cell r="F272">
            <v>12538</v>
          </cell>
          <cell r="G272" t="str">
            <v>健康顾问</v>
          </cell>
        </row>
        <row r="273">
          <cell r="F273">
            <v>11977</v>
          </cell>
          <cell r="G273" t="str">
            <v>店长</v>
          </cell>
        </row>
        <row r="274">
          <cell r="F274">
            <v>13644</v>
          </cell>
          <cell r="G274" t="str">
            <v>健康顾问</v>
          </cell>
        </row>
        <row r="275">
          <cell r="F275">
            <v>13231</v>
          </cell>
          <cell r="G275" t="str">
            <v>健康顾问</v>
          </cell>
        </row>
        <row r="276">
          <cell r="F276">
            <v>6472</v>
          </cell>
          <cell r="G276" t="str">
            <v>店长</v>
          </cell>
        </row>
        <row r="277">
          <cell r="F277">
            <v>14040</v>
          </cell>
          <cell r="G277" t="str">
            <v>健康顾问</v>
          </cell>
        </row>
        <row r="278">
          <cell r="F278">
            <v>6884</v>
          </cell>
          <cell r="G278" t="str">
            <v>店长</v>
          </cell>
        </row>
        <row r="279">
          <cell r="F279">
            <v>6301</v>
          </cell>
          <cell r="G279" t="str">
            <v>健康顾问</v>
          </cell>
        </row>
        <row r="280">
          <cell r="F280">
            <v>7379</v>
          </cell>
          <cell r="G280" t="str">
            <v>健康顾问</v>
          </cell>
        </row>
        <row r="281">
          <cell r="F281">
            <v>10808</v>
          </cell>
          <cell r="G281" t="str">
            <v>店长</v>
          </cell>
        </row>
        <row r="282">
          <cell r="F282">
            <v>14250</v>
          </cell>
          <cell r="G282" t="str">
            <v>健康顾问</v>
          </cell>
        </row>
        <row r="283">
          <cell r="F283">
            <v>10983</v>
          </cell>
          <cell r="G283" t="str">
            <v>店长</v>
          </cell>
        </row>
        <row r="284">
          <cell r="F284">
            <v>7948</v>
          </cell>
          <cell r="G284" t="str">
            <v>健康顾问</v>
          </cell>
        </row>
        <row r="285">
          <cell r="F285">
            <v>9988</v>
          </cell>
          <cell r="G285" t="str">
            <v>店长</v>
          </cell>
        </row>
        <row r="286">
          <cell r="F286">
            <v>12517</v>
          </cell>
          <cell r="G286" t="str">
            <v>健康顾问</v>
          </cell>
        </row>
        <row r="287">
          <cell r="F287">
            <v>8594</v>
          </cell>
          <cell r="G287" t="str">
            <v>店长</v>
          </cell>
          <cell r="H287" t="str">
            <v>10积分</v>
          </cell>
          <cell r="I287">
            <v>10</v>
          </cell>
        </row>
        <row r="288">
          <cell r="F288">
            <v>8606</v>
          </cell>
          <cell r="G288" t="str">
            <v>健康顾问</v>
          </cell>
          <cell r="H288" t="str">
            <v>10积分</v>
          </cell>
          <cell r="I288">
            <v>10</v>
          </cell>
        </row>
        <row r="289">
          <cell r="F289">
            <v>10953</v>
          </cell>
          <cell r="G289" t="str">
            <v>健康顾问</v>
          </cell>
          <cell r="H289" t="str">
            <v>10积分</v>
          </cell>
          <cell r="I289">
            <v>10</v>
          </cell>
        </row>
        <row r="290">
          <cell r="F290">
            <v>10043</v>
          </cell>
          <cell r="G290" t="str">
            <v>店长</v>
          </cell>
        </row>
        <row r="291">
          <cell r="F291">
            <v>11799</v>
          </cell>
          <cell r="G291" t="str">
            <v>健康顾问</v>
          </cell>
        </row>
        <row r="292">
          <cell r="F292">
            <v>8073</v>
          </cell>
          <cell r="G292" t="str">
            <v>店长</v>
          </cell>
        </row>
        <row r="293">
          <cell r="F293">
            <v>6497</v>
          </cell>
          <cell r="G293" t="str">
            <v>健康顾问</v>
          </cell>
        </row>
        <row r="294">
          <cell r="F294">
            <v>6385</v>
          </cell>
          <cell r="G294" t="str">
            <v>店长</v>
          </cell>
        </row>
        <row r="295">
          <cell r="F295">
            <v>6505</v>
          </cell>
          <cell r="G295" t="str">
            <v>健康顾问</v>
          </cell>
        </row>
        <row r="296">
          <cell r="F296">
            <v>6506</v>
          </cell>
          <cell r="G296" t="str">
            <v>店长</v>
          </cell>
        </row>
        <row r="297">
          <cell r="F297">
            <v>10772</v>
          </cell>
          <cell r="G297" t="str">
            <v>健康顾问</v>
          </cell>
        </row>
        <row r="298">
          <cell r="F298">
            <v>12921</v>
          </cell>
          <cell r="G298" t="str">
            <v>店长</v>
          </cell>
        </row>
        <row r="299">
          <cell r="F299">
            <v>10191</v>
          </cell>
          <cell r="G299" t="str">
            <v>健康顾问</v>
          </cell>
        </row>
        <row r="300">
          <cell r="F300">
            <v>14729</v>
          </cell>
          <cell r="G300" t="str">
            <v>健康顾问</v>
          </cell>
        </row>
        <row r="301">
          <cell r="F301">
            <v>9527</v>
          </cell>
          <cell r="G301" t="str">
            <v> 店长</v>
          </cell>
        </row>
        <row r="302">
          <cell r="F302">
            <v>12981</v>
          </cell>
          <cell r="G302" t="str">
            <v>健康顾问</v>
          </cell>
        </row>
        <row r="303">
          <cell r="F303">
            <v>6492</v>
          </cell>
          <cell r="G303" t="str">
            <v>店长</v>
          </cell>
        </row>
        <row r="304">
          <cell r="F304">
            <v>11961</v>
          </cell>
          <cell r="G304" t="str">
            <v>健康顾问</v>
          </cell>
        </row>
        <row r="305">
          <cell r="F305">
            <v>4325</v>
          </cell>
          <cell r="G305" t="str">
            <v>店长</v>
          </cell>
        </row>
        <row r="306">
          <cell r="F306">
            <v>8338</v>
          </cell>
          <cell r="G306" t="str">
            <v>健康顾问</v>
          </cell>
        </row>
        <row r="307">
          <cell r="F307">
            <v>14214</v>
          </cell>
          <cell r="G307" t="str">
            <v>健康顾问</v>
          </cell>
        </row>
        <row r="308">
          <cell r="F308">
            <v>5698</v>
          </cell>
          <cell r="G308" t="str">
            <v>店长</v>
          </cell>
        </row>
        <row r="309">
          <cell r="F309">
            <v>6121</v>
          </cell>
          <cell r="G309" t="str">
            <v>健康顾问</v>
          </cell>
        </row>
        <row r="310">
          <cell r="F310">
            <v>4540</v>
          </cell>
          <cell r="G310" t="str">
            <v>店长</v>
          </cell>
        </row>
        <row r="311">
          <cell r="F311">
            <v>12377</v>
          </cell>
          <cell r="G311" t="str">
            <v>健康顾问</v>
          </cell>
        </row>
        <row r="312">
          <cell r="F312">
            <v>4518</v>
          </cell>
          <cell r="G312" t="str">
            <v>店长</v>
          </cell>
        </row>
        <row r="313">
          <cell r="F313">
            <v>11866</v>
          </cell>
          <cell r="G313" t="str">
            <v>健康顾问</v>
          </cell>
        </row>
        <row r="314">
          <cell r="F314">
            <v>13022</v>
          </cell>
          <cell r="G314" t="str">
            <v>健康顾问</v>
          </cell>
        </row>
        <row r="315">
          <cell r="F315">
            <v>10955</v>
          </cell>
          <cell r="G315" t="str">
            <v>店长</v>
          </cell>
        </row>
        <row r="316">
          <cell r="F316">
            <v>10218</v>
          </cell>
          <cell r="G316" t="str">
            <v>健康顾问</v>
          </cell>
        </row>
        <row r="317">
          <cell r="F317">
            <v>7388</v>
          </cell>
          <cell r="G317" t="str">
            <v> 店长</v>
          </cell>
        </row>
        <row r="318">
          <cell r="F318">
            <v>4562</v>
          </cell>
          <cell r="G318" t="str">
            <v>健康顾问</v>
          </cell>
        </row>
        <row r="319">
          <cell r="F319">
            <v>14861</v>
          </cell>
          <cell r="G319" t="str">
            <v>健康顾问</v>
          </cell>
        </row>
        <row r="320">
          <cell r="F320">
            <v>5521</v>
          </cell>
          <cell r="G320" t="str">
            <v>店长</v>
          </cell>
        </row>
        <row r="321">
          <cell r="F321">
            <v>12745</v>
          </cell>
          <cell r="G321" t="str">
            <v>健康顾问</v>
          </cell>
        </row>
        <row r="322">
          <cell r="F322">
            <v>11119</v>
          </cell>
          <cell r="G322" t="str">
            <v>店长</v>
          </cell>
        </row>
        <row r="323">
          <cell r="F323">
            <v>10377</v>
          </cell>
          <cell r="G323" t="str">
            <v>健康顾问</v>
          </cell>
        </row>
        <row r="324">
          <cell r="F324">
            <v>9328</v>
          </cell>
          <cell r="G324" t="str">
            <v>店长</v>
          </cell>
        </row>
        <row r="325">
          <cell r="F325">
            <v>14866</v>
          </cell>
          <cell r="G325" t="str">
            <v>健康顾问</v>
          </cell>
        </row>
        <row r="326">
          <cell r="F326">
            <v>11388</v>
          </cell>
          <cell r="G326" t="str">
            <v>店长</v>
          </cell>
        </row>
        <row r="327">
          <cell r="F327">
            <v>9112</v>
          </cell>
          <cell r="G327" t="str">
            <v>健康顾问</v>
          </cell>
        </row>
        <row r="328">
          <cell r="F328">
            <v>7317</v>
          </cell>
          <cell r="G328" t="str">
            <v>店长</v>
          </cell>
        </row>
        <row r="329">
          <cell r="F329">
            <v>7749</v>
          </cell>
          <cell r="G329" t="str">
            <v>健康顾问</v>
          </cell>
        </row>
        <row r="330">
          <cell r="F330">
            <v>12566</v>
          </cell>
          <cell r="G330" t="str">
            <v>健康顾问</v>
          </cell>
        </row>
        <row r="331">
          <cell r="F331">
            <v>5406</v>
          </cell>
          <cell r="G331" t="str">
            <v>店长</v>
          </cell>
          <cell r="H331" t="str">
            <v>20积分</v>
          </cell>
        </row>
        <row r="332">
          <cell r="F332">
            <v>4330</v>
          </cell>
          <cell r="G332" t="str">
            <v>健康顾问</v>
          </cell>
          <cell r="H332" t="str">
            <v>20积分</v>
          </cell>
        </row>
        <row r="333">
          <cell r="F333">
            <v>14827</v>
          </cell>
          <cell r="G333" t="str">
            <v>健康顾问</v>
          </cell>
          <cell r="H333" t="str">
            <v>20积分</v>
          </cell>
        </row>
        <row r="334">
          <cell r="F334">
            <v>5954</v>
          </cell>
          <cell r="G334" t="str">
            <v>店长</v>
          </cell>
        </row>
        <row r="335">
          <cell r="F335">
            <v>11458</v>
          </cell>
          <cell r="G335" t="str">
            <v>健康顾问</v>
          </cell>
        </row>
        <row r="336">
          <cell r="F336">
            <v>8489</v>
          </cell>
          <cell r="G336" t="str">
            <v>店长</v>
          </cell>
        </row>
        <row r="337">
          <cell r="F337">
            <v>13331</v>
          </cell>
          <cell r="G337" t="str">
            <v>健康顾问</v>
          </cell>
        </row>
        <row r="338">
          <cell r="F338">
            <v>4061</v>
          </cell>
          <cell r="G338" t="str">
            <v>健康顾问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comments" Target="../comments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tabColor rgb="FFFF0000"/>
  </sheetPr>
  <dimension ref="A1:JN455"/>
  <sheetViews>
    <sheetView tabSelected="1" topLeftCell="C1" workbookViewId="0">
      <pane ySplit="2" topLeftCell="A3" activePane="bottomLeft" state="frozen"/>
      <selection/>
      <selection pane="bottomLeft" activeCell="JO4" sqref="JO4"/>
    </sheetView>
  </sheetViews>
  <sheetFormatPr defaultColWidth="9" defaultRowHeight="25" customHeight="1"/>
  <cols>
    <col min="1" max="1" width="4.375" style="10" customWidth="1"/>
    <col min="2" max="2" width="6.625" style="10" customWidth="1"/>
    <col min="3" max="3" width="33" style="10" customWidth="1"/>
    <col min="4" max="4" width="9.125" style="10" customWidth="1"/>
    <col min="5" max="5" width="19.125" style="10" customWidth="1"/>
    <col min="6" max="6" width="18.75" style="10" customWidth="1"/>
    <col min="7" max="7" width="12.5" style="10" hidden="1" customWidth="1"/>
    <col min="8" max="8" width="7.875" style="32" hidden="1" customWidth="1"/>
    <col min="9" max="9" width="7.625" style="32" hidden="1" customWidth="1"/>
    <col min="10" max="10" width="7.25" style="32" hidden="1" customWidth="1"/>
    <col min="11" max="11" width="7.125" style="32" hidden="1" customWidth="1"/>
    <col min="12" max="12" width="7.375" style="32" hidden="1" customWidth="1"/>
    <col min="13" max="13" width="7" style="20" hidden="1" customWidth="1"/>
    <col min="14" max="15" width="6.875" style="32" hidden="1" customWidth="1"/>
    <col min="16" max="16" width="5.875" style="32" hidden="1" customWidth="1"/>
    <col min="17" max="17" width="5.75" style="32" hidden="1" customWidth="1"/>
    <col min="18" max="18" width="7.875" style="32" hidden="1" customWidth="1"/>
    <col min="19" max="19" width="7" style="32" hidden="1" customWidth="1"/>
    <col min="20" max="20" width="5.5" style="33" hidden="1" customWidth="1"/>
    <col min="21" max="21" width="7.125" style="20" hidden="1" customWidth="1"/>
    <col min="22" max="22" width="20.125" style="20" hidden="1" customWidth="1"/>
    <col min="23" max="23" width="6.375" style="20" hidden="1" customWidth="1"/>
    <col min="24" max="24" width="7.625" style="20" hidden="1" customWidth="1"/>
    <col min="25" max="25" width="10.125" style="20" hidden="1" customWidth="1"/>
    <col min="26" max="26" width="6.875" style="20" hidden="1" customWidth="1"/>
    <col min="27" max="27" width="7.625" style="20" hidden="1" customWidth="1"/>
    <col min="28" max="28" width="6.625" style="20" hidden="1" customWidth="1"/>
    <col min="29" max="29" width="9" style="20" hidden="1" customWidth="1"/>
    <col min="30" max="31" width="6.25" style="20" hidden="1" customWidth="1"/>
    <col min="32" max="32" width="7.75" style="20" hidden="1" customWidth="1"/>
    <col min="33" max="33" width="8.625" style="33" hidden="1" customWidth="1"/>
    <col min="34" max="34" width="7.125" style="32" hidden="1" customWidth="1"/>
    <col min="35" max="36" width="8.875" style="32" hidden="1" customWidth="1"/>
    <col min="37" max="37" width="4.75" style="32" hidden="1" customWidth="1"/>
    <col min="38" max="38" width="5.125" style="32" hidden="1" customWidth="1"/>
    <col min="39" max="39" width="6.125" style="32" hidden="1" customWidth="1"/>
    <col min="40" max="40" width="6.625" style="32" hidden="1" customWidth="1"/>
    <col min="41" max="41" width="6.375" style="33" hidden="1" customWidth="1"/>
    <col min="42" max="42" width="12.125" style="33" hidden="1" customWidth="1"/>
    <col min="43" max="43" width="10.875" style="33" hidden="1" customWidth="1"/>
    <col min="44" max="44" width="7" style="33" hidden="1" customWidth="1"/>
    <col min="45" max="46" width="7.625" style="33" hidden="1" customWidth="1"/>
    <col min="47" max="47" width="6.375" style="33" hidden="1" customWidth="1"/>
    <col min="48" max="49" width="10" style="33" hidden="1" customWidth="1"/>
    <col min="50" max="50" width="15.875" style="33" hidden="1" customWidth="1"/>
    <col min="51" max="51" width="8" style="32" hidden="1" customWidth="1"/>
    <col min="52" max="52" width="7.5" style="32" hidden="1" customWidth="1"/>
    <col min="53" max="53" width="11.625" style="33" hidden="1" customWidth="1"/>
    <col min="54" max="54" width="6.875" style="33" hidden="1" customWidth="1"/>
    <col min="55" max="55" width="13.875" style="33" hidden="1" customWidth="1"/>
    <col min="56" max="56" width="9.625" style="32" hidden="1" customWidth="1"/>
    <col min="57" max="57" width="10.375" style="32" hidden="1" customWidth="1"/>
    <col min="58" max="59" width="7.875" style="32" hidden="1" customWidth="1"/>
    <col min="60" max="60" width="6" style="33" hidden="1" customWidth="1"/>
    <col min="61" max="61" width="11.25" style="33" hidden="1" customWidth="1"/>
    <col min="62" max="62" width="8.875" style="32" hidden="1" customWidth="1"/>
    <col min="63" max="63" width="9.375" style="32" hidden="1" customWidth="1"/>
    <col min="64" max="65" width="6.75" style="32" hidden="1" customWidth="1"/>
    <col min="66" max="66" width="6.5" style="33" hidden="1" customWidth="1"/>
    <col min="67" max="67" width="10.75" style="33" hidden="1" customWidth="1"/>
    <col min="68" max="68" width="12.125" style="34" hidden="1" customWidth="1"/>
    <col min="69" max="69" width="6.75" style="33" hidden="1" customWidth="1"/>
    <col min="70" max="70" width="10.875" style="33" hidden="1" customWidth="1"/>
    <col min="71" max="71" width="9.375" style="32" hidden="1" customWidth="1"/>
    <col min="72" max="72" width="9" style="32" hidden="1" customWidth="1"/>
    <col min="73" max="73" width="5.625" style="32" hidden="1" customWidth="1"/>
    <col min="74" max="74" width="12" style="33" hidden="1" customWidth="1"/>
    <col min="75" max="76" width="5.5" style="20" hidden="1" customWidth="1"/>
    <col min="77" max="77" width="6.875" style="20" hidden="1" customWidth="1"/>
    <col min="78" max="78" width="6.625" style="20" hidden="1" customWidth="1"/>
    <col min="79" max="79" width="7.875" style="20" hidden="1" customWidth="1"/>
    <col min="80" max="80" width="6.625" style="20" hidden="1" customWidth="1"/>
    <col min="81" max="81" width="7.375" style="20" hidden="1" customWidth="1"/>
    <col min="82" max="82" width="6.5" style="20" hidden="1" customWidth="1"/>
    <col min="83" max="83" width="19.375" style="20" hidden="1" customWidth="1"/>
    <col min="84" max="84" width="11" style="33" hidden="1" customWidth="1"/>
    <col min="85" max="85" width="9" style="33" hidden="1" customWidth="1"/>
    <col min="86" max="86" width="13" style="20" hidden="1" customWidth="1"/>
    <col min="87" max="87" width="10.75" style="20" hidden="1" customWidth="1"/>
    <col min="88" max="88" width="7.75" style="20" hidden="1" customWidth="1"/>
    <col min="89" max="89" width="11" style="33" hidden="1" customWidth="1"/>
    <col min="90" max="90" width="6.5" style="33" hidden="1" customWidth="1"/>
    <col min="91" max="91" width="12" style="33" hidden="1" customWidth="1"/>
    <col min="92" max="92" width="7.875" style="20" hidden="1" customWidth="1"/>
    <col min="93" max="93" width="8" style="35" hidden="1" customWidth="1"/>
    <col min="94" max="94" width="7.375" style="32" hidden="1" customWidth="1"/>
    <col min="95" max="95" width="7.25" style="32" hidden="1" customWidth="1"/>
    <col min="96" max="96" width="6.375" style="33" hidden="1" customWidth="1"/>
    <col min="97" max="97" width="14.25" style="33" hidden="1" customWidth="1"/>
    <col min="98" max="98" width="11.125" style="36" hidden="1" customWidth="1"/>
    <col min="99" max="99" width="7" style="32" hidden="1" customWidth="1"/>
    <col min="100" max="100" width="7.875" style="32" hidden="1" customWidth="1"/>
    <col min="101" max="101" width="7.875" style="20" hidden="1" customWidth="1"/>
    <col min="102" max="102" width="7.25" style="32" hidden="1" customWidth="1"/>
    <col min="103" max="103" width="11.125" style="33" hidden="1" customWidth="1"/>
    <col min="104" max="104" width="6.25" style="33" hidden="1" customWidth="1"/>
    <col min="105" max="105" width="11.875" style="33" hidden="1" customWidth="1"/>
    <col min="106" max="106" width="6" style="32" hidden="1" customWidth="1"/>
    <col min="107" max="107" width="6.75" style="32" hidden="1" customWidth="1"/>
    <col min="108" max="108" width="10.875" style="33" hidden="1" customWidth="1"/>
    <col min="109" max="110" width="9" style="20" hidden="1" customWidth="1"/>
    <col min="111" max="111" width="6.25" style="37" hidden="1" customWidth="1"/>
    <col min="112" max="112" width="9.5" style="33" hidden="1" customWidth="1"/>
    <col min="113" max="113" width="9.625" style="32" hidden="1" customWidth="1"/>
    <col min="114" max="114" width="11.875" style="32" hidden="1" customWidth="1"/>
    <col min="115" max="118" width="7.625" style="32" hidden="1" customWidth="1"/>
    <col min="119" max="119" width="12.25" style="36" hidden="1" customWidth="1"/>
    <col min="120" max="120" width="7.375" style="20" hidden="1" customWidth="1"/>
    <col min="121" max="121" width="15.5" style="33" hidden="1" customWidth="1"/>
    <col min="122" max="126" width="7.75" style="32" hidden="1" customWidth="1"/>
    <col min="127" max="127" width="6.5" style="20" hidden="1" customWidth="1"/>
    <col min="128" max="128" width="14.375" style="20" hidden="1" customWidth="1"/>
    <col min="129" max="129" width="6.625" style="20" hidden="1" customWidth="1"/>
    <col min="130" max="130" width="9" style="33" hidden="1" customWidth="1"/>
    <col min="131" max="134" width="7.125" style="32" hidden="1" customWidth="1"/>
    <col min="135" max="135" width="12.25" style="34" hidden="1" customWidth="1"/>
    <col min="136" max="136" width="6.375" style="38" hidden="1" customWidth="1"/>
    <col min="137" max="137" width="27.375" style="39" hidden="1" customWidth="1"/>
    <col min="138" max="138" width="8.875" style="32" hidden="1" customWidth="1"/>
    <col min="139" max="139" width="7.375" style="32" hidden="1" customWidth="1"/>
    <col min="140" max="140" width="7.25" style="32" hidden="1" customWidth="1"/>
    <col min="141" max="141" width="7.875" style="32" hidden="1" customWidth="1"/>
    <col min="142" max="144" width="6.5" style="32" hidden="1" customWidth="1"/>
    <col min="145" max="145" width="11.5" style="33" hidden="1" customWidth="1"/>
    <col min="146" max="146" width="6.375" style="33" hidden="1" customWidth="1"/>
    <col min="147" max="147" width="14.875" style="33" hidden="1" customWidth="1"/>
    <col min="148" max="148" width="6.875" style="32" hidden="1" customWidth="1"/>
    <col min="149" max="149" width="5.625" style="32" hidden="1" customWidth="1"/>
    <col min="150" max="150" width="8" style="32" hidden="1" customWidth="1"/>
    <col min="151" max="151" width="7.625" style="32" hidden="1" customWidth="1"/>
    <col min="152" max="152" width="4.875" style="32" hidden="1" customWidth="1"/>
    <col min="153" max="153" width="12.875" style="33" hidden="1" customWidth="1"/>
    <col min="154" max="154" width="5.75" style="33" hidden="1" customWidth="1"/>
    <col min="155" max="155" width="13.875" style="33" hidden="1" customWidth="1"/>
    <col min="156" max="156" width="7.625" style="32" hidden="1" customWidth="1"/>
    <col min="157" max="157" width="8.25" style="32" hidden="1" customWidth="1"/>
    <col min="158" max="158" width="6.125" style="32" hidden="1" customWidth="1"/>
    <col min="159" max="159" width="7.125" style="32" hidden="1" customWidth="1"/>
    <col min="160" max="160" width="5.125" style="32" hidden="1" customWidth="1"/>
    <col min="161" max="162" width="4.625" style="32" hidden="1" customWidth="1"/>
    <col min="163" max="163" width="13.125" style="33" hidden="1" customWidth="1"/>
    <col min="164" max="164" width="7.625" style="33" hidden="1" customWidth="1"/>
    <col min="165" max="165" width="12.75" style="33" hidden="1" customWidth="1"/>
    <col min="166" max="166" width="7.75" style="32" hidden="1" customWidth="1"/>
    <col min="167" max="167" width="9.125" style="32" hidden="1" customWidth="1"/>
    <col min="168" max="169" width="9" style="32" hidden="1" customWidth="1"/>
    <col min="170" max="170" width="7.25" style="32" hidden="1" customWidth="1"/>
    <col min="171" max="171" width="12.125" style="33" hidden="1" customWidth="1"/>
    <col min="172" max="172" width="10.375" style="33" hidden="1" customWidth="1"/>
    <col min="173" max="173" width="10.5" style="33" hidden="1" customWidth="1"/>
    <col min="174" max="174" width="9.375" style="32" hidden="1" customWidth="1"/>
    <col min="175" max="175" width="7.75" style="32" hidden="1" customWidth="1"/>
    <col min="176" max="176" width="9.25" style="32" hidden="1" customWidth="1"/>
    <col min="177" max="177" width="7.75" style="32" hidden="1" customWidth="1"/>
    <col min="178" max="178" width="7.5" style="33" hidden="1" customWidth="1"/>
    <col min="179" max="179" width="6.25" style="33" hidden="1" customWidth="1"/>
    <col min="180" max="180" width="8" style="33" hidden="1" customWidth="1"/>
    <col min="181" max="181" width="9.125" style="32" hidden="1" customWidth="1"/>
    <col min="182" max="182" width="7.625" style="32" hidden="1" customWidth="1"/>
    <col min="183" max="183" width="9.375" style="32" hidden="1" customWidth="1"/>
    <col min="184" max="184" width="12.375" style="33" hidden="1" customWidth="1"/>
    <col min="185" max="185" width="9" style="20" hidden="1" customWidth="1"/>
    <col min="186" max="186" width="11.625" style="20" hidden="1" customWidth="1"/>
    <col min="187" max="187" width="7.125" style="20" hidden="1" customWidth="1"/>
    <col min="188" max="188" width="10.125" style="20" hidden="1" customWidth="1"/>
    <col min="189" max="189" width="8.5" style="20" hidden="1" customWidth="1"/>
    <col min="190" max="190" width="11.875" style="33" hidden="1" customWidth="1"/>
    <col min="191" max="191" width="9" style="33" hidden="1" customWidth="1"/>
    <col min="192" max="192" width="18.875" style="32" hidden="1" customWidth="1"/>
    <col min="193" max="193" width="8.5" style="32" hidden="1" customWidth="1"/>
    <col min="194" max="194" width="9" style="32" hidden="1" customWidth="1"/>
    <col min="195" max="195" width="7.375" style="40" hidden="1" customWidth="1"/>
    <col min="196" max="196" width="12.25" style="32" hidden="1" customWidth="1"/>
    <col min="197" max="197" width="8.875" style="32" hidden="1" customWidth="1"/>
    <col min="198" max="198" width="13.25" style="32" hidden="1" customWidth="1"/>
    <col min="199" max="199" width="8.25" style="32" hidden="1" customWidth="1"/>
    <col min="200" max="200" width="7.125" style="32" hidden="1" customWidth="1"/>
    <col min="201" max="201" width="8" style="32" hidden="1" customWidth="1"/>
    <col min="202" max="202" width="8.875" style="32" hidden="1" customWidth="1"/>
    <col min="203" max="203" width="14.875" style="32" hidden="1" customWidth="1"/>
    <col min="204" max="204" width="14.5" style="33" hidden="1" customWidth="1"/>
    <col min="205" max="205" width="14.25" style="32" hidden="1" customWidth="1"/>
    <col min="206" max="206" width="14.375" style="32" hidden="1" customWidth="1"/>
    <col min="207" max="207" width="15.125" style="32" hidden="1" customWidth="1"/>
    <col min="208" max="208" width="10.5" style="32" hidden="1" customWidth="1"/>
    <col min="209" max="209" width="11.5" style="32" hidden="1" customWidth="1"/>
    <col min="210" max="210" width="14.375" style="32" hidden="1" customWidth="1"/>
    <col min="211" max="212" width="14.5" style="32" hidden="1" customWidth="1"/>
    <col min="213" max="213" width="14.25" style="32" hidden="1" customWidth="1"/>
    <col min="214" max="214" width="14" style="32" hidden="1" customWidth="1"/>
    <col min="215" max="216" width="0.125" style="32" hidden="1" customWidth="1"/>
    <col min="217" max="217" width="11.875" style="32" hidden="1" customWidth="1"/>
    <col min="218" max="218" width="14.875" style="32" hidden="1" customWidth="1"/>
    <col min="219" max="219" width="14.375" style="32" hidden="1" customWidth="1"/>
    <col min="220" max="220" width="14.625" style="32" hidden="1" customWidth="1"/>
    <col min="221" max="221" width="0.125" style="32" hidden="1" customWidth="1"/>
    <col min="222" max="222" width="6.625" style="32" hidden="1" customWidth="1"/>
    <col min="223" max="223" width="10.625" style="32" hidden="1" customWidth="1"/>
    <col min="224" max="224" width="11.125" style="32" hidden="1" customWidth="1"/>
    <col min="225" max="225" width="10.375" style="32" hidden="1" customWidth="1"/>
    <col min="226" max="226" width="11.125" style="32" hidden="1" customWidth="1"/>
    <col min="227" max="228" width="6.625" style="32" hidden="1" customWidth="1"/>
    <col min="229" max="229" width="12.875" style="32" hidden="1" customWidth="1"/>
    <col min="230" max="230" width="11.125" style="32" hidden="1" customWidth="1"/>
    <col min="231" max="231" width="12.125" style="32" hidden="1" customWidth="1"/>
    <col min="232" max="232" width="14.625" style="32" hidden="1" customWidth="1"/>
    <col min="233" max="233" width="7.625" style="32" hidden="1" customWidth="1"/>
    <col min="234" max="234" width="13.625" style="32" hidden="1" customWidth="1"/>
    <col min="235" max="235" width="11.625" style="32" hidden="1" customWidth="1"/>
    <col min="236" max="236" width="6.625" style="32" hidden="1" customWidth="1"/>
    <col min="237" max="237" width="14" style="32" hidden="1" customWidth="1"/>
    <col min="238" max="238" width="15.625" style="32" hidden="1" customWidth="1"/>
    <col min="239" max="239" width="12.875" style="32" hidden="1" customWidth="1"/>
    <col min="240" max="240" width="13.125" style="32" hidden="1" customWidth="1"/>
    <col min="241" max="241" width="14.875" style="32" hidden="1" customWidth="1"/>
    <col min="242" max="242" width="11.125" style="32" hidden="1" customWidth="1"/>
    <col min="243" max="243" width="6.625" style="32" hidden="1" customWidth="1"/>
    <col min="244" max="244" width="11.5" style="32" hidden="1" customWidth="1"/>
    <col min="245" max="245" width="13.125" style="32" hidden="1" customWidth="1"/>
    <col min="246" max="246" width="14.875" style="32" hidden="1" customWidth="1"/>
    <col min="247" max="247" width="16.625" style="32" hidden="1" customWidth="1"/>
    <col min="248" max="248" width="13.875" style="32" hidden="1" customWidth="1"/>
    <col min="249" max="249" width="14.75" style="32" hidden="1" customWidth="1"/>
    <col min="250" max="250" width="14.625" style="32" hidden="1" customWidth="1"/>
    <col min="251" max="251" width="14.875" style="32" hidden="1" customWidth="1"/>
    <col min="252" max="252" width="11.625" style="32" hidden="1" customWidth="1"/>
    <col min="253" max="254" width="11.5" style="32" hidden="1" customWidth="1"/>
    <col min="255" max="255" width="12.875" style="32" hidden="1" customWidth="1"/>
    <col min="256" max="256" width="17.625" style="32" hidden="1" customWidth="1"/>
    <col min="257" max="257" width="7.875" style="32" hidden="1" customWidth="1"/>
    <col min="258" max="258" width="12.375" style="32" hidden="1" customWidth="1"/>
    <col min="259" max="259" width="6.625" style="32" hidden="1" customWidth="1"/>
    <col min="260" max="260" width="10.625" style="32" hidden="1" customWidth="1"/>
    <col min="261" max="261" width="18.75" style="32" hidden="1" customWidth="1"/>
    <col min="262" max="262" width="16.625" style="32" hidden="1" customWidth="1"/>
    <col min="263" max="263" width="13" style="32" hidden="1" customWidth="1"/>
    <col min="264" max="264" width="1" style="32" hidden="1" customWidth="1"/>
    <col min="265" max="265" width="18" style="32" hidden="1" customWidth="1"/>
    <col min="266" max="266" width="16.625" style="32" hidden="1" customWidth="1"/>
    <col min="267" max="267" width="14.625" style="32" hidden="1" customWidth="1"/>
    <col min="268" max="268" width="15.625" style="32" hidden="1" customWidth="1"/>
    <col min="269" max="269" width="21" style="32" hidden="1" customWidth="1"/>
    <col min="270" max="271" width="10.375" style="32" hidden="1" customWidth="1"/>
    <col min="272" max="272" width="12.875" style="32" customWidth="1"/>
    <col min="273" max="16384" width="9" style="32"/>
  </cols>
  <sheetData>
    <row r="1" s="32" customFormat="1" customHeight="1" spans="1:274">
      <c r="A1" s="41" t="s">
        <v>0</v>
      </c>
      <c r="B1" s="42"/>
      <c r="C1" s="42"/>
      <c r="D1" s="42"/>
      <c r="E1" s="42"/>
      <c r="F1" s="42"/>
      <c r="G1" s="42"/>
      <c r="H1" s="42"/>
      <c r="I1" s="42"/>
      <c r="J1" s="42"/>
      <c r="K1" s="42"/>
      <c r="L1" s="42"/>
      <c r="M1" s="42"/>
      <c r="N1" s="42"/>
      <c r="O1" s="42"/>
      <c r="P1" s="42"/>
      <c r="Q1" s="42"/>
      <c r="R1" s="42"/>
      <c r="S1" s="42"/>
      <c r="T1" s="42"/>
      <c r="U1" s="42"/>
      <c r="V1" s="42"/>
      <c r="W1" s="42"/>
      <c r="X1" s="42"/>
      <c r="Y1" s="42"/>
      <c r="Z1" s="42"/>
      <c r="AA1" s="42"/>
      <c r="AB1" s="42"/>
      <c r="AC1" s="42"/>
      <c r="AD1" s="42"/>
      <c r="AE1" s="42"/>
      <c r="AF1" s="42"/>
      <c r="AG1" s="42"/>
      <c r="AH1" s="42"/>
      <c r="AI1" s="42"/>
      <c r="AJ1" s="42"/>
      <c r="AK1" s="42"/>
      <c r="AL1" s="42"/>
      <c r="AM1" s="42"/>
      <c r="AN1" s="42"/>
      <c r="AO1" s="42"/>
      <c r="AP1" s="42"/>
      <c r="AQ1" s="42"/>
      <c r="AR1" s="42"/>
      <c r="AS1" s="42"/>
      <c r="AT1" s="42"/>
      <c r="AU1" s="42"/>
      <c r="AV1" s="42"/>
      <c r="AW1" s="42"/>
      <c r="AX1" s="42"/>
      <c r="AY1" s="42"/>
      <c r="AZ1" s="42"/>
      <c r="BA1" s="42"/>
      <c r="BB1" s="42"/>
      <c r="BC1" s="42"/>
      <c r="BD1" s="42"/>
      <c r="BE1" s="42"/>
      <c r="BF1" s="42"/>
      <c r="BG1" s="42"/>
      <c r="BH1" s="42"/>
      <c r="BI1" s="42"/>
      <c r="BJ1" s="42"/>
      <c r="BK1" s="42"/>
      <c r="BL1" s="42"/>
      <c r="BM1" s="42"/>
      <c r="BN1" s="42"/>
      <c r="BO1" s="42"/>
      <c r="BP1" s="42"/>
      <c r="BQ1" s="42"/>
      <c r="BR1" s="42"/>
      <c r="BS1" s="42"/>
      <c r="BT1" s="42"/>
      <c r="BU1" s="42"/>
      <c r="BV1" s="42"/>
      <c r="BW1" s="42"/>
      <c r="BX1" s="42"/>
      <c r="BY1" s="42"/>
      <c r="BZ1" s="42"/>
      <c r="CA1" s="42"/>
      <c r="CB1" s="42"/>
      <c r="CC1" s="42"/>
      <c r="CD1" s="42"/>
      <c r="CE1" s="42"/>
      <c r="CF1" s="42"/>
      <c r="CG1" s="42"/>
      <c r="CH1" s="42"/>
      <c r="CI1" s="42"/>
      <c r="CJ1" s="42"/>
      <c r="CK1" s="42"/>
      <c r="CL1" s="42"/>
      <c r="CM1" s="42"/>
      <c r="CN1" s="42"/>
      <c r="CO1" s="42"/>
      <c r="CP1" s="42"/>
      <c r="CQ1" s="42"/>
      <c r="CR1" s="42"/>
      <c r="CS1" s="42"/>
      <c r="CT1" s="42"/>
      <c r="CU1" s="42"/>
      <c r="CV1" s="42"/>
      <c r="CW1" s="42"/>
      <c r="CX1" s="42"/>
      <c r="CY1" s="42"/>
      <c r="CZ1" s="42"/>
      <c r="DA1" s="42"/>
      <c r="DB1" s="42"/>
      <c r="DC1" s="42"/>
      <c r="DD1" s="42"/>
      <c r="DE1" s="42"/>
      <c r="DF1" s="42"/>
      <c r="DG1" s="42"/>
      <c r="DH1" s="42"/>
      <c r="DI1" s="42"/>
      <c r="DJ1" s="42"/>
      <c r="DK1" s="42"/>
      <c r="DL1" s="42"/>
      <c r="DM1" s="42"/>
      <c r="DN1" s="42"/>
      <c r="DO1" s="42"/>
      <c r="DP1" s="42"/>
      <c r="DQ1" s="42"/>
      <c r="DR1" s="42"/>
      <c r="DS1" s="42"/>
      <c r="DT1" s="42"/>
      <c r="DU1" s="42"/>
      <c r="DV1" s="42"/>
      <c r="DW1" s="42"/>
      <c r="DX1" s="42"/>
      <c r="DY1" s="42"/>
      <c r="DZ1" s="42"/>
      <c r="EA1" s="42"/>
      <c r="EB1" s="42"/>
      <c r="EC1" s="42"/>
      <c r="ED1" s="42"/>
      <c r="EE1" s="42"/>
      <c r="EF1" s="42"/>
      <c r="EG1" s="42"/>
      <c r="EH1" s="42"/>
      <c r="EI1" s="42"/>
      <c r="EJ1" s="42"/>
      <c r="EK1" s="42"/>
      <c r="EL1" s="42"/>
      <c r="EM1" s="42"/>
      <c r="EN1" s="42"/>
      <c r="EO1" s="42"/>
      <c r="EP1" s="42"/>
      <c r="EQ1" s="42"/>
      <c r="ER1" s="42"/>
      <c r="ES1" s="42"/>
      <c r="ET1" s="42"/>
      <c r="EU1" s="42"/>
      <c r="EV1" s="42"/>
      <c r="EW1" s="42"/>
      <c r="EX1" s="42"/>
      <c r="EY1" s="42"/>
      <c r="EZ1" s="42"/>
      <c r="FA1" s="42"/>
      <c r="FB1" s="42"/>
      <c r="FC1" s="42"/>
      <c r="FD1" s="42"/>
      <c r="FE1" s="42"/>
      <c r="FF1" s="42"/>
      <c r="FG1" s="42"/>
      <c r="FH1" s="42"/>
      <c r="FI1" s="42"/>
      <c r="FJ1" s="42"/>
      <c r="FK1" s="42"/>
      <c r="FL1" s="42"/>
      <c r="FM1" s="42"/>
      <c r="FN1" s="42"/>
      <c r="FO1" s="42"/>
      <c r="FP1" s="42"/>
      <c r="FQ1" s="42"/>
      <c r="FR1" s="42"/>
      <c r="FS1" s="42"/>
      <c r="FT1" s="42"/>
      <c r="FU1" s="42"/>
      <c r="FV1" s="42"/>
      <c r="FW1" s="42"/>
      <c r="FX1" s="42"/>
      <c r="FY1" s="42"/>
      <c r="FZ1" s="42"/>
      <c r="GA1" s="42"/>
      <c r="GB1" s="42"/>
      <c r="GC1" s="42"/>
      <c r="GD1" s="42"/>
      <c r="GE1" s="42"/>
      <c r="GF1" s="42"/>
      <c r="GG1" s="42"/>
      <c r="GH1" s="42"/>
      <c r="GI1" s="42"/>
      <c r="GJ1" s="42"/>
      <c r="GK1" s="42"/>
      <c r="GL1" s="42"/>
      <c r="GM1" s="42"/>
      <c r="GN1" s="42"/>
      <c r="GO1" s="42"/>
      <c r="GP1" s="42"/>
      <c r="GQ1" s="42"/>
      <c r="GR1" s="42"/>
      <c r="GS1" s="42"/>
      <c r="GT1" s="42"/>
      <c r="GU1" s="42"/>
      <c r="GV1" s="42"/>
      <c r="GW1" s="42"/>
      <c r="GX1" s="42"/>
      <c r="GY1" s="42"/>
      <c r="GZ1" s="42"/>
      <c r="HA1" s="42"/>
      <c r="HB1" s="42"/>
      <c r="HC1" s="42"/>
      <c r="HD1" s="42"/>
      <c r="HE1" s="42"/>
      <c r="HF1" s="42"/>
      <c r="HG1" s="42"/>
      <c r="HH1" s="42"/>
      <c r="HI1" s="42"/>
      <c r="HJ1" s="42"/>
      <c r="HK1" s="42"/>
      <c r="HL1" s="42"/>
      <c r="HM1" s="42"/>
      <c r="HN1" s="42"/>
      <c r="HO1" s="42"/>
      <c r="HP1" s="42"/>
      <c r="HQ1" s="42"/>
      <c r="HR1" s="42"/>
      <c r="HS1" s="42"/>
      <c r="HT1" s="42"/>
      <c r="HU1" s="42"/>
      <c r="HV1" s="42"/>
      <c r="HW1" s="42"/>
      <c r="HX1" s="42"/>
      <c r="HY1" s="42"/>
      <c r="HZ1" s="42"/>
      <c r="IA1" s="42"/>
      <c r="IB1" s="42"/>
      <c r="IC1" s="42"/>
      <c r="ID1" s="42"/>
      <c r="IE1" s="42"/>
      <c r="IF1" s="42"/>
      <c r="IG1" s="42"/>
      <c r="IH1" s="42"/>
      <c r="II1" s="42"/>
      <c r="IJ1" s="42"/>
      <c r="IK1" s="42"/>
      <c r="IL1" s="42"/>
      <c r="IM1" s="42"/>
      <c r="IN1" s="42"/>
      <c r="IO1" s="42"/>
      <c r="IP1" s="42"/>
      <c r="IQ1" s="42"/>
      <c r="IR1" s="42"/>
      <c r="IS1" s="42"/>
      <c r="IT1" s="42"/>
      <c r="IU1" s="42"/>
      <c r="IV1" s="42"/>
      <c r="IW1" s="42"/>
      <c r="IX1" s="42"/>
      <c r="IY1" s="42"/>
      <c r="IZ1" s="42"/>
      <c r="JA1" s="42"/>
      <c r="JB1" s="42"/>
      <c r="JC1" s="42"/>
      <c r="JD1" s="42"/>
      <c r="JE1" s="42"/>
      <c r="JF1" s="42"/>
      <c r="JG1" s="42"/>
      <c r="JH1" s="42"/>
      <c r="JI1" s="42"/>
      <c r="JJ1" s="42"/>
      <c r="JK1" s="42"/>
      <c r="JL1" s="42"/>
      <c r="JM1" s="42"/>
      <c r="JN1" s="67"/>
    </row>
    <row r="2" s="32" customFormat="1" customHeight="1" spans="1:274">
      <c r="A2" s="43" t="s">
        <v>1</v>
      </c>
      <c r="B2" s="43" t="s">
        <v>2</v>
      </c>
      <c r="C2" s="44" t="s">
        <v>3</v>
      </c>
      <c r="D2" s="44" t="s">
        <v>4</v>
      </c>
      <c r="E2" s="43" t="s">
        <v>5</v>
      </c>
      <c r="F2" s="43" t="s">
        <v>6</v>
      </c>
      <c r="G2" s="43" t="s">
        <v>7</v>
      </c>
      <c r="H2" s="45" t="s">
        <v>8</v>
      </c>
      <c r="I2" s="45" t="s">
        <v>9</v>
      </c>
      <c r="J2" s="45" t="s">
        <v>10</v>
      </c>
      <c r="K2" s="45" t="s">
        <v>11</v>
      </c>
      <c r="L2" s="53" t="s">
        <v>12</v>
      </c>
      <c r="M2" s="53" t="s">
        <v>13</v>
      </c>
      <c r="N2" s="45" t="s">
        <v>14</v>
      </c>
      <c r="O2" s="45" t="s">
        <v>15</v>
      </c>
      <c r="P2" s="45" t="s">
        <v>16</v>
      </c>
      <c r="Q2" s="45" t="s">
        <v>17</v>
      </c>
      <c r="R2" s="45" t="s">
        <v>18</v>
      </c>
      <c r="S2" s="45" t="s">
        <v>19</v>
      </c>
      <c r="T2" s="54" t="s">
        <v>20</v>
      </c>
      <c r="U2" s="53" t="s">
        <v>21</v>
      </c>
      <c r="V2" s="53" t="s">
        <v>22</v>
      </c>
      <c r="W2" s="53" t="s">
        <v>23</v>
      </c>
      <c r="X2" s="53" t="s">
        <v>24</v>
      </c>
      <c r="Y2" s="53" t="s">
        <v>22</v>
      </c>
      <c r="Z2" s="53" t="s">
        <v>25</v>
      </c>
      <c r="AA2" s="53" t="s">
        <v>26</v>
      </c>
      <c r="AB2" s="53" t="s">
        <v>27</v>
      </c>
      <c r="AC2" s="53" t="s">
        <v>28</v>
      </c>
      <c r="AD2" s="53" t="s">
        <v>29</v>
      </c>
      <c r="AE2" s="53" t="s">
        <v>30</v>
      </c>
      <c r="AF2" s="53" t="s">
        <v>31</v>
      </c>
      <c r="AG2" s="54" t="s">
        <v>32</v>
      </c>
      <c r="AH2" s="45" t="s">
        <v>33</v>
      </c>
      <c r="AI2" s="45" t="s">
        <v>34</v>
      </c>
      <c r="AJ2" s="45" t="s">
        <v>35</v>
      </c>
      <c r="AK2" s="45" t="s">
        <v>36</v>
      </c>
      <c r="AL2" s="45" t="s">
        <v>37</v>
      </c>
      <c r="AM2" s="45" t="s">
        <v>38</v>
      </c>
      <c r="AN2" s="45" t="s">
        <v>39</v>
      </c>
      <c r="AO2" s="54" t="s">
        <v>20</v>
      </c>
      <c r="AP2" s="54" t="s">
        <v>22</v>
      </c>
      <c r="AQ2" s="55" t="s">
        <v>40</v>
      </c>
      <c r="AR2" s="54" t="s">
        <v>20</v>
      </c>
      <c r="AS2" s="54" t="s">
        <v>41</v>
      </c>
      <c r="AT2" s="54" t="s">
        <v>42</v>
      </c>
      <c r="AU2" s="54" t="s">
        <v>43</v>
      </c>
      <c r="AV2" s="55" t="s">
        <v>44</v>
      </c>
      <c r="AW2" s="54" t="s">
        <v>20</v>
      </c>
      <c r="AX2" s="54" t="s">
        <v>22</v>
      </c>
      <c r="AY2" s="45" t="s">
        <v>45</v>
      </c>
      <c r="AZ2" s="45" t="s">
        <v>46</v>
      </c>
      <c r="BA2" s="54" t="s">
        <v>47</v>
      </c>
      <c r="BB2" s="54" t="s">
        <v>20</v>
      </c>
      <c r="BC2" s="54" t="s">
        <v>22</v>
      </c>
      <c r="BD2" s="45" t="s">
        <v>48</v>
      </c>
      <c r="BE2" s="45" t="s">
        <v>49</v>
      </c>
      <c r="BF2" s="45" t="s">
        <v>45</v>
      </c>
      <c r="BG2" s="45" t="s">
        <v>50</v>
      </c>
      <c r="BH2" s="54" t="s">
        <v>20</v>
      </c>
      <c r="BI2" s="54" t="s">
        <v>22</v>
      </c>
      <c r="BJ2" s="45" t="s">
        <v>51</v>
      </c>
      <c r="BK2" s="45" t="s">
        <v>52</v>
      </c>
      <c r="BL2" s="45" t="s">
        <v>53</v>
      </c>
      <c r="BM2" s="45" t="s">
        <v>54</v>
      </c>
      <c r="BN2" s="54" t="s">
        <v>20</v>
      </c>
      <c r="BO2" s="54" t="s">
        <v>22</v>
      </c>
      <c r="BP2" s="54" t="s">
        <v>55</v>
      </c>
      <c r="BQ2" s="54" t="s">
        <v>20</v>
      </c>
      <c r="BR2" s="54" t="s">
        <v>22</v>
      </c>
      <c r="BS2" s="45" t="s">
        <v>56</v>
      </c>
      <c r="BT2" s="45" t="s">
        <v>57</v>
      </c>
      <c r="BU2" s="45" t="s">
        <v>58</v>
      </c>
      <c r="BV2" s="54" t="s">
        <v>59</v>
      </c>
      <c r="BW2" s="53" t="s">
        <v>60</v>
      </c>
      <c r="BX2" s="53" t="s">
        <v>61</v>
      </c>
      <c r="BY2" s="53" t="s">
        <v>62</v>
      </c>
      <c r="BZ2" s="53" t="s">
        <v>63</v>
      </c>
      <c r="CA2" s="53" t="s">
        <v>64</v>
      </c>
      <c r="CB2" s="53" t="s">
        <v>65</v>
      </c>
      <c r="CC2" s="53" t="s">
        <v>66</v>
      </c>
      <c r="CD2" s="53" t="s">
        <v>20</v>
      </c>
      <c r="CE2" s="53" t="s">
        <v>22</v>
      </c>
      <c r="CF2" s="54" t="s">
        <v>67</v>
      </c>
      <c r="CG2" s="54" t="s">
        <v>20</v>
      </c>
      <c r="CH2" s="53" t="s">
        <v>22</v>
      </c>
      <c r="CI2" s="53" t="s">
        <v>68</v>
      </c>
      <c r="CJ2" s="53" t="s">
        <v>69</v>
      </c>
      <c r="CK2" s="54" t="s">
        <v>70</v>
      </c>
      <c r="CL2" s="54" t="s">
        <v>20</v>
      </c>
      <c r="CM2" s="54" t="s">
        <v>22</v>
      </c>
      <c r="CN2" s="53" t="s">
        <v>71</v>
      </c>
      <c r="CO2" s="57" t="s">
        <v>72</v>
      </c>
      <c r="CP2" s="45" t="s">
        <v>73</v>
      </c>
      <c r="CQ2" s="45" t="s">
        <v>74</v>
      </c>
      <c r="CR2" s="54" t="s">
        <v>20</v>
      </c>
      <c r="CS2" s="54" t="s">
        <v>22</v>
      </c>
      <c r="CT2" s="53" t="s">
        <v>75</v>
      </c>
      <c r="CU2" s="45" t="s">
        <v>76</v>
      </c>
      <c r="CV2" s="45" t="s">
        <v>77</v>
      </c>
      <c r="CW2" s="53" t="s">
        <v>78</v>
      </c>
      <c r="CX2" s="45" t="s">
        <v>79</v>
      </c>
      <c r="CY2" s="54" t="s">
        <v>80</v>
      </c>
      <c r="CZ2" s="54" t="s">
        <v>20</v>
      </c>
      <c r="DA2" s="54" t="s">
        <v>22</v>
      </c>
      <c r="DB2" s="45" t="s">
        <v>81</v>
      </c>
      <c r="DC2" s="45" t="s">
        <v>82</v>
      </c>
      <c r="DD2" s="54" t="s">
        <v>83</v>
      </c>
      <c r="DE2" s="53" t="s">
        <v>84</v>
      </c>
      <c r="DF2" s="53" t="s">
        <v>85</v>
      </c>
      <c r="DG2" s="54" t="s">
        <v>20</v>
      </c>
      <c r="DH2" s="54" t="s">
        <v>22</v>
      </c>
      <c r="DI2" s="54" t="s">
        <v>86</v>
      </c>
      <c r="DJ2" s="54" t="s">
        <v>87</v>
      </c>
      <c r="DK2" s="54" t="s">
        <v>88</v>
      </c>
      <c r="DL2" s="54" t="s">
        <v>89</v>
      </c>
      <c r="DM2" s="54" t="s">
        <v>90</v>
      </c>
      <c r="DN2" s="54" t="s">
        <v>91</v>
      </c>
      <c r="DO2" s="53" t="s">
        <v>92</v>
      </c>
      <c r="DP2" s="53" t="s">
        <v>20</v>
      </c>
      <c r="DQ2" s="54" t="s">
        <v>22</v>
      </c>
      <c r="DR2" s="45" t="s">
        <v>93</v>
      </c>
      <c r="DS2" s="45" t="s">
        <v>94</v>
      </c>
      <c r="DT2" s="45" t="s">
        <v>95</v>
      </c>
      <c r="DU2" s="45" t="s">
        <v>96</v>
      </c>
      <c r="DV2" s="45" t="s">
        <v>97</v>
      </c>
      <c r="DW2" s="53" t="s">
        <v>20</v>
      </c>
      <c r="DX2" s="53" t="s">
        <v>22</v>
      </c>
      <c r="DY2" s="53" t="s">
        <v>20</v>
      </c>
      <c r="DZ2" s="54" t="s">
        <v>22</v>
      </c>
      <c r="EA2" s="45" t="s">
        <v>98</v>
      </c>
      <c r="EB2" s="45" t="s">
        <v>99</v>
      </c>
      <c r="EC2" s="45" t="s">
        <v>100</v>
      </c>
      <c r="ED2" s="45" t="s">
        <v>101</v>
      </c>
      <c r="EE2" s="54" t="s">
        <v>102</v>
      </c>
      <c r="EF2" s="58" t="s">
        <v>20</v>
      </c>
      <c r="EG2" s="59" t="s">
        <v>22</v>
      </c>
      <c r="EH2" s="45" t="s">
        <v>103</v>
      </c>
      <c r="EI2" s="45" t="s">
        <v>104</v>
      </c>
      <c r="EJ2" s="45" t="s">
        <v>105</v>
      </c>
      <c r="EK2" s="45" t="s">
        <v>106</v>
      </c>
      <c r="EL2" s="45" t="s">
        <v>107</v>
      </c>
      <c r="EM2" s="45" t="s">
        <v>43</v>
      </c>
      <c r="EN2" s="45" t="s">
        <v>108</v>
      </c>
      <c r="EO2" s="54" t="s">
        <v>109</v>
      </c>
      <c r="EP2" s="58" t="s">
        <v>20</v>
      </c>
      <c r="EQ2" s="59" t="s">
        <v>22</v>
      </c>
      <c r="ER2" s="45" t="s">
        <v>110</v>
      </c>
      <c r="ES2" s="45" t="s">
        <v>111</v>
      </c>
      <c r="ET2" s="45" t="s">
        <v>112</v>
      </c>
      <c r="EU2" s="45" t="s">
        <v>113</v>
      </c>
      <c r="EV2" s="45" t="s">
        <v>114</v>
      </c>
      <c r="EW2" s="54" t="s">
        <v>115</v>
      </c>
      <c r="EX2" s="58" t="s">
        <v>20</v>
      </c>
      <c r="EY2" s="59" t="s">
        <v>22</v>
      </c>
      <c r="EZ2" s="45" t="s">
        <v>116</v>
      </c>
      <c r="FA2" s="45" t="s">
        <v>117</v>
      </c>
      <c r="FB2" s="45" t="s">
        <v>118</v>
      </c>
      <c r="FC2" s="45" t="s">
        <v>119</v>
      </c>
      <c r="FD2" s="45" t="s">
        <v>120</v>
      </c>
      <c r="FE2" s="45" t="s">
        <v>121</v>
      </c>
      <c r="FF2" s="45" t="s">
        <v>122</v>
      </c>
      <c r="FG2" s="54" t="s">
        <v>123</v>
      </c>
      <c r="FH2" s="58" t="s">
        <v>20</v>
      </c>
      <c r="FI2" s="59" t="s">
        <v>22</v>
      </c>
      <c r="FJ2" s="45" t="s">
        <v>124</v>
      </c>
      <c r="FK2" s="45" t="s">
        <v>125</v>
      </c>
      <c r="FL2" s="45" t="s">
        <v>126</v>
      </c>
      <c r="FM2" s="45" t="s">
        <v>127</v>
      </c>
      <c r="FN2" s="45" t="s">
        <v>57</v>
      </c>
      <c r="FO2" s="54" t="s">
        <v>128</v>
      </c>
      <c r="FP2" s="58" t="s">
        <v>20</v>
      </c>
      <c r="FQ2" s="59" t="s">
        <v>22</v>
      </c>
      <c r="FR2" s="45" t="s">
        <v>129</v>
      </c>
      <c r="FS2" s="45" t="s">
        <v>66</v>
      </c>
      <c r="FT2" s="45" t="s">
        <v>130</v>
      </c>
      <c r="FU2" s="45" t="s">
        <v>131</v>
      </c>
      <c r="FV2" s="58" t="s">
        <v>20</v>
      </c>
      <c r="FW2" s="59" t="s">
        <v>22</v>
      </c>
      <c r="FX2" s="59" t="s">
        <v>132</v>
      </c>
      <c r="FY2" s="45" t="s">
        <v>133</v>
      </c>
      <c r="FZ2" s="45" t="s">
        <v>134</v>
      </c>
      <c r="GA2" s="45" t="s">
        <v>135</v>
      </c>
      <c r="GB2" s="54" t="s">
        <v>136</v>
      </c>
      <c r="GC2" s="60" t="s">
        <v>20</v>
      </c>
      <c r="GD2" s="61" t="s">
        <v>22</v>
      </c>
      <c r="GE2" s="53" t="s">
        <v>137</v>
      </c>
      <c r="GF2" s="53" t="s">
        <v>138</v>
      </c>
      <c r="GG2" s="53" t="s">
        <v>139</v>
      </c>
      <c r="GH2" s="54" t="s">
        <v>140</v>
      </c>
      <c r="GI2" s="58" t="s">
        <v>20</v>
      </c>
      <c r="GJ2" s="61" t="s">
        <v>22</v>
      </c>
      <c r="GK2" s="45" t="s">
        <v>141</v>
      </c>
      <c r="GL2" s="45" t="s">
        <v>142</v>
      </c>
      <c r="GM2" s="62" t="s">
        <v>79</v>
      </c>
      <c r="GN2" s="54" t="s">
        <v>143</v>
      </c>
      <c r="GO2" s="58" t="s">
        <v>20</v>
      </c>
      <c r="GP2" s="45" t="s">
        <v>22</v>
      </c>
      <c r="GQ2" s="45" t="s">
        <v>144</v>
      </c>
      <c r="GR2" s="62" t="s">
        <v>82</v>
      </c>
      <c r="GS2" s="45" t="s">
        <v>145</v>
      </c>
      <c r="GT2" s="45" t="s">
        <v>146</v>
      </c>
      <c r="GU2" s="54" t="s">
        <v>147</v>
      </c>
      <c r="GV2" s="54" t="s">
        <v>20</v>
      </c>
      <c r="GW2" s="54" t="s">
        <v>22</v>
      </c>
      <c r="GX2" s="54" t="s">
        <v>148</v>
      </c>
      <c r="GY2" s="54" t="s">
        <v>149</v>
      </c>
      <c r="GZ2" s="54" t="s">
        <v>150</v>
      </c>
      <c r="HA2" s="58" t="s">
        <v>20</v>
      </c>
      <c r="HB2" s="45" t="s">
        <v>22</v>
      </c>
      <c r="HC2" s="45" t="s">
        <v>151</v>
      </c>
      <c r="HD2" s="45" t="s">
        <v>152</v>
      </c>
      <c r="HE2" s="45" t="s">
        <v>93</v>
      </c>
      <c r="HF2" s="45" t="s">
        <v>153</v>
      </c>
      <c r="HG2" s="54" t="s">
        <v>154</v>
      </c>
      <c r="HH2" s="54" t="s">
        <v>20</v>
      </c>
      <c r="HI2" s="54" t="s">
        <v>22</v>
      </c>
      <c r="HJ2" s="45" t="s">
        <v>88</v>
      </c>
      <c r="HK2" s="45" t="s">
        <v>97</v>
      </c>
      <c r="HL2" s="45" t="s">
        <v>155</v>
      </c>
      <c r="HM2" s="54" t="s">
        <v>156</v>
      </c>
      <c r="HN2" s="54" t="s">
        <v>20</v>
      </c>
      <c r="HO2" s="54" t="s">
        <v>22</v>
      </c>
      <c r="HP2" s="54" t="s">
        <v>157</v>
      </c>
      <c r="HQ2" s="54" t="s">
        <v>43</v>
      </c>
      <c r="HR2" s="54" t="s">
        <v>158</v>
      </c>
      <c r="HS2" s="54" t="s">
        <v>20</v>
      </c>
      <c r="HT2" s="54" t="s">
        <v>22</v>
      </c>
      <c r="HU2" s="54" t="s">
        <v>159</v>
      </c>
      <c r="HV2" s="54" t="s">
        <v>160</v>
      </c>
      <c r="HW2" s="54" t="s">
        <v>161</v>
      </c>
      <c r="HX2" s="54" t="s">
        <v>162</v>
      </c>
      <c r="HY2" s="54" t="s">
        <v>163</v>
      </c>
      <c r="HZ2" s="54" t="s">
        <v>45</v>
      </c>
      <c r="IA2" s="54" t="s">
        <v>164</v>
      </c>
      <c r="IB2" s="54" t="s">
        <v>20</v>
      </c>
      <c r="IC2" s="54" t="s">
        <v>22</v>
      </c>
      <c r="ID2" s="54" t="s">
        <v>165</v>
      </c>
      <c r="IE2" s="54" t="s">
        <v>166</v>
      </c>
      <c r="IF2" s="54" t="s">
        <v>167</v>
      </c>
      <c r="IG2" s="54" t="s">
        <v>51</v>
      </c>
      <c r="IH2" s="54" t="s">
        <v>168</v>
      </c>
      <c r="II2" s="45" t="s">
        <v>20</v>
      </c>
      <c r="IJ2" s="45" t="s">
        <v>22</v>
      </c>
      <c r="IK2" s="45" t="s">
        <v>169</v>
      </c>
      <c r="IL2" s="45" t="s">
        <v>170</v>
      </c>
      <c r="IM2" s="45" t="s">
        <v>171</v>
      </c>
      <c r="IN2" s="45" t="s">
        <v>172</v>
      </c>
      <c r="IO2" s="45" t="s">
        <v>173</v>
      </c>
      <c r="IP2" s="45" t="s">
        <v>174</v>
      </c>
      <c r="IQ2" s="45" t="s">
        <v>175</v>
      </c>
      <c r="IR2" s="54" t="s">
        <v>176</v>
      </c>
      <c r="IS2" s="54" t="s">
        <v>20</v>
      </c>
      <c r="IT2" s="54" t="s">
        <v>22</v>
      </c>
      <c r="IU2" s="54" t="s">
        <v>142</v>
      </c>
      <c r="IV2" s="54" t="s">
        <v>177</v>
      </c>
      <c r="IW2" s="54" t="s">
        <v>178</v>
      </c>
      <c r="IX2" s="54" t="s">
        <v>179</v>
      </c>
      <c r="IY2" s="54" t="s">
        <v>20</v>
      </c>
      <c r="IZ2" s="54" t="s">
        <v>22</v>
      </c>
      <c r="JA2" s="63" t="s">
        <v>180</v>
      </c>
      <c r="JB2" s="54" t="s">
        <v>181</v>
      </c>
      <c r="JC2" s="54" t="s">
        <v>182</v>
      </c>
      <c r="JD2" s="54" t="s">
        <v>20</v>
      </c>
      <c r="JE2" s="54" t="s">
        <v>22</v>
      </c>
      <c r="JF2" s="54" t="s">
        <v>183</v>
      </c>
      <c r="JG2" s="54" t="s">
        <v>184</v>
      </c>
      <c r="JH2" s="54" t="s">
        <v>138</v>
      </c>
      <c r="JI2" s="64" t="s">
        <v>185</v>
      </c>
      <c r="JJ2" s="65" t="s">
        <v>186</v>
      </c>
      <c r="JK2" s="65" t="s">
        <v>187</v>
      </c>
      <c r="JL2" s="54" t="s">
        <v>188</v>
      </c>
      <c r="JM2" s="54" t="s">
        <v>20</v>
      </c>
      <c r="JN2" s="54" t="s">
        <v>22</v>
      </c>
    </row>
    <row r="3" s="32" customFormat="1" customHeight="1" spans="1:272">
      <c r="A3" s="10">
        <v>1</v>
      </c>
      <c r="B3" s="10">
        <v>101453</v>
      </c>
      <c r="C3" s="10" t="s">
        <v>189</v>
      </c>
      <c r="D3" s="10" t="s">
        <v>190</v>
      </c>
      <c r="E3" s="20">
        <v>11866</v>
      </c>
      <c r="F3" s="20" t="s">
        <v>191</v>
      </c>
      <c r="G3" s="10" t="s">
        <v>192</v>
      </c>
      <c r="I3" s="32">
        <v>7</v>
      </c>
      <c r="J3" s="32">
        <v>6</v>
      </c>
      <c r="K3" s="32">
        <v>31</v>
      </c>
      <c r="L3" s="32">
        <v>19</v>
      </c>
      <c r="M3" s="20">
        <v>14</v>
      </c>
      <c r="T3" s="33"/>
      <c r="U3" s="20">
        <v>77</v>
      </c>
      <c r="V3" s="20"/>
      <c r="W3" s="20"/>
      <c r="X3" s="20"/>
      <c r="Y3" s="20"/>
      <c r="Z3" s="20">
        <v>5</v>
      </c>
      <c r="AA3" s="20"/>
      <c r="AB3" s="20"/>
      <c r="AC3" s="20"/>
      <c r="AD3" s="20"/>
      <c r="AE3" s="20">
        <v>1</v>
      </c>
      <c r="AF3" s="20"/>
      <c r="AG3" s="33">
        <v>83</v>
      </c>
      <c r="AJ3" s="32">
        <v>40</v>
      </c>
      <c r="AL3" s="32">
        <v>10</v>
      </c>
      <c r="AM3" s="32">
        <v>20</v>
      </c>
      <c r="AN3" s="32">
        <v>20</v>
      </c>
      <c r="AP3" s="33"/>
      <c r="AQ3" s="56">
        <v>173</v>
      </c>
      <c r="AR3" s="33"/>
      <c r="AS3" s="33"/>
      <c r="AT3" s="33"/>
      <c r="AU3" s="33"/>
      <c r="AV3" s="56">
        <v>173</v>
      </c>
      <c r="AW3" s="33"/>
      <c r="BA3" s="33">
        <v>173</v>
      </c>
      <c r="BB3" s="33"/>
      <c r="BC3" s="33"/>
      <c r="BF3" s="32">
        <v>6</v>
      </c>
      <c r="BH3" s="33"/>
      <c r="BI3" s="33"/>
      <c r="BJ3" s="32">
        <v>-4</v>
      </c>
      <c r="BP3" s="34">
        <v>175</v>
      </c>
      <c r="BQ3" s="33"/>
      <c r="BR3" s="33"/>
      <c r="BT3" s="32">
        <v>-2</v>
      </c>
      <c r="BV3" s="33">
        <v>173</v>
      </c>
      <c r="BW3" s="20"/>
      <c r="BX3" s="20">
        <v>20</v>
      </c>
      <c r="BY3" s="20">
        <v>20</v>
      </c>
      <c r="BZ3" s="20">
        <v>0</v>
      </c>
      <c r="CA3" s="20">
        <v>0</v>
      </c>
      <c r="CB3" s="20"/>
      <c r="CC3" s="20"/>
      <c r="CD3" s="20"/>
      <c r="CE3" s="20"/>
      <c r="CF3" s="33">
        <v>213</v>
      </c>
      <c r="CG3" s="33"/>
      <c r="CH3" s="20"/>
      <c r="CI3" s="20"/>
      <c r="CJ3" s="20">
        <v>-2</v>
      </c>
      <c r="CK3" s="33">
        <v>211</v>
      </c>
      <c r="CL3" s="33"/>
      <c r="CN3" s="20"/>
      <c r="CO3" s="35"/>
      <c r="CR3" s="33"/>
      <c r="CS3" s="33"/>
      <c r="CT3" s="36">
        <v>211</v>
      </c>
      <c r="CW3" s="20"/>
      <c r="CY3" s="33">
        <v>211</v>
      </c>
      <c r="CZ3" s="33"/>
      <c r="DA3" s="33"/>
      <c r="DC3" s="32">
        <v>-2</v>
      </c>
      <c r="DD3" s="33">
        <v>209</v>
      </c>
      <c r="DE3" s="20"/>
      <c r="DF3" s="20"/>
      <c r="DG3" s="33"/>
      <c r="DH3" s="33"/>
      <c r="DI3" s="32">
        <v>-2</v>
      </c>
      <c r="DM3" s="32">
        <v>10</v>
      </c>
      <c r="DO3" s="36">
        <v>217</v>
      </c>
      <c r="DP3" s="20"/>
      <c r="DQ3" s="33"/>
      <c r="DR3" s="32">
        <v>-2</v>
      </c>
      <c r="DS3" s="32">
        <v>20</v>
      </c>
      <c r="DW3" s="20"/>
      <c r="DX3" s="20"/>
      <c r="DY3" s="20"/>
      <c r="DZ3" s="33"/>
      <c r="EA3" s="32">
        <v>-2</v>
      </c>
      <c r="EE3" s="34">
        <v>233</v>
      </c>
      <c r="EF3" s="33"/>
      <c r="EG3" s="33"/>
      <c r="EM3" s="32">
        <v>-2</v>
      </c>
      <c r="EO3" s="33">
        <v>231</v>
      </c>
      <c r="EP3" s="33"/>
      <c r="EQ3" s="33"/>
      <c r="EU3" s="32">
        <v>90</v>
      </c>
      <c r="EW3" s="33">
        <v>321</v>
      </c>
      <c r="EX3" s="33"/>
      <c r="EY3" s="33"/>
      <c r="EZ3" s="32">
        <v>-4</v>
      </c>
      <c r="FD3" s="32">
        <v>80</v>
      </c>
      <c r="FE3" s="32">
        <v>1</v>
      </c>
      <c r="FG3" s="33">
        <v>398</v>
      </c>
      <c r="FH3" s="33"/>
      <c r="FI3" s="33"/>
      <c r="FN3" s="32">
        <v>-1</v>
      </c>
      <c r="FO3" s="33">
        <v>397</v>
      </c>
      <c r="FP3" s="33"/>
      <c r="FQ3" s="33"/>
      <c r="FS3" s="32">
        <v>-2</v>
      </c>
      <c r="FV3" s="33"/>
      <c r="FW3" s="33"/>
      <c r="FX3" s="33">
        <v>3</v>
      </c>
      <c r="FZ3" s="32">
        <v>10</v>
      </c>
      <c r="GB3" s="33">
        <v>408</v>
      </c>
      <c r="GC3" s="20"/>
      <c r="GD3" s="20"/>
      <c r="GE3" s="20"/>
      <c r="GF3" s="20"/>
      <c r="GG3" s="20"/>
      <c r="GH3" s="33">
        <v>408</v>
      </c>
      <c r="GI3" s="33"/>
      <c r="GM3" s="40">
        <v>-1</v>
      </c>
      <c r="GN3" s="33">
        <v>407</v>
      </c>
      <c r="GO3" s="33"/>
      <c r="GR3" s="32">
        <v>-4</v>
      </c>
      <c r="GU3" s="33">
        <v>403</v>
      </c>
      <c r="GV3" s="33"/>
      <c r="GX3" s="32">
        <v>5</v>
      </c>
      <c r="GZ3" s="33">
        <v>412</v>
      </c>
      <c r="HE3" s="32">
        <v>-2</v>
      </c>
      <c r="HF3" s="32">
        <v>5</v>
      </c>
      <c r="HG3" s="32">
        <v>415</v>
      </c>
      <c r="HL3" s="32">
        <v>-2</v>
      </c>
      <c r="HM3" s="32">
        <v>413</v>
      </c>
      <c r="HP3" s="32">
        <v>5</v>
      </c>
      <c r="HR3" s="32">
        <v>418</v>
      </c>
      <c r="HU3" s="32">
        <v>20</v>
      </c>
      <c r="HY3" s="32">
        <v>5</v>
      </c>
      <c r="HZ3" s="32">
        <v>-2</v>
      </c>
      <c r="IA3" s="32">
        <v>441</v>
      </c>
      <c r="ID3" s="32">
        <v>20</v>
      </c>
      <c r="IG3" s="32">
        <v>-2</v>
      </c>
      <c r="IH3" s="32">
        <v>459</v>
      </c>
      <c r="II3" s="32">
        <v>-100.5</v>
      </c>
      <c r="IJ3" s="32" t="s">
        <v>193</v>
      </c>
      <c r="IL3" s="32">
        <v>5</v>
      </c>
      <c r="IQ3" s="32">
        <v>-2</v>
      </c>
      <c r="IR3" s="32">
        <v>361.5</v>
      </c>
      <c r="IV3" s="32">
        <v>40</v>
      </c>
      <c r="IX3" s="32">
        <v>401.5</v>
      </c>
      <c r="IY3" s="32">
        <v>-73</v>
      </c>
      <c r="IZ3" s="32" t="s">
        <v>194</v>
      </c>
      <c r="JC3" s="32">
        <v>328.5</v>
      </c>
      <c r="JI3" s="66"/>
      <c r="JK3" s="32">
        <v>-4</v>
      </c>
      <c r="JL3" s="32">
        <f>JC3+JD3+JF3+JG3+JH3+JI3+JJ3+JK3</f>
        <v>324.5</v>
      </c>
    </row>
    <row r="4" s="32" customFormat="1" customHeight="1" spans="1:272">
      <c r="A4" s="10">
        <v>2</v>
      </c>
      <c r="B4" s="10">
        <v>117923</v>
      </c>
      <c r="C4" s="10" t="s">
        <v>195</v>
      </c>
      <c r="D4" s="10" t="s">
        <v>196</v>
      </c>
      <c r="E4" s="46">
        <v>11977</v>
      </c>
      <c r="F4" s="10" t="s">
        <v>197</v>
      </c>
      <c r="G4" s="10" t="s">
        <v>198</v>
      </c>
      <c r="H4" s="32">
        <v>40</v>
      </c>
      <c r="I4" s="32">
        <v>8</v>
      </c>
      <c r="J4" s="32">
        <v>6</v>
      </c>
      <c r="K4" s="32">
        <v>2</v>
      </c>
      <c r="L4" s="32">
        <v>3</v>
      </c>
      <c r="M4" s="20"/>
      <c r="T4" s="33"/>
      <c r="U4" s="20">
        <v>59</v>
      </c>
      <c r="V4" s="20"/>
      <c r="W4" s="20"/>
      <c r="X4" s="20"/>
      <c r="Y4" s="20"/>
      <c r="Z4" s="20"/>
      <c r="AA4" s="20"/>
      <c r="AB4" s="20"/>
      <c r="AC4" s="20"/>
      <c r="AD4" s="20"/>
      <c r="AE4" s="20">
        <v>3</v>
      </c>
      <c r="AF4" s="20"/>
      <c r="AG4" s="33">
        <v>62</v>
      </c>
      <c r="AJ4" s="32">
        <v>40</v>
      </c>
      <c r="AL4" s="32">
        <v>10</v>
      </c>
      <c r="AM4" s="32">
        <v>20</v>
      </c>
      <c r="AN4" s="32">
        <v>20</v>
      </c>
      <c r="AP4" s="33"/>
      <c r="AQ4" s="56">
        <v>152</v>
      </c>
      <c r="AR4" s="33"/>
      <c r="AS4" s="33"/>
      <c r="AT4" s="33"/>
      <c r="AU4" s="33"/>
      <c r="AV4" s="56">
        <v>152</v>
      </c>
      <c r="AW4" s="33">
        <v>-66</v>
      </c>
      <c r="AX4" s="32" t="s">
        <v>199</v>
      </c>
      <c r="BA4" s="33">
        <v>86</v>
      </c>
      <c r="BB4" s="33"/>
      <c r="BC4" s="33"/>
      <c r="BF4" s="32">
        <v>0</v>
      </c>
      <c r="BH4" s="33"/>
      <c r="BI4" s="33"/>
      <c r="BK4" s="32">
        <v>20</v>
      </c>
      <c r="BP4" s="34">
        <v>106</v>
      </c>
      <c r="BQ4" s="33"/>
      <c r="BR4" s="33"/>
      <c r="BV4" s="33">
        <v>106</v>
      </c>
      <c r="BW4" s="20"/>
      <c r="BX4" s="20"/>
      <c r="BY4" s="20">
        <v>20</v>
      </c>
      <c r="BZ4" s="20">
        <v>0</v>
      </c>
      <c r="CA4" s="20">
        <v>20</v>
      </c>
      <c r="CB4" s="20"/>
      <c r="CC4" s="20"/>
      <c r="CD4" s="20"/>
      <c r="CE4" s="20"/>
      <c r="CF4" s="33">
        <v>146</v>
      </c>
      <c r="CG4" s="33"/>
      <c r="CH4" s="20"/>
      <c r="CI4" s="20"/>
      <c r="CJ4" s="20">
        <v>2</v>
      </c>
      <c r="CK4" s="33">
        <v>148</v>
      </c>
      <c r="CL4" s="33"/>
      <c r="CN4" s="20"/>
      <c r="CO4" s="35"/>
      <c r="CP4" s="32">
        <v>20</v>
      </c>
      <c r="CR4" s="33"/>
      <c r="CS4" s="33"/>
      <c r="CT4" s="36">
        <v>168</v>
      </c>
      <c r="CU4" s="32">
        <v>20</v>
      </c>
      <c r="CW4" s="20"/>
      <c r="CY4" s="33">
        <v>188</v>
      </c>
      <c r="CZ4" s="33"/>
      <c r="DA4" s="33"/>
      <c r="DB4" s="32">
        <v>20</v>
      </c>
      <c r="DD4" s="33">
        <v>208</v>
      </c>
      <c r="DE4" s="20"/>
      <c r="DF4" s="20"/>
      <c r="DG4" s="33"/>
      <c r="DH4" s="33"/>
      <c r="DO4" s="36">
        <v>208</v>
      </c>
      <c r="DP4" s="20"/>
      <c r="DQ4" s="33"/>
      <c r="DR4" s="32">
        <v>2</v>
      </c>
      <c r="DS4" s="32">
        <v>20</v>
      </c>
      <c r="DT4" s="32">
        <v>4</v>
      </c>
      <c r="DW4" s="20"/>
      <c r="DX4" s="20"/>
      <c r="DY4" s="20"/>
      <c r="DZ4" s="33"/>
      <c r="EA4" s="32">
        <v>-4</v>
      </c>
      <c r="EB4" s="32">
        <v>20</v>
      </c>
      <c r="EE4" s="34">
        <v>250</v>
      </c>
      <c r="EF4" s="33"/>
      <c r="EG4" s="33"/>
      <c r="EO4" s="33">
        <v>250</v>
      </c>
      <c r="EP4" s="33"/>
      <c r="EQ4" s="33"/>
      <c r="EU4" s="32">
        <v>20</v>
      </c>
      <c r="EW4" s="33">
        <v>270</v>
      </c>
      <c r="EX4" s="33"/>
      <c r="EY4" s="33"/>
      <c r="FD4" s="32">
        <v>10</v>
      </c>
      <c r="FG4" s="33">
        <v>280</v>
      </c>
      <c r="FH4" s="33">
        <v>-98.5</v>
      </c>
      <c r="FI4" s="33" t="s">
        <v>200</v>
      </c>
      <c r="FO4" s="33">
        <v>181.5</v>
      </c>
      <c r="FP4" s="33">
        <v>-6</v>
      </c>
      <c r="FQ4" s="33" t="s">
        <v>201</v>
      </c>
      <c r="FU4" s="32">
        <v>3</v>
      </c>
      <c r="FV4" s="33"/>
      <c r="FW4" s="33"/>
      <c r="FX4" s="33"/>
      <c r="GB4" s="33">
        <v>178.5</v>
      </c>
      <c r="GC4" s="20"/>
      <c r="GD4" s="20"/>
      <c r="GE4" s="20"/>
      <c r="GF4" s="20"/>
      <c r="GG4" s="20"/>
      <c r="GH4" s="33">
        <v>178.5</v>
      </c>
      <c r="GI4" s="33"/>
      <c r="GM4" s="40"/>
      <c r="GN4" s="33">
        <v>178.5</v>
      </c>
      <c r="GO4" s="33"/>
      <c r="GU4" s="33">
        <v>178.5</v>
      </c>
      <c r="GV4" s="33">
        <v>-20</v>
      </c>
      <c r="GW4" s="32" t="s">
        <v>202</v>
      </c>
      <c r="GX4" s="32">
        <v>2.5</v>
      </c>
      <c r="GZ4" s="33">
        <v>161</v>
      </c>
      <c r="HE4" s="32">
        <v>-4</v>
      </c>
      <c r="HF4" s="32">
        <v>0</v>
      </c>
      <c r="HG4" s="32">
        <v>157</v>
      </c>
      <c r="HH4" s="32">
        <v>-10</v>
      </c>
      <c r="HI4" s="32" t="s">
        <v>203</v>
      </c>
      <c r="HL4" s="32">
        <v>-2</v>
      </c>
      <c r="HM4" s="32">
        <v>145</v>
      </c>
      <c r="HP4" s="32">
        <v>2.5</v>
      </c>
      <c r="HR4" s="32">
        <v>147.5</v>
      </c>
      <c r="HS4" s="32">
        <v>-14</v>
      </c>
      <c r="HT4" s="32" t="s">
        <v>204</v>
      </c>
      <c r="HY4" s="32">
        <v>5</v>
      </c>
      <c r="HZ4" s="32">
        <v>1</v>
      </c>
      <c r="IA4" s="32">
        <v>139.5</v>
      </c>
      <c r="IB4" s="32">
        <v>-30</v>
      </c>
      <c r="IC4" s="32" t="s">
        <v>205</v>
      </c>
      <c r="IH4" s="32">
        <v>109.5</v>
      </c>
      <c r="IL4" s="32">
        <v>8</v>
      </c>
      <c r="IN4" s="32">
        <v>1</v>
      </c>
      <c r="IR4" s="32">
        <v>118.5</v>
      </c>
      <c r="IV4" s="32">
        <v>10</v>
      </c>
      <c r="IX4" s="32">
        <v>128.5</v>
      </c>
      <c r="JC4" s="32">
        <v>128.5</v>
      </c>
      <c r="JD4" s="32">
        <v>-28</v>
      </c>
      <c r="JE4" s="32" t="s">
        <v>206</v>
      </c>
      <c r="JI4" s="66"/>
      <c r="JL4" s="32">
        <f t="shared" ref="JL4:JL67" si="0">JC4+JD4+JF4+JG4+JH4+JI4+JJ4+JK4</f>
        <v>100.5</v>
      </c>
    </row>
    <row r="5" s="32" customFormat="1" customHeight="1" spans="1:272">
      <c r="A5" s="10">
        <v>3</v>
      </c>
      <c r="B5" s="10">
        <v>365</v>
      </c>
      <c r="C5" s="10" t="s">
        <v>207</v>
      </c>
      <c r="D5" s="10" t="s">
        <v>208</v>
      </c>
      <c r="E5" s="10">
        <v>4301</v>
      </c>
      <c r="F5" s="10" t="s">
        <v>209</v>
      </c>
      <c r="G5" s="47" t="s">
        <v>210</v>
      </c>
      <c r="H5" s="32">
        <v>5</v>
      </c>
      <c r="I5" s="32">
        <v>20</v>
      </c>
      <c r="J5" s="32">
        <v>8</v>
      </c>
      <c r="K5" s="32">
        <v>11</v>
      </c>
      <c r="L5" s="32">
        <v>7</v>
      </c>
      <c r="M5" s="20">
        <v>2</v>
      </c>
      <c r="O5" s="32">
        <v>20</v>
      </c>
      <c r="T5" s="33"/>
      <c r="U5" s="20">
        <v>73</v>
      </c>
      <c r="V5" s="20"/>
      <c r="W5" s="20"/>
      <c r="X5" s="20"/>
      <c r="Y5" s="20"/>
      <c r="Z5" s="20"/>
      <c r="AA5" s="20"/>
      <c r="AB5" s="20"/>
      <c r="AC5" s="20"/>
      <c r="AD5" s="20"/>
      <c r="AE5" s="20">
        <v>6</v>
      </c>
      <c r="AF5" s="20"/>
      <c r="AG5" s="33">
        <v>79</v>
      </c>
      <c r="AJ5" s="32">
        <v>20</v>
      </c>
      <c r="AL5" s="32">
        <v>10</v>
      </c>
      <c r="AM5" s="32">
        <v>20</v>
      </c>
      <c r="AN5" s="32">
        <v>20</v>
      </c>
      <c r="AP5" s="33"/>
      <c r="AQ5" s="56">
        <v>149</v>
      </c>
      <c r="AR5" s="33"/>
      <c r="AS5" s="33"/>
      <c r="AT5" s="33"/>
      <c r="AU5" s="33">
        <v>10</v>
      </c>
      <c r="AV5" s="56">
        <v>159</v>
      </c>
      <c r="AW5" s="33"/>
      <c r="AY5" s="32">
        <v>10</v>
      </c>
      <c r="BA5" s="33">
        <v>169</v>
      </c>
      <c r="BB5" s="33"/>
      <c r="BC5" s="33"/>
      <c r="BF5" s="32">
        <v>23</v>
      </c>
      <c r="BH5" s="33">
        <v>-4.5</v>
      </c>
      <c r="BI5" s="33" t="s">
        <v>211</v>
      </c>
      <c r="BJ5" s="32">
        <v>31</v>
      </c>
      <c r="BP5" s="34">
        <v>218.5</v>
      </c>
      <c r="BQ5" s="33"/>
      <c r="BR5" s="33"/>
      <c r="BT5" s="32">
        <v>30</v>
      </c>
      <c r="BU5" s="32">
        <v>10</v>
      </c>
      <c r="BV5" s="33">
        <v>258.5</v>
      </c>
      <c r="BW5" s="20">
        <v>10</v>
      </c>
      <c r="BX5" s="20"/>
      <c r="BY5" s="20"/>
      <c r="BZ5" s="20"/>
      <c r="CA5" s="20">
        <v>0</v>
      </c>
      <c r="CB5" s="20"/>
      <c r="CC5" s="20">
        <v>6</v>
      </c>
      <c r="CD5" s="20"/>
      <c r="CE5" s="20"/>
      <c r="CF5" s="33">
        <v>274.5</v>
      </c>
      <c r="CG5" s="33"/>
      <c r="CH5" s="20"/>
      <c r="CI5" s="20"/>
      <c r="CJ5" s="20">
        <v>33</v>
      </c>
      <c r="CK5" s="33">
        <v>307.5</v>
      </c>
      <c r="CL5" s="33"/>
      <c r="CN5" s="20"/>
      <c r="CO5" s="35"/>
      <c r="CR5" s="33"/>
      <c r="CS5" s="33"/>
      <c r="CT5" s="36">
        <v>307.5</v>
      </c>
      <c r="CW5" s="20">
        <v>10</v>
      </c>
      <c r="CY5" s="33">
        <v>317.5</v>
      </c>
      <c r="CZ5" s="33"/>
      <c r="DA5" s="33"/>
      <c r="DC5" s="32">
        <v>6</v>
      </c>
      <c r="DD5" s="33">
        <v>323.5</v>
      </c>
      <c r="DE5" s="20"/>
      <c r="DF5" s="20"/>
      <c r="DG5" s="33"/>
      <c r="DH5" s="33"/>
      <c r="DI5" s="32">
        <v>18</v>
      </c>
      <c r="DL5" s="32">
        <v>20</v>
      </c>
      <c r="DO5" s="36">
        <v>361.5</v>
      </c>
      <c r="DP5" s="20">
        <v>-80</v>
      </c>
      <c r="DQ5" s="33" t="s">
        <v>212</v>
      </c>
      <c r="DW5" s="20">
        <v>-143</v>
      </c>
      <c r="DX5" s="20" t="s">
        <v>213</v>
      </c>
      <c r="DY5" s="20"/>
      <c r="DZ5" s="33"/>
      <c r="EA5" s="32">
        <v>4</v>
      </c>
      <c r="EE5" s="34">
        <v>142.5</v>
      </c>
      <c r="EF5" s="33"/>
      <c r="EG5" s="33"/>
      <c r="EJ5" s="32">
        <v>5</v>
      </c>
      <c r="EM5" s="32">
        <v>17</v>
      </c>
      <c r="EO5" s="33">
        <v>164.5</v>
      </c>
      <c r="EP5" s="33"/>
      <c r="EQ5" s="33"/>
      <c r="ER5" s="32">
        <v>7</v>
      </c>
      <c r="ET5" s="32">
        <v>20</v>
      </c>
      <c r="EU5" s="32">
        <v>90</v>
      </c>
      <c r="EW5" s="33">
        <v>281.5</v>
      </c>
      <c r="EX5" s="33"/>
      <c r="EY5" s="33"/>
      <c r="FD5" s="32">
        <v>80</v>
      </c>
      <c r="FE5" s="32">
        <v>4</v>
      </c>
      <c r="FG5" s="33">
        <v>365.5</v>
      </c>
      <c r="FH5" s="33"/>
      <c r="FI5" s="33"/>
      <c r="FO5" s="33">
        <v>365.5</v>
      </c>
      <c r="FP5" s="33">
        <v>-71.5</v>
      </c>
      <c r="FQ5" s="33" t="s">
        <v>214</v>
      </c>
      <c r="FS5" s="32">
        <v>-2</v>
      </c>
      <c r="FV5" s="33"/>
      <c r="FW5" s="33"/>
      <c r="FX5" s="33">
        <v>2</v>
      </c>
      <c r="FZ5" s="32">
        <v>20</v>
      </c>
      <c r="GB5" s="33">
        <v>314</v>
      </c>
      <c r="GC5" s="20"/>
      <c r="GD5" s="20"/>
      <c r="GE5" s="20"/>
      <c r="GF5" s="20"/>
      <c r="GG5" s="20"/>
      <c r="GH5" s="33">
        <v>314</v>
      </c>
      <c r="GI5" s="33"/>
      <c r="GM5" s="40">
        <v>12</v>
      </c>
      <c r="GN5" s="33">
        <v>326</v>
      </c>
      <c r="GO5" s="33"/>
      <c r="GR5" s="32">
        <v>6</v>
      </c>
      <c r="GU5" s="33">
        <v>332</v>
      </c>
      <c r="GV5" s="33"/>
      <c r="GX5" s="32">
        <v>6.5</v>
      </c>
      <c r="GZ5" s="33">
        <v>332.5</v>
      </c>
      <c r="HE5" s="32">
        <v>7</v>
      </c>
      <c r="HF5" s="32">
        <v>0</v>
      </c>
      <c r="HG5" s="32">
        <v>339.5</v>
      </c>
      <c r="HL5" s="32">
        <v>11</v>
      </c>
      <c r="HM5" s="32">
        <v>350.5</v>
      </c>
      <c r="HR5" s="32">
        <v>350.5</v>
      </c>
      <c r="HY5" s="32">
        <v>10</v>
      </c>
      <c r="IA5" s="32">
        <v>360.5</v>
      </c>
      <c r="IE5" s="32">
        <v>30</v>
      </c>
      <c r="IG5" s="32">
        <v>2</v>
      </c>
      <c r="IH5" s="32">
        <v>392.5</v>
      </c>
      <c r="IK5" s="32">
        <v>20</v>
      </c>
      <c r="IL5" s="32">
        <v>0</v>
      </c>
      <c r="IN5" s="32">
        <v>1</v>
      </c>
      <c r="IR5" s="32">
        <v>413.5</v>
      </c>
      <c r="IS5" s="32">
        <v>-90.5</v>
      </c>
      <c r="IT5" s="32" t="s">
        <v>215</v>
      </c>
      <c r="IV5" s="32">
        <v>60</v>
      </c>
      <c r="IX5" s="32">
        <v>383</v>
      </c>
      <c r="IY5" s="32">
        <v>-148.5</v>
      </c>
      <c r="IZ5" s="32" t="s">
        <v>216</v>
      </c>
      <c r="JC5" s="32">
        <v>234.5</v>
      </c>
      <c r="JD5" s="32">
        <v>-33.3</v>
      </c>
      <c r="JE5" s="32" t="s">
        <v>217</v>
      </c>
      <c r="JI5" s="66"/>
      <c r="JK5" s="32">
        <v>9</v>
      </c>
      <c r="JL5" s="32">
        <f t="shared" si="0"/>
        <v>210.2</v>
      </c>
    </row>
    <row r="6" s="32" customFormat="1" customHeight="1" spans="1:272">
      <c r="A6" s="10">
        <v>4</v>
      </c>
      <c r="B6" s="10">
        <v>104428</v>
      </c>
      <c r="C6" s="10" t="s">
        <v>218</v>
      </c>
      <c r="D6" s="10" t="s">
        <v>190</v>
      </c>
      <c r="E6" s="10">
        <v>6472</v>
      </c>
      <c r="F6" s="10" t="s">
        <v>219</v>
      </c>
      <c r="G6" s="10" t="s">
        <v>210</v>
      </c>
      <c r="H6" s="32">
        <v>1</v>
      </c>
      <c r="I6" s="32">
        <v>8</v>
      </c>
      <c r="J6" s="32">
        <v>24</v>
      </c>
      <c r="K6" s="32">
        <v>10</v>
      </c>
      <c r="L6" s="32">
        <v>4</v>
      </c>
      <c r="M6" s="20">
        <v>-2</v>
      </c>
      <c r="T6" s="33"/>
      <c r="U6" s="20">
        <v>45</v>
      </c>
      <c r="V6" s="20"/>
      <c r="W6" s="20"/>
      <c r="X6" s="20"/>
      <c r="Y6" s="20"/>
      <c r="Z6" s="20">
        <v>5</v>
      </c>
      <c r="AA6" s="20"/>
      <c r="AB6" s="20"/>
      <c r="AC6" s="20"/>
      <c r="AD6" s="20"/>
      <c r="AE6" s="20">
        <v>5</v>
      </c>
      <c r="AF6" s="20"/>
      <c r="AG6" s="33">
        <v>55</v>
      </c>
      <c r="AH6" s="32">
        <v>20</v>
      </c>
      <c r="AJ6" s="32">
        <v>40</v>
      </c>
      <c r="AL6" s="32">
        <v>0</v>
      </c>
      <c r="AM6" s="32">
        <v>20</v>
      </c>
      <c r="AN6" s="32">
        <v>20</v>
      </c>
      <c r="AP6" s="33"/>
      <c r="AQ6" s="56">
        <v>155</v>
      </c>
      <c r="AR6" s="33"/>
      <c r="AS6" s="33"/>
      <c r="AT6" s="33"/>
      <c r="AU6" s="33"/>
      <c r="AV6" s="56">
        <v>155</v>
      </c>
      <c r="AW6" s="33"/>
      <c r="BA6" s="33">
        <v>155</v>
      </c>
      <c r="BB6" s="33"/>
      <c r="BC6" s="33"/>
      <c r="BF6" s="32">
        <v>4</v>
      </c>
      <c r="BH6" s="33"/>
      <c r="BI6" s="33"/>
      <c r="BJ6" s="32">
        <v>2</v>
      </c>
      <c r="BP6" s="34">
        <v>161</v>
      </c>
      <c r="BQ6" s="33"/>
      <c r="BR6" s="33"/>
      <c r="BT6" s="32">
        <v>8</v>
      </c>
      <c r="BV6" s="33">
        <v>169</v>
      </c>
      <c r="BW6" s="20"/>
      <c r="BX6" s="20">
        <v>20</v>
      </c>
      <c r="BY6" s="20"/>
      <c r="BZ6" s="20"/>
      <c r="CA6" s="20">
        <v>20</v>
      </c>
      <c r="CB6" s="20"/>
      <c r="CC6" s="20">
        <v>11</v>
      </c>
      <c r="CD6" s="20"/>
      <c r="CE6" s="20"/>
      <c r="CF6" s="33">
        <v>220</v>
      </c>
      <c r="CG6" s="33">
        <v>-70</v>
      </c>
      <c r="CH6" s="20" t="s">
        <v>220</v>
      </c>
      <c r="CI6" s="20"/>
      <c r="CJ6" s="20">
        <v>-2</v>
      </c>
      <c r="CK6" s="33">
        <v>148</v>
      </c>
      <c r="CL6" s="33"/>
      <c r="CN6" s="20">
        <v>4</v>
      </c>
      <c r="CO6" s="35"/>
      <c r="CP6" s="32">
        <v>20</v>
      </c>
      <c r="CR6" s="33">
        <v>-16</v>
      </c>
      <c r="CS6" s="33" t="s">
        <v>221</v>
      </c>
      <c r="CT6" s="36">
        <v>156</v>
      </c>
      <c r="CW6" s="20"/>
      <c r="CY6" s="33">
        <v>156</v>
      </c>
      <c r="CZ6" s="33"/>
      <c r="DA6" s="33"/>
      <c r="DC6" s="32">
        <v>-2</v>
      </c>
      <c r="DD6" s="33">
        <v>154</v>
      </c>
      <c r="DE6" s="20"/>
      <c r="DF6" s="20"/>
      <c r="DG6" s="33">
        <v>-34</v>
      </c>
      <c r="DH6" s="33" t="s">
        <v>222</v>
      </c>
      <c r="DI6" s="32">
        <v>7</v>
      </c>
      <c r="DM6" s="32">
        <v>10</v>
      </c>
      <c r="DO6" s="36">
        <v>137</v>
      </c>
      <c r="DP6" s="20">
        <v>-20</v>
      </c>
      <c r="DQ6" s="33" t="s">
        <v>223</v>
      </c>
      <c r="DW6" s="20"/>
      <c r="DX6" s="20"/>
      <c r="DY6" s="20"/>
      <c r="DZ6" s="33"/>
      <c r="EA6" s="32">
        <v>-2</v>
      </c>
      <c r="EE6" s="34">
        <v>115</v>
      </c>
      <c r="EF6" s="33"/>
      <c r="EG6" s="33"/>
      <c r="EJ6" s="32">
        <v>5</v>
      </c>
      <c r="EK6" s="32">
        <v>20</v>
      </c>
      <c r="EO6" s="33">
        <v>140</v>
      </c>
      <c r="EP6" s="33"/>
      <c r="EQ6" s="33"/>
      <c r="ER6" s="32">
        <v>1</v>
      </c>
      <c r="ET6" s="32">
        <v>20</v>
      </c>
      <c r="EU6" s="32">
        <v>30</v>
      </c>
      <c r="EW6" s="33">
        <v>191</v>
      </c>
      <c r="EX6" s="33"/>
      <c r="EY6" s="33"/>
      <c r="FB6" s="32">
        <v>6</v>
      </c>
      <c r="FD6" s="32">
        <v>50</v>
      </c>
      <c r="FG6" s="33">
        <v>247</v>
      </c>
      <c r="FH6" s="33"/>
      <c r="FI6" s="33"/>
      <c r="FO6" s="33">
        <v>247</v>
      </c>
      <c r="FP6" s="33"/>
      <c r="FQ6" s="33"/>
      <c r="FR6" s="32">
        <v>20</v>
      </c>
      <c r="FV6" s="33"/>
      <c r="FW6" s="33"/>
      <c r="FX6" s="33"/>
      <c r="FZ6" s="32">
        <v>20</v>
      </c>
      <c r="GB6" s="33">
        <v>287</v>
      </c>
      <c r="GC6" s="20"/>
      <c r="GD6" s="20"/>
      <c r="GE6" s="20"/>
      <c r="GF6" s="20"/>
      <c r="GG6" s="20"/>
      <c r="GH6" s="33">
        <v>287</v>
      </c>
      <c r="GI6" s="33">
        <v>-59.5</v>
      </c>
      <c r="GJ6" s="32" t="s">
        <v>224</v>
      </c>
      <c r="GM6" s="40"/>
      <c r="GN6" s="33">
        <v>227.5</v>
      </c>
      <c r="GO6" s="33"/>
      <c r="GR6" s="32">
        <v>-4</v>
      </c>
      <c r="GU6" s="33">
        <v>223.5</v>
      </c>
      <c r="GV6" s="33">
        <v>-14.5</v>
      </c>
      <c r="GW6" s="32" t="s">
        <v>225</v>
      </c>
      <c r="GX6" s="32">
        <v>6</v>
      </c>
      <c r="GZ6" s="33">
        <v>219</v>
      </c>
      <c r="HE6" s="32">
        <v>6</v>
      </c>
      <c r="HF6" s="32">
        <v>6</v>
      </c>
      <c r="HG6" s="32">
        <v>231</v>
      </c>
      <c r="HM6" s="32">
        <v>231</v>
      </c>
      <c r="HP6" s="32">
        <v>6</v>
      </c>
      <c r="HR6" s="32">
        <v>237</v>
      </c>
      <c r="HU6" s="32">
        <v>20</v>
      </c>
      <c r="HY6" s="32">
        <v>5.5</v>
      </c>
      <c r="HZ6" s="32">
        <v>1</v>
      </c>
      <c r="IA6" s="32">
        <v>263.5</v>
      </c>
      <c r="IE6" s="32">
        <v>10</v>
      </c>
      <c r="IH6" s="32">
        <v>273.5</v>
      </c>
      <c r="II6" s="32">
        <v>-69.5</v>
      </c>
      <c r="IJ6" s="32" t="s">
        <v>226</v>
      </c>
      <c r="IK6" s="32">
        <v>20</v>
      </c>
      <c r="IL6" s="32">
        <v>0</v>
      </c>
      <c r="IM6" s="32">
        <v>20</v>
      </c>
      <c r="IQ6" s="32">
        <v>3</v>
      </c>
      <c r="IR6" s="32">
        <v>247</v>
      </c>
      <c r="IS6" s="32">
        <v>-53.5</v>
      </c>
      <c r="IT6" s="32" t="s">
        <v>227</v>
      </c>
      <c r="IV6" s="32">
        <v>0</v>
      </c>
      <c r="IX6" s="32">
        <v>193.5</v>
      </c>
      <c r="IY6" s="32">
        <v>-20</v>
      </c>
      <c r="IZ6" s="32" t="s">
        <v>228</v>
      </c>
      <c r="JC6" s="32">
        <v>173.5</v>
      </c>
      <c r="JF6" s="32">
        <v>20</v>
      </c>
      <c r="JI6" s="66"/>
      <c r="JL6" s="32">
        <f t="shared" si="0"/>
        <v>193.5</v>
      </c>
    </row>
    <row r="7" s="32" customFormat="1" customHeight="1" spans="1:272">
      <c r="A7" s="10">
        <v>5</v>
      </c>
      <c r="B7" s="10">
        <v>343</v>
      </c>
      <c r="C7" s="10" t="s">
        <v>229</v>
      </c>
      <c r="D7" s="10" t="s">
        <v>208</v>
      </c>
      <c r="E7" s="10">
        <v>7583</v>
      </c>
      <c r="F7" s="10" t="s">
        <v>230</v>
      </c>
      <c r="G7" s="47" t="s">
        <v>210</v>
      </c>
      <c r="H7" s="32">
        <v>11</v>
      </c>
      <c r="J7" s="32">
        <v>8</v>
      </c>
      <c r="K7" s="32">
        <v>5</v>
      </c>
      <c r="L7" s="32">
        <v>22</v>
      </c>
      <c r="M7" s="20">
        <v>19</v>
      </c>
      <c r="Q7" s="32">
        <v>10</v>
      </c>
      <c r="T7" s="33"/>
      <c r="U7" s="20">
        <v>75</v>
      </c>
      <c r="V7" s="20"/>
      <c r="W7" s="20"/>
      <c r="X7" s="20"/>
      <c r="Y7" s="20"/>
      <c r="Z7" s="20"/>
      <c r="AA7" s="20"/>
      <c r="AB7" s="20"/>
      <c r="AC7" s="20"/>
      <c r="AD7" s="20"/>
      <c r="AE7" s="20">
        <v>13</v>
      </c>
      <c r="AF7" s="20">
        <v>10</v>
      </c>
      <c r="AG7" s="33">
        <v>98</v>
      </c>
      <c r="AI7" s="32">
        <v>20</v>
      </c>
      <c r="AJ7" s="32">
        <v>35</v>
      </c>
      <c r="AL7" s="32">
        <v>10</v>
      </c>
      <c r="AM7" s="32">
        <v>20</v>
      </c>
      <c r="AN7" s="32">
        <v>20</v>
      </c>
      <c r="AP7" s="33"/>
      <c r="AQ7" s="56">
        <v>203</v>
      </c>
      <c r="AR7" s="33"/>
      <c r="AS7" s="33"/>
      <c r="AT7" s="33"/>
      <c r="AU7" s="33"/>
      <c r="AV7" s="56">
        <v>203</v>
      </c>
      <c r="AW7" s="33"/>
      <c r="AY7" s="32">
        <v>10</v>
      </c>
      <c r="BA7" s="33">
        <v>213</v>
      </c>
      <c r="BB7" s="33"/>
      <c r="BC7" s="33"/>
      <c r="BF7" s="32">
        <v>42</v>
      </c>
      <c r="BH7" s="33"/>
      <c r="BI7" s="33"/>
      <c r="BJ7" s="32">
        <v>27</v>
      </c>
      <c r="BP7" s="34">
        <v>282</v>
      </c>
      <c r="BQ7" s="33"/>
      <c r="BR7" s="33"/>
      <c r="BT7" s="32">
        <v>21</v>
      </c>
      <c r="BU7" s="32">
        <v>10</v>
      </c>
      <c r="BV7" s="33">
        <v>313</v>
      </c>
      <c r="BW7" s="20"/>
      <c r="BX7" s="20"/>
      <c r="BY7" s="20">
        <v>20</v>
      </c>
      <c r="BZ7" s="20">
        <v>20</v>
      </c>
      <c r="CA7" s="20">
        <v>0</v>
      </c>
      <c r="CB7" s="20">
        <v>20</v>
      </c>
      <c r="CC7" s="20">
        <v>7</v>
      </c>
      <c r="CD7" s="20"/>
      <c r="CE7" s="20"/>
      <c r="CF7" s="33">
        <v>380</v>
      </c>
      <c r="CG7" s="33"/>
      <c r="CH7" s="20"/>
      <c r="CI7" s="20">
        <v>5</v>
      </c>
      <c r="CJ7" s="20">
        <v>5</v>
      </c>
      <c r="CK7" s="33">
        <v>390</v>
      </c>
      <c r="CL7" s="33"/>
      <c r="CN7" s="20">
        <v>4</v>
      </c>
      <c r="CO7" s="35">
        <v>20</v>
      </c>
      <c r="CP7" s="32">
        <v>20</v>
      </c>
      <c r="CR7" s="33"/>
      <c r="CS7" s="33"/>
      <c r="CT7" s="36">
        <v>434</v>
      </c>
      <c r="CW7" s="20">
        <v>10</v>
      </c>
      <c r="CX7" s="32">
        <v>31</v>
      </c>
      <c r="CY7" s="33">
        <v>475</v>
      </c>
      <c r="CZ7" s="33"/>
      <c r="DA7" s="33"/>
      <c r="DB7" s="32">
        <v>20</v>
      </c>
      <c r="DC7" s="32">
        <v>28</v>
      </c>
      <c r="DD7" s="33">
        <v>523</v>
      </c>
      <c r="DE7" s="20"/>
      <c r="DF7" s="20"/>
      <c r="DG7" s="33"/>
      <c r="DH7" s="33"/>
      <c r="DI7" s="32">
        <v>42</v>
      </c>
      <c r="DO7" s="36">
        <v>565</v>
      </c>
      <c r="DP7" s="20"/>
      <c r="DQ7" s="33"/>
      <c r="DR7" s="32">
        <v>10</v>
      </c>
      <c r="DW7" s="20"/>
      <c r="DX7" s="20"/>
      <c r="DY7" s="20"/>
      <c r="DZ7" s="33"/>
      <c r="EA7" s="32">
        <v>12</v>
      </c>
      <c r="EE7" s="34">
        <v>587</v>
      </c>
      <c r="EF7" s="33"/>
      <c r="EG7" s="33"/>
      <c r="EH7" s="32">
        <v>10</v>
      </c>
      <c r="EM7" s="32">
        <v>47</v>
      </c>
      <c r="EO7" s="33">
        <v>644</v>
      </c>
      <c r="EP7" s="33"/>
      <c r="EQ7" s="33"/>
      <c r="ER7" s="32">
        <v>10</v>
      </c>
      <c r="EU7" s="32">
        <v>40</v>
      </c>
      <c r="EW7" s="33">
        <v>694</v>
      </c>
      <c r="EX7" s="33"/>
      <c r="EY7" s="33"/>
      <c r="EZ7" s="32">
        <v>1</v>
      </c>
      <c r="FD7" s="32">
        <v>40</v>
      </c>
      <c r="FG7" s="33">
        <v>735</v>
      </c>
      <c r="FH7" s="33"/>
      <c r="FI7" s="33"/>
      <c r="FN7" s="32">
        <v>1</v>
      </c>
      <c r="FO7" s="33">
        <v>736</v>
      </c>
      <c r="FP7" s="33">
        <v>-40.5</v>
      </c>
      <c r="FQ7" s="33" t="s">
        <v>231</v>
      </c>
      <c r="FS7" s="32">
        <v>11</v>
      </c>
      <c r="FV7" s="33"/>
      <c r="FW7" s="33"/>
      <c r="FX7" s="33">
        <v>9</v>
      </c>
      <c r="FZ7" s="32">
        <v>20</v>
      </c>
      <c r="GA7" s="32">
        <v>10</v>
      </c>
      <c r="GB7" s="33">
        <v>745.5</v>
      </c>
      <c r="GC7" s="20"/>
      <c r="GD7" s="20"/>
      <c r="GE7" s="20"/>
      <c r="GF7" s="20"/>
      <c r="GG7" s="20">
        <v>15</v>
      </c>
      <c r="GH7" s="33">
        <v>760.5</v>
      </c>
      <c r="GI7" s="33">
        <v>-252.5</v>
      </c>
      <c r="GJ7" s="32" t="s">
        <v>232</v>
      </c>
      <c r="GM7" s="40">
        <v>14</v>
      </c>
      <c r="GN7" s="33">
        <v>522</v>
      </c>
      <c r="GO7" s="33"/>
      <c r="GU7" s="33">
        <v>522</v>
      </c>
      <c r="GV7" s="33"/>
      <c r="GX7" s="32">
        <v>10</v>
      </c>
      <c r="GZ7" s="33">
        <v>532</v>
      </c>
      <c r="HE7" s="32">
        <v>8</v>
      </c>
      <c r="HF7" s="32">
        <v>5</v>
      </c>
      <c r="HG7" s="32">
        <v>545</v>
      </c>
      <c r="HL7" s="32">
        <v>18</v>
      </c>
      <c r="HM7" s="32">
        <v>563</v>
      </c>
      <c r="HP7" s="32">
        <v>5</v>
      </c>
      <c r="HQ7" s="32">
        <v>9</v>
      </c>
      <c r="HR7" s="32">
        <v>577</v>
      </c>
      <c r="HW7" s="32">
        <v>20</v>
      </c>
      <c r="HY7" s="32">
        <v>5</v>
      </c>
      <c r="HZ7" s="32">
        <v>11</v>
      </c>
      <c r="IA7" s="32">
        <v>613</v>
      </c>
      <c r="IB7" s="32">
        <v>-38.5</v>
      </c>
      <c r="IC7" s="32" t="s">
        <v>233</v>
      </c>
      <c r="IE7" s="32">
        <v>30</v>
      </c>
      <c r="IF7" s="32">
        <v>20</v>
      </c>
      <c r="IG7" s="32">
        <v>4</v>
      </c>
      <c r="IH7" s="32">
        <v>628.5</v>
      </c>
      <c r="IL7" s="32">
        <v>0</v>
      </c>
      <c r="IO7" s="32">
        <v>-10</v>
      </c>
      <c r="IQ7" s="32">
        <v>16</v>
      </c>
      <c r="IR7" s="32">
        <v>634.5</v>
      </c>
      <c r="IS7" s="32">
        <v>-126.5</v>
      </c>
      <c r="IT7" s="32" t="s">
        <v>234</v>
      </c>
      <c r="IV7" s="32">
        <v>60</v>
      </c>
      <c r="IX7" s="32">
        <v>568</v>
      </c>
      <c r="IY7" s="32">
        <v>-204.5</v>
      </c>
      <c r="IZ7" s="32" t="s">
        <v>235</v>
      </c>
      <c r="JC7" s="32">
        <v>363.5</v>
      </c>
      <c r="JI7" s="66"/>
      <c r="JK7" s="32">
        <v>4</v>
      </c>
      <c r="JL7" s="32">
        <f t="shared" si="0"/>
        <v>367.5</v>
      </c>
    </row>
    <row r="8" s="32" customFormat="1" customHeight="1" spans="1:272">
      <c r="A8" s="10">
        <v>6</v>
      </c>
      <c r="B8" s="10">
        <v>748</v>
      </c>
      <c r="C8" s="10" t="s">
        <v>236</v>
      </c>
      <c r="D8" s="10" t="s">
        <v>196</v>
      </c>
      <c r="E8" s="10">
        <v>6537</v>
      </c>
      <c r="F8" s="10" t="s">
        <v>237</v>
      </c>
      <c r="G8" s="10" t="s">
        <v>210</v>
      </c>
      <c r="I8" s="32">
        <v>8</v>
      </c>
      <c r="J8" s="32">
        <v>0</v>
      </c>
      <c r="K8" s="32">
        <v>26</v>
      </c>
      <c r="L8" s="32">
        <v>11</v>
      </c>
      <c r="M8" s="20">
        <v>12</v>
      </c>
      <c r="T8" s="33"/>
      <c r="U8" s="20">
        <v>57</v>
      </c>
      <c r="V8" s="20"/>
      <c r="W8" s="20"/>
      <c r="X8" s="20"/>
      <c r="Y8" s="20"/>
      <c r="Z8" s="20"/>
      <c r="AA8" s="20"/>
      <c r="AB8" s="20"/>
      <c r="AC8" s="20"/>
      <c r="AD8" s="20"/>
      <c r="AE8" s="20">
        <v>3</v>
      </c>
      <c r="AF8" s="20"/>
      <c r="AG8" s="33">
        <v>60</v>
      </c>
      <c r="AJ8" s="32">
        <v>35</v>
      </c>
      <c r="AL8" s="32">
        <v>10</v>
      </c>
      <c r="AM8" s="32">
        <v>20</v>
      </c>
      <c r="AN8" s="32">
        <v>20</v>
      </c>
      <c r="AP8" s="33"/>
      <c r="AQ8" s="56">
        <v>145</v>
      </c>
      <c r="AR8" s="33"/>
      <c r="AS8" s="33"/>
      <c r="AT8" s="33"/>
      <c r="AU8" s="33"/>
      <c r="AV8" s="56">
        <v>145</v>
      </c>
      <c r="AW8" s="33"/>
      <c r="BA8" s="33">
        <v>145</v>
      </c>
      <c r="BB8" s="33"/>
      <c r="BC8" s="33"/>
      <c r="BF8" s="32">
        <v>5</v>
      </c>
      <c r="BH8" s="33"/>
      <c r="BI8" s="33"/>
      <c r="BJ8" s="32">
        <v>3</v>
      </c>
      <c r="BP8" s="34">
        <v>153</v>
      </c>
      <c r="BQ8" s="33"/>
      <c r="BR8" s="33"/>
      <c r="BT8" s="32">
        <v>3</v>
      </c>
      <c r="BV8" s="33">
        <v>156</v>
      </c>
      <c r="BW8" s="20"/>
      <c r="BX8" s="20"/>
      <c r="BY8" s="20"/>
      <c r="BZ8" s="20"/>
      <c r="CA8" s="20">
        <v>20</v>
      </c>
      <c r="CB8" s="20"/>
      <c r="CC8" s="20"/>
      <c r="CD8" s="20"/>
      <c r="CE8" s="20"/>
      <c r="CF8" s="33">
        <v>176</v>
      </c>
      <c r="CG8" s="33"/>
      <c r="CH8" s="20"/>
      <c r="CI8" s="20"/>
      <c r="CJ8" s="20">
        <v>9</v>
      </c>
      <c r="CK8" s="33">
        <v>185</v>
      </c>
      <c r="CL8" s="33"/>
      <c r="CN8" s="20">
        <v>-2</v>
      </c>
      <c r="CO8" s="35"/>
      <c r="CP8" s="32">
        <v>20</v>
      </c>
      <c r="CR8" s="33"/>
      <c r="CS8" s="33"/>
      <c r="CT8" s="36">
        <v>203</v>
      </c>
      <c r="CU8" s="32">
        <v>20</v>
      </c>
      <c r="CW8" s="20"/>
      <c r="CY8" s="33">
        <v>223</v>
      </c>
      <c r="CZ8" s="33"/>
      <c r="DA8" s="33"/>
      <c r="DB8" s="32">
        <v>20</v>
      </c>
      <c r="DC8" s="32">
        <v>2</v>
      </c>
      <c r="DD8" s="33">
        <v>245</v>
      </c>
      <c r="DE8" s="20"/>
      <c r="DF8" s="20"/>
      <c r="DG8" s="33">
        <v>-52.5</v>
      </c>
      <c r="DH8" s="33" t="s">
        <v>238</v>
      </c>
      <c r="DO8" s="36">
        <v>192.5</v>
      </c>
      <c r="DP8" s="20"/>
      <c r="DQ8" s="33"/>
      <c r="DW8" s="20"/>
      <c r="DX8" s="20"/>
      <c r="DY8" s="20"/>
      <c r="DZ8" s="33"/>
      <c r="EA8" s="32">
        <v>4</v>
      </c>
      <c r="EE8" s="34">
        <v>196.5</v>
      </c>
      <c r="EF8" s="33">
        <v>-47.5</v>
      </c>
      <c r="EG8" s="33" t="s">
        <v>239</v>
      </c>
      <c r="EJ8" s="32">
        <v>5</v>
      </c>
      <c r="EM8" s="32">
        <v>0</v>
      </c>
      <c r="EO8" s="33">
        <v>154</v>
      </c>
      <c r="EP8" s="33"/>
      <c r="EQ8" s="33"/>
      <c r="ER8" s="32">
        <v>5</v>
      </c>
      <c r="EU8" s="32">
        <v>20</v>
      </c>
      <c r="EW8" s="33">
        <v>179</v>
      </c>
      <c r="EX8" s="33">
        <v>-60</v>
      </c>
      <c r="EY8" s="33" t="s">
        <v>240</v>
      </c>
      <c r="EZ8" s="32">
        <v>3</v>
      </c>
      <c r="FD8" s="32">
        <v>10</v>
      </c>
      <c r="FG8" s="33">
        <v>132</v>
      </c>
      <c r="FH8" s="33">
        <v>-101</v>
      </c>
      <c r="FI8" s="33" t="s">
        <v>200</v>
      </c>
      <c r="FJ8" s="32">
        <v>5</v>
      </c>
      <c r="FN8" s="32">
        <v>10</v>
      </c>
      <c r="FO8" s="33">
        <v>46</v>
      </c>
      <c r="FP8" s="33"/>
      <c r="FQ8" s="33"/>
      <c r="FS8" s="32">
        <v>30</v>
      </c>
      <c r="FU8" s="32">
        <v>3</v>
      </c>
      <c r="FV8" s="33"/>
      <c r="FW8" s="33"/>
      <c r="FX8" s="33">
        <v>3</v>
      </c>
      <c r="FZ8" s="32">
        <v>20</v>
      </c>
      <c r="GB8" s="33">
        <v>102</v>
      </c>
      <c r="GC8" s="20"/>
      <c r="GD8" s="20"/>
      <c r="GE8" s="20"/>
      <c r="GF8" s="20"/>
      <c r="GG8" s="20"/>
      <c r="GH8" s="33">
        <v>102</v>
      </c>
      <c r="GI8" s="33"/>
      <c r="GM8" s="40"/>
      <c r="GN8" s="33">
        <v>102</v>
      </c>
      <c r="GO8" s="33"/>
      <c r="GQ8" s="32">
        <v>20</v>
      </c>
      <c r="GU8" s="33">
        <v>122</v>
      </c>
      <c r="GV8" s="33"/>
      <c r="GX8" s="32">
        <v>8.5</v>
      </c>
      <c r="GZ8" s="33">
        <v>110.5</v>
      </c>
      <c r="HE8" s="32">
        <v>2</v>
      </c>
      <c r="HF8" s="32">
        <v>3.5</v>
      </c>
      <c r="HG8" s="32">
        <v>116</v>
      </c>
      <c r="HL8" s="32">
        <v>1</v>
      </c>
      <c r="HM8" s="32">
        <v>117</v>
      </c>
      <c r="HP8" s="32">
        <v>3.5</v>
      </c>
      <c r="HQ8" s="32">
        <v>7</v>
      </c>
      <c r="HR8" s="32">
        <v>127.5</v>
      </c>
      <c r="HU8" s="32">
        <v>20</v>
      </c>
      <c r="HZ8" s="32">
        <v>2</v>
      </c>
      <c r="IA8" s="32">
        <v>149.5</v>
      </c>
      <c r="IG8" s="32">
        <v>5</v>
      </c>
      <c r="IH8" s="32">
        <v>154.5</v>
      </c>
      <c r="IL8" s="32">
        <v>3.5</v>
      </c>
      <c r="IR8" s="32">
        <v>158</v>
      </c>
      <c r="IS8" s="32">
        <v>-88</v>
      </c>
      <c r="IT8" s="32" t="s">
        <v>241</v>
      </c>
      <c r="IV8" s="32">
        <v>10</v>
      </c>
      <c r="IW8" s="32">
        <v>3</v>
      </c>
      <c r="IX8" s="32">
        <v>80</v>
      </c>
      <c r="IY8" s="32">
        <v>-80</v>
      </c>
      <c r="IZ8" s="32" t="s">
        <v>242</v>
      </c>
      <c r="JC8" s="32">
        <v>0</v>
      </c>
      <c r="JI8" s="66"/>
      <c r="JK8" s="32">
        <v>-2</v>
      </c>
      <c r="JL8" s="32">
        <f t="shared" si="0"/>
        <v>-2</v>
      </c>
    </row>
    <row r="9" s="32" customFormat="1" customHeight="1" spans="1:272">
      <c r="A9" s="10">
        <v>7</v>
      </c>
      <c r="B9" s="10">
        <v>357</v>
      </c>
      <c r="C9" s="10" t="s">
        <v>243</v>
      </c>
      <c r="D9" s="10" t="s">
        <v>208</v>
      </c>
      <c r="E9" s="10">
        <v>6814</v>
      </c>
      <c r="F9" s="10" t="s">
        <v>244</v>
      </c>
      <c r="G9" s="10" t="s">
        <v>198</v>
      </c>
      <c r="H9" s="32">
        <v>8</v>
      </c>
      <c r="I9" s="32">
        <v>11</v>
      </c>
      <c r="J9" s="32">
        <v>14</v>
      </c>
      <c r="K9" s="32">
        <v>10</v>
      </c>
      <c r="M9" s="20">
        <v>9</v>
      </c>
      <c r="N9" s="32">
        <v>20</v>
      </c>
      <c r="R9" s="32">
        <v>20</v>
      </c>
      <c r="T9" s="33"/>
      <c r="U9" s="20">
        <v>92</v>
      </c>
      <c r="V9" s="20"/>
      <c r="W9" s="20"/>
      <c r="X9" s="20"/>
      <c r="Y9" s="20"/>
      <c r="Z9" s="20">
        <v>3</v>
      </c>
      <c r="AA9" s="20"/>
      <c r="AB9" s="20"/>
      <c r="AC9" s="20"/>
      <c r="AD9" s="20"/>
      <c r="AE9" s="20">
        <v>5</v>
      </c>
      <c r="AF9" s="20"/>
      <c r="AG9" s="33">
        <v>100</v>
      </c>
      <c r="AJ9" s="32">
        <v>30</v>
      </c>
      <c r="AL9" s="32">
        <v>10</v>
      </c>
      <c r="AM9" s="32">
        <v>0</v>
      </c>
      <c r="AN9" s="32">
        <v>20</v>
      </c>
      <c r="AP9" s="33"/>
      <c r="AQ9" s="56">
        <v>160</v>
      </c>
      <c r="AR9" s="33">
        <v>-136.5</v>
      </c>
      <c r="AS9" s="33"/>
      <c r="AT9" s="33"/>
      <c r="AU9" s="33"/>
      <c r="AV9" s="56">
        <v>23.5</v>
      </c>
      <c r="AW9" s="33"/>
      <c r="AX9" s="32" t="s">
        <v>245</v>
      </c>
      <c r="BA9" s="33">
        <v>23.5</v>
      </c>
      <c r="BB9" s="33"/>
      <c r="BC9" s="33"/>
      <c r="BF9" s="32">
        <v>8</v>
      </c>
      <c r="BH9" s="33"/>
      <c r="BI9" s="33"/>
      <c r="BJ9" s="32">
        <v>1</v>
      </c>
      <c r="BK9" s="32">
        <v>20</v>
      </c>
      <c r="BP9" s="34">
        <v>52.5</v>
      </c>
      <c r="BQ9" s="33"/>
      <c r="BR9" s="33"/>
      <c r="BT9" s="32">
        <v>7</v>
      </c>
      <c r="BV9" s="33">
        <v>59.5</v>
      </c>
      <c r="BW9" s="20"/>
      <c r="BX9" s="20">
        <v>20</v>
      </c>
      <c r="BY9" s="20">
        <v>20</v>
      </c>
      <c r="BZ9" s="20">
        <v>0</v>
      </c>
      <c r="CA9" s="20">
        <v>0</v>
      </c>
      <c r="CB9" s="20"/>
      <c r="CC9" s="20">
        <v>2</v>
      </c>
      <c r="CD9" s="20"/>
      <c r="CE9" s="20"/>
      <c r="CF9" s="33">
        <v>101.5</v>
      </c>
      <c r="CG9" s="33">
        <v>-101.5</v>
      </c>
      <c r="CH9" s="20" t="s">
        <v>246</v>
      </c>
      <c r="CI9" s="20"/>
      <c r="CJ9" s="20">
        <v>2</v>
      </c>
      <c r="CK9" s="33">
        <v>2</v>
      </c>
      <c r="CL9" s="33">
        <v>-2</v>
      </c>
      <c r="CM9" s="32" t="s">
        <v>247</v>
      </c>
      <c r="CN9" s="20"/>
      <c r="CO9" s="35"/>
      <c r="CP9" s="32">
        <v>20</v>
      </c>
      <c r="CR9" s="33"/>
      <c r="CS9" s="33"/>
      <c r="CT9" s="36">
        <v>20</v>
      </c>
      <c r="CW9" s="20">
        <v>10</v>
      </c>
      <c r="CY9" s="33">
        <v>30</v>
      </c>
      <c r="CZ9" s="33"/>
      <c r="DA9" s="33"/>
      <c r="DD9" s="33">
        <v>30</v>
      </c>
      <c r="DE9" s="20"/>
      <c r="DF9" s="20"/>
      <c r="DG9" s="33"/>
      <c r="DH9" s="33"/>
      <c r="DI9" s="32">
        <v>5</v>
      </c>
      <c r="DO9" s="36">
        <v>35</v>
      </c>
      <c r="DP9" s="20">
        <v>-2.5</v>
      </c>
      <c r="DQ9" s="33" t="s">
        <v>248</v>
      </c>
      <c r="DR9" s="32">
        <v>3</v>
      </c>
      <c r="DS9" s="32">
        <v>20</v>
      </c>
      <c r="DW9" s="20">
        <v>-55.5</v>
      </c>
      <c r="DX9" s="20" t="s">
        <v>249</v>
      </c>
      <c r="DY9" s="20"/>
      <c r="DZ9" s="33"/>
      <c r="EB9" s="32">
        <v>20</v>
      </c>
      <c r="EE9" s="34">
        <v>20</v>
      </c>
      <c r="EF9" s="33"/>
      <c r="EG9" s="33"/>
      <c r="EL9" s="32">
        <v>20</v>
      </c>
      <c r="EM9" s="32">
        <v>4</v>
      </c>
      <c r="EO9" s="33">
        <v>44</v>
      </c>
      <c r="EP9" s="33"/>
      <c r="EQ9" s="33"/>
      <c r="ER9" s="32">
        <v>7</v>
      </c>
      <c r="EU9" s="32">
        <v>40</v>
      </c>
      <c r="EV9" s="32">
        <v>1</v>
      </c>
      <c r="EW9" s="33">
        <v>92</v>
      </c>
      <c r="EX9" s="33"/>
      <c r="EY9" s="33"/>
      <c r="FD9" s="32">
        <v>20</v>
      </c>
      <c r="FG9" s="33">
        <v>112</v>
      </c>
      <c r="FH9" s="33"/>
      <c r="FI9" s="33"/>
      <c r="FN9" s="32">
        <v>8</v>
      </c>
      <c r="FO9" s="33">
        <v>120</v>
      </c>
      <c r="FP9" s="33">
        <v>-7.5</v>
      </c>
      <c r="FQ9" s="33" t="s">
        <v>250</v>
      </c>
      <c r="FV9" s="33">
        <v>-9.75</v>
      </c>
      <c r="FW9" s="33" t="s">
        <v>251</v>
      </c>
      <c r="FX9" s="33">
        <v>2</v>
      </c>
      <c r="FZ9" s="32">
        <v>40</v>
      </c>
      <c r="GB9" s="33">
        <v>144.75</v>
      </c>
      <c r="GC9" s="20"/>
      <c r="GD9" s="20"/>
      <c r="GE9" s="20"/>
      <c r="GF9" s="20">
        <v>20</v>
      </c>
      <c r="GG9" s="20"/>
      <c r="GH9" s="33">
        <v>164.75</v>
      </c>
      <c r="GI9" s="33"/>
      <c r="GM9" s="40">
        <v>8</v>
      </c>
      <c r="GN9" s="33">
        <v>172.75</v>
      </c>
      <c r="GO9" s="33">
        <v>-43.5</v>
      </c>
      <c r="GP9" s="32" t="s">
        <v>252</v>
      </c>
      <c r="GR9" s="32">
        <v>5</v>
      </c>
      <c r="GU9" s="33">
        <v>134.25</v>
      </c>
      <c r="GV9" s="33"/>
      <c r="GX9" s="32">
        <v>7.5</v>
      </c>
      <c r="GZ9" s="33">
        <v>180.25</v>
      </c>
      <c r="HD9" s="32">
        <v>2</v>
      </c>
      <c r="HE9" s="32">
        <v>4</v>
      </c>
      <c r="HF9" s="32">
        <v>9.5</v>
      </c>
      <c r="HG9" s="32">
        <v>195.75</v>
      </c>
      <c r="HH9" s="32">
        <v>-137</v>
      </c>
      <c r="HI9" s="32" t="s">
        <v>253</v>
      </c>
      <c r="HL9" s="32">
        <v>0</v>
      </c>
      <c r="HM9" s="32">
        <v>58.75</v>
      </c>
      <c r="HN9" s="32">
        <v>-38</v>
      </c>
      <c r="HO9" s="32" t="s">
        <v>254</v>
      </c>
      <c r="HP9" s="32">
        <v>12</v>
      </c>
      <c r="HR9" s="32">
        <v>32.75</v>
      </c>
      <c r="HS9" s="32">
        <v>-32</v>
      </c>
      <c r="HT9" s="32" t="s">
        <v>204</v>
      </c>
      <c r="HU9" s="32">
        <v>20</v>
      </c>
      <c r="HW9" s="32">
        <v>20</v>
      </c>
      <c r="HY9" s="32">
        <v>5</v>
      </c>
      <c r="HZ9" s="32">
        <v>8</v>
      </c>
      <c r="IA9" s="32">
        <v>53.75</v>
      </c>
      <c r="IB9" s="32">
        <v>-36.5</v>
      </c>
      <c r="IC9" s="32" t="s">
        <v>255</v>
      </c>
      <c r="IE9" s="32">
        <v>30</v>
      </c>
      <c r="IG9" s="32">
        <v>2</v>
      </c>
      <c r="IH9" s="32">
        <v>49.25</v>
      </c>
      <c r="II9" s="32">
        <v>-49</v>
      </c>
      <c r="IJ9" s="32" t="s">
        <v>256</v>
      </c>
      <c r="IL9" s="32">
        <v>0</v>
      </c>
      <c r="IN9" s="32">
        <v>3</v>
      </c>
      <c r="IQ9" s="32">
        <v>11</v>
      </c>
      <c r="IR9" s="32">
        <v>14.25</v>
      </c>
      <c r="IV9" s="32">
        <v>60</v>
      </c>
      <c r="IX9" s="32">
        <v>74.25</v>
      </c>
      <c r="IY9" s="32">
        <v>-70.5</v>
      </c>
      <c r="IZ9" s="32" t="s">
        <v>242</v>
      </c>
      <c r="JB9" s="32">
        <v>50</v>
      </c>
      <c r="JC9" s="32">
        <v>53.75</v>
      </c>
      <c r="JD9" s="32">
        <v>-28.5</v>
      </c>
      <c r="JE9" s="32" t="s">
        <v>257</v>
      </c>
      <c r="JG9" s="32">
        <v>20</v>
      </c>
      <c r="JH9" s="32">
        <v>20</v>
      </c>
      <c r="JI9" s="66"/>
      <c r="JK9" s="32">
        <v>28</v>
      </c>
      <c r="JL9" s="32">
        <f t="shared" si="0"/>
        <v>93.25</v>
      </c>
    </row>
    <row r="10" s="32" customFormat="1" customHeight="1" spans="1:272">
      <c r="A10" s="10">
        <v>8</v>
      </c>
      <c r="B10" s="10">
        <v>311</v>
      </c>
      <c r="C10" s="10" t="s">
        <v>258</v>
      </c>
      <c r="D10" s="10" t="s">
        <v>208</v>
      </c>
      <c r="E10" s="10">
        <v>4093</v>
      </c>
      <c r="F10" s="20" t="s">
        <v>259</v>
      </c>
      <c r="G10" s="47" t="s">
        <v>210</v>
      </c>
      <c r="I10" s="32">
        <v>-2</v>
      </c>
      <c r="J10" s="32">
        <v>3</v>
      </c>
      <c r="K10" s="32">
        <v>32</v>
      </c>
      <c r="L10" s="32">
        <v>5</v>
      </c>
      <c r="M10" s="20">
        <v>4</v>
      </c>
      <c r="T10" s="33"/>
      <c r="U10" s="20">
        <v>42</v>
      </c>
      <c r="V10" s="20"/>
      <c r="W10" s="20">
        <v>-28.5</v>
      </c>
      <c r="X10" s="20"/>
      <c r="Y10" s="20"/>
      <c r="Z10" s="20"/>
      <c r="AA10" s="20"/>
      <c r="AB10" s="20"/>
      <c r="AC10" s="20"/>
      <c r="AD10" s="20"/>
      <c r="AE10" s="20">
        <v>5</v>
      </c>
      <c r="AF10" s="20"/>
      <c r="AG10" s="33">
        <v>18.5</v>
      </c>
      <c r="AH10" s="32">
        <v>20</v>
      </c>
      <c r="AJ10" s="32">
        <v>40</v>
      </c>
      <c r="AL10" s="32">
        <v>0</v>
      </c>
      <c r="AM10" s="32">
        <v>0</v>
      </c>
      <c r="AN10" s="32">
        <v>0</v>
      </c>
      <c r="AP10" s="33"/>
      <c r="AQ10" s="56">
        <v>78.5</v>
      </c>
      <c r="AR10" s="33"/>
      <c r="AS10" s="33"/>
      <c r="AT10" s="33">
        <v>20</v>
      </c>
      <c r="AU10" s="33">
        <v>10</v>
      </c>
      <c r="AV10" s="56">
        <v>108.5</v>
      </c>
      <c r="AW10" s="33"/>
      <c r="BA10" s="33">
        <v>108.5</v>
      </c>
      <c r="BB10" s="33"/>
      <c r="BC10" s="33"/>
      <c r="BE10" s="32">
        <v>20</v>
      </c>
      <c r="BF10" s="32">
        <v>0</v>
      </c>
      <c r="BH10" s="33">
        <v>-114</v>
      </c>
      <c r="BI10" s="33" t="s">
        <v>260</v>
      </c>
      <c r="BJ10" s="32">
        <v>6</v>
      </c>
      <c r="BP10" s="34">
        <v>20.5</v>
      </c>
      <c r="BQ10" s="33"/>
      <c r="BR10" s="33"/>
      <c r="BT10" s="32">
        <v>8</v>
      </c>
      <c r="BV10" s="33">
        <v>28.5</v>
      </c>
      <c r="BW10" s="20"/>
      <c r="BX10" s="20"/>
      <c r="BY10" s="20"/>
      <c r="BZ10" s="20"/>
      <c r="CA10" s="20">
        <v>0</v>
      </c>
      <c r="CB10" s="20"/>
      <c r="CC10" s="20">
        <v>-2</v>
      </c>
      <c r="CD10" s="20"/>
      <c r="CE10" s="20"/>
      <c r="CF10" s="33">
        <v>26.5</v>
      </c>
      <c r="CG10" s="33"/>
      <c r="CH10" s="20"/>
      <c r="CI10" s="20"/>
      <c r="CJ10" s="20"/>
      <c r="CK10" s="33">
        <v>26.5</v>
      </c>
      <c r="CL10" s="33"/>
      <c r="CN10" s="20"/>
      <c r="CO10" s="35"/>
      <c r="CR10" s="33"/>
      <c r="CS10" s="33"/>
      <c r="CT10" s="36">
        <v>26.5</v>
      </c>
      <c r="CW10" s="20"/>
      <c r="CY10" s="33">
        <v>26.5</v>
      </c>
      <c r="CZ10" s="33"/>
      <c r="DA10" s="33"/>
      <c r="DD10" s="33">
        <v>26.5</v>
      </c>
      <c r="DE10" s="20"/>
      <c r="DF10" s="20"/>
      <c r="DG10" s="33">
        <v>-26.5</v>
      </c>
      <c r="DH10" s="33" t="s">
        <v>261</v>
      </c>
      <c r="DI10" s="32">
        <v>48</v>
      </c>
      <c r="DO10" s="36">
        <v>48</v>
      </c>
      <c r="DP10" s="20"/>
      <c r="DQ10" s="33"/>
      <c r="DR10" s="32">
        <v>5</v>
      </c>
      <c r="DW10" s="20"/>
      <c r="DX10" s="20"/>
      <c r="DY10" s="20"/>
      <c r="DZ10" s="33"/>
      <c r="EA10" s="32">
        <v>0</v>
      </c>
      <c r="EE10" s="34">
        <v>53</v>
      </c>
      <c r="EF10" s="33"/>
      <c r="EG10" s="33"/>
      <c r="EK10" s="32">
        <v>20</v>
      </c>
      <c r="EM10" s="32">
        <v>3</v>
      </c>
      <c r="EO10" s="33">
        <v>76</v>
      </c>
      <c r="EP10" s="33"/>
      <c r="EQ10" s="33"/>
      <c r="ER10" s="32">
        <v>5</v>
      </c>
      <c r="EU10" s="32">
        <v>30</v>
      </c>
      <c r="EW10" s="33">
        <v>111</v>
      </c>
      <c r="EX10" s="33">
        <v>-22</v>
      </c>
      <c r="EY10" s="33" t="s">
        <v>262</v>
      </c>
      <c r="FD10" s="32">
        <v>10</v>
      </c>
      <c r="FG10" s="33">
        <v>99</v>
      </c>
      <c r="FH10" s="33"/>
      <c r="FI10" s="33"/>
      <c r="FO10" s="33">
        <v>99</v>
      </c>
      <c r="FP10" s="33">
        <v>-20.5</v>
      </c>
      <c r="FQ10" s="33" t="s">
        <v>263</v>
      </c>
      <c r="FV10" s="33">
        <v>-36</v>
      </c>
      <c r="FW10" s="33" t="s">
        <v>264</v>
      </c>
      <c r="FX10" s="33">
        <v>5</v>
      </c>
      <c r="GB10" s="33">
        <v>47.5</v>
      </c>
      <c r="GC10" s="20">
        <v>-16</v>
      </c>
      <c r="GD10" s="20" t="s">
        <v>265</v>
      </c>
      <c r="GE10" s="20"/>
      <c r="GF10" s="20"/>
      <c r="GG10" s="20"/>
      <c r="GH10" s="33">
        <v>31.5</v>
      </c>
      <c r="GI10" s="33"/>
      <c r="GM10" s="40"/>
      <c r="GN10" s="33">
        <v>31.5</v>
      </c>
      <c r="GO10" s="33"/>
      <c r="GR10" s="32">
        <v>2</v>
      </c>
      <c r="GU10" s="33">
        <v>33.5</v>
      </c>
      <c r="GV10" s="33"/>
      <c r="GX10" s="32">
        <v>2.5</v>
      </c>
      <c r="GZ10" s="33">
        <v>34</v>
      </c>
      <c r="HD10" s="32">
        <v>4</v>
      </c>
      <c r="HE10" s="32">
        <v>9</v>
      </c>
      <c r="HF10" s="32">
        <v>0</v>
      </c>
      <c r="HG10" s="32">
        <v>47</v>
      </c>
      <c r="HH10" s="32">
        <v>-30</v>
      </c>
      <c r="HI10" s="32" t="s">
        <v>253</v>
      </c>
      <c r="HL10" s="32">
        <v>15</v>
      </c>
      <c r="HM10" s="32">
        <v>32</v>
      </c>
      <c r="HN10" s="32">
        <v>-18.5</v>
      </c>
      <c r="HO10" s="32" t="s">
        <v>266</v>
      </c>
      <c r="HP10" s="32">
        <v>2.5</v>
      </c>
      <c r="HR10" s="32">
        <v>16</v>
      </c>
      <c r="HV10" s="32">
        <v>20</v>
      </c>
      <c r="HY10" s="32">
        <v>2.5</v>
      </c>
      <c r="HZ10" s="32">
        <v>-5</v>
      </c>
      <c r="IA10" s="32">
        <v>33.5</v>
      </c>
      <c r="IE10" s="32">
        <v>30</v>
      </c>
      <c r="IG10" s="32">
        <v>-12</v>
      </c>
      <c r="IH10" s="32">
        <v>51.5</v>
      </c>
      <c r="IL10" s="32">
        <v>2.5</v>
      </c>
      <c r="IN10" s="32">
        <v>3</v>
      </c>
      <c r="IQ10" s="32">
        <v>-6</v>
      </c>
      <c r="IR10" s="32">
        <v>51</v>
      </c>
      <c r="IV10" s="32">
        <v>0</v>
      </c>
      <c r="IX10" s="32">
        <v>51</v>
      </c>
      <c r="IY10" s="32">
        <v>-51</v>
      </c>
      <c r="IZ10" s="32" t="s">
        <v>267</v>
      </c>
      <c r="JC10" s="32">
        <v>0</v>
      </c>
      <c r="JG10" s="32">
        <v>20</v>
      </c>
      <c r="JI10" s="66"/>
      <c r="JK10" s="32">
        <v>11</v>
      </c>
      <c r="JL10" s="32">
        <f t="shared" si="0"/>
        <v>31</v>
      </c>
    </row>
    <row r="11" s="32" customFormat="1" customHeight="1" spans="1:272">
      <c r="A11" s="10">
        <v>9</v>
      </c>
      <c r="B11" s="10">
        <v>747</v>
      </c>
      <c r="C11" s="10" t="s">
        <v>268</v>
      </c>
      <c r="D11" s="10" t="s">
        <v>269</v>
      </c>
      <c r="E11" s="46">
        <v>11964</v>
      </c>
      <c r="F11" s="10" t="s">
        <v>270</v>
      </c>
      <c r="G11" s="10" t="s">
        <v>198</v>
      </c>
      <c r="I11" s="32">
        <v>23</v>
      </c>
      <c r="J11" s="32">
        <v>8</v>
      </c>
      <c r="L11" s="32">
        <v>2</v>
      </c>
      <c r="M11" s="20">
        <v>2</v>
      </c>
      <c r="T11" s="33"/>
      <c r="U11" s="20">
        <v>35</v>
      </c>
      <c r="V11" s="20"/>
      <c r="W11" s="20"/>
      <c r="X11" s="20"/>
      <c r="Y11" s="20"/>
      <c r="Z11" s="20">
        <v>5</v>
      </c>
      <c r="AA11" s="20"/>
      <c r="AB11" s="20"/>
      <c r="AC11" s="20"/>
      <c r="AD11" s="20"/>
      <c r="AE11" s="20"/>
      <c r="AF11" s="20"/>
      <c r="AG11" s="33">
        <v>40</v>
      </c>
      <c r="AJ11" s="32">
        <v>30</v>
      </c>
      <c r="AL11" s="32">
        <v>0</v>
      </c>
      <c r="AM11" s="32">
        <v>0</v>
      </c>
      <c r="AN11" s="32">
        <v>20</v>
      </c>
      <c r="AP11" s="33"/>
      <c r="AQ11" s="56">
        <v>90</v>
      </c>
      <c r="AR11" s="33"/>
      <c r="AS11" s="33"/>
      <c r="AT11" s="33"/>
      <c r="AU11" s="33"/>
      <c r="AV11" s="56">
        <v>90</v>
      </c>
      <c r="AW11" s="33"/>
      <c r="BA11" s="33">
        <v>90</v>
      </c>
      <c r="BB11" s="33"/>
      <c r="BC11" s="33"/>
      <c r="BF11" s="32">
        <v>1</v>
      </c>
      <c r="BH11" s="33"/>
      <c r="BI11" s="33"/>
      <c r="BK11" s="32">
        <v>20</v>
      </c>
      <c r="BP11" s="34">
        <v>111</v>
      </c>
      <c r="BQ11" s="33"/>
      <c r="BR11" s="33"/>
      <c r="BT11" s="32">
        <v>-1</v>
      </c>
      <c r="BV11" s="33">
        <v>110</v>
      </c>
      <c r="BW11" s="20"/>
      <c r="BX11" s="20"/>
      <c r="BY11" s="20"/>
      <c r="BZ11" s="20"/>
      <c r="CA11" s="20">
        <v>20</v>
      </c>
      <c r="CB11" s="20"/>
      <c r="CC11" s="20">
        <v>-2</v>
      </c>
      <c r="CD11" s="20">
        <v>-82.5</v>
      </c>
      <c r="CE11" s="20" t="s">
        <v>271</v>
      </c>
      <c r="CF11" s="33">
        <v>45.5</v>
      </c>
      <c r="CG11" s="33"/>
      <c r="CH11" s="20"/>
      <c r="CI11" s="20"/>
      <c r="CJ11" s="20">
        <v>2</v>
      </c>
      <c r="CK11" s="33">
        <v>47.5</v>
      </c>
      <c r="CL11" s="33"/>
      <c r="CN11" s="20">
        <v>3</v>
      </c>
      <c r="CO11" s="35"/>
      <c r="CP11" s="32">
        <v>20</v>
      </c>
      <c r="CR11" s="33">
        <v>-15</v>
      </c>
      <c r="CS11" s="33" t="s">
        <v>272</v>
      </c>
      <c r="CT11" s="36">
        <v>55.5</v>
      </c>
      <c r="CW11" s="20"/>
      <c r="CX11" s="32">
        <v>3</v>
      </c>
      <c r="CY11" s="33">
        <v>58.5</v>
      </c>
      <c r="CZ11" s="33"/>
      <c r="DA11" s="33"/>
      <c r="DB11" s="32">
        <v>20</v>
      </c>
      <c r="DC11" s="32">
        <v>5</v>
      </c>
      <c r="DD11" s="33">
        <v>83.5</v>
      </c>
      <c r="DE11" s="20"/>
      <c r="DF11" s="20"/>
      <c r="DG11" s="33"/>
      <c r="DH11" s="33"/>
      <c r="DJ11" s="32">
        <v>20</v>
      </c>
      <c r="DO11" s="36">
        <v>103.5</v>
      </c>
      <c r="DP11" s="20"/>
      <c r="DQ11" s="33"/>
      <c r="DR11" s="32">
        <v>0</v>
      </c>
      <c r="DW11" s="20"/>
      <c r="DX11" s="20"/>
      <c r="DY11" s="20"/>
      <c r="DZ11" s="33"/>
      <c r="EA11" s="32">
        <v>-1</v>
      </c>
      <c r="EB11" s="32">
        <v>20</v>
      </c>
      <c r="EE11" s="34">
        <v>122.5</v>
      </c>
      <c r="EF11" s="33"/>
      <c r="EG11" s="33"/>
      <c r="EM11" s="32">
        <v>11</v>
      </c>
      <c r="EO11" s="33">
        <v>133.5</v>
      </c>
      <c r="EP11" s="33"/>
      <c r="EQ11" s="33"/>
      <c r="ER11" s="32">
        <v>0</v>
      </c>
      <c r="EU11" s="32">
        <v>90</v>
      </c>
      <c r="EW11" s="33">
        <v>223.5</v>
      </c>
      <c r="EX11" s="33"/>
      <c r="EY11" s="33"/>
      <c r="EZ11" s="32">
        <v>-3</v>
      </c>
      <c r="FD11" s="32">
        <v>60</v>
      </c>
      <c r="FG11" s="33">
        <v>280.5</v>
      </c>
      <c r="FH11" s="33"/>
      <c r="FI11" s="33"/>
      <c r="FN11" s="32">
        <v>-2</v>
      </c>
      <c r="FO11" s="33">
        <v>278.5</v>
      </c>
      <c r="FP11" s="33">
        <v>-30</v>
      </c>
      <c r="FQ11" s="33" t="s">
        <v>273</v>
      </c>
      <c r="FS11" s="32">
        <v>-2</v>
      </c>
      <c r="FV11" s="33">
        <v>-51.25</v>
      </c>
      <c r="FW11" s="33" t="s">
        <v>274</v>
      </c>
      <c r="FX11" s="33">
        <v>6</v>
      </c>
      <c r="FZ11" s="32">
        <v>60</v>
      </c>
      <c r="GB11" s="33">
        <v>261.25</v>
      </c>
      <c r="GC11" s="20">
        <v>-1.5</v>
      </c>
      <c r="GD11" s="20" t="s">
        <v>275</v>
      </c>
      <c r="GE11" s="20"/>
      <c r="GF11" s="20"/>
      <c r="GG11" s="20">
        <v>4</v>
      </c>
      <c r="GH11" s="33">
        <v>263.75</v>
      </c>
      <c r="GI11" s="33">
        <v>-27</v>
      </c>
      <c r="GJ11" s="32" t="s">
        <v>276</v>
      </c>
      <c r="GL11" s="32">
        <v>20</v>
      </c>
      <c r="GM11" s="40">
        <v>19</v>
      </c>
      <c r="GN11" s="33">
        <v>275.75</v>
      </c>
      <c r="GO11" s="33"/>
      <c r="GR11" s="32">
        <v>1</v>
      </c>
      <c r="GT11" s="32">
        <v>20</v>
      </c>
      <c r="GU11" s="33">
        <v>296.75</v>
      </c>
      <c r="GV11" s="33"/>
      <c r="GX11" s="32">
        <v>3</v>
      </c>
      <c r="GZ11" s="33">
        <v>278.75</v>
      </c>
      <c r="HA11" s="32">
        <v>-27.5</v>
      </c>
      <c r="HB11" s="32" t="s">
        <v>277</v>
      </c>
      <c r="HE11" s="32">
        <v>1</v>
      </c>
      <c r="HF11" s="32">
        <v>0</v>
      </c>
      <c r="HG11" s="32">
        <v>252.25</v>
      </c>
      <c r="HL11" s="32">
        <v>-8</v>
      </c>
      <c r="HM11" s="32">
        <v>244.25</v>
      </c>
      <c r="HR11" s="32">
        <v>244.25</v>
      </c>
      <c r="IA11" s="32">
        <v>244.25</v>
      </c>
      <c r="IB11" s="32">
        <v>-85.5</v>
      </c>
      <c r="IC11" s="32" t="s">
        <v>255</v>
      </c>
      <c r="IH11" s="32">
        <v>158.75</v>
      </c>
      <c r="IL11" s="32">
        <v>0</v>
      </c>
      <c r="IM11" s="32">
        <v>20</v>
      </c>
      <c r="IQ11" s="32">
        <v>7</v>
      </c>
      <c r="IR11" s="32">
        <v>185.75</v>
      </c>
      <c r="IS11" s="32">
        <v>-185</v>
      </c>
      <c r="IT11" s="32" t="s">
        <v>227</v>
      </c>
      <c r="IV11" s="32">
        <v>0</v>
      </c>
      <c r="IX11" s="32">
        <v>0.75</v>
      </c>
      <c r="JC11" s="32">
        <v>0.75</v>
      </c>
      <c r="JI11" s="66"/>
      <c r="JL11" s="32">
        <f t="shared" si="0"/>
        <v>0.75</v>
      </c>
    </row>
    <row r="12" s="32" customFormat="1" customHeight="1" spans="1:272">
      <c r="A12" s="10">
        <v>10</v>
      </c>
      <c r="B12" s="10">
        <v>707</v>
      </c>
      <c r="C12" s="10" t="s">
        <v>278</v>
      </c>
      <c r="D12" s="10" t="s">
        <v>279</v>
      </c>
      <c r="E12" s="10">
        <v>4311</v>
      </c>
      <c r="F12" s="10" t="s">
        <v>280</v>
      </c>
      <c r="G12" s="10" t="s">
        <v>210</v>
      </c>
      <c r="H12" s="32">
        <v>6</v>
      </c>
      <c r="I12" s="32">
        <v>11</v>
      </c>
      <c r="J12" s="32">
        <v>6</v>
      </c>
      <c r="K12" s="32">
        <v>8</v>
      </c>
      <c r="L12" s="32">
        <v>0</v>
      </c>
      <c r="M12" s="20"/>
      <c r="T12" s="33"/>
      <c r="U12" s="20">
        <v>31</v>
      </c>
      <c r="V12" s="20"/>
      <c r="W12" s="20">
        <v>-23</v>
      </c>
      <c r="X12" s="20"/>
      <c r="Y12" s="20"/>
      <c r="Z12" s="20">
        <v>50</v>
      </c>
      <c r="AA12" s="20"/>
      <c r="AB12" s="20">
        <v>-12</v>
      </c>
      <c r="AC12" s="20"/>
      <c r="AD12" s="20"/>
      <c r="AE12" s="20">
        <v>6</v>
      </c>
      <c r="AF12" s="20"/>
      <c r="AG12" s="33">
        <v>52</v>
      </c>
      <c r="AH12" s="32">
        <v>20</v>
      </c>
      <c r="AJ12" s="32">
        <v>90</v>
      </c>
      <c r="AL12" s="32">
        <v>0</v>
      </c>
      <c r="AM12" s="32">
        <v>0</v>
      </c>
      <c r="AN12" s="32">
        <v>0</v>
      </c>
      <c r="AO12" s="33">
        <v>-72</v>
      </c>
      <c r="AP12" s="33" t="s">
        <v>281</v>
      </c>
      <c r="AQ12" s="56">
        <v>90</v>
      </c>
      <c r="AR12" s="33"/>
      <c r="AS12" s="33"/>
      <c r="AT12" s="33">
        <v>20</v>
      </c>
      <c r="AU12" s="33"/>
      <c r="AV12" s="56">
        <v>110</v>
      </c>
      <c r="AW12" s="33"/>
      <c r="BA12" s="33">
        <v>110</v>
      </c>
      <c r="BB12" s="33"/>
      <c r="BC12" s="33"/>
      <c r="BE12" s="32">
        <v>20</v>
      </c>
      <c r="BF12" s="32">
        <v>5</v>
      </c>
      <c r="BG12" s="32">
        <v>20</v>
      </c>
      <c r="BH12" s="33">
        <v>-53.5</v>
      </c>
      <c r="BI12" s="33" t="s">
        <v>282</v>
      </c>
      <c r="BJ12" s="32">
        <v>4</v>
      </c>
      <c r="BM12" s="32">
        <v>20</v>
      </c>
      <c r="BN12" s="32">
        <v>-85</v>
      </c>
      <c r="BO12" s="32" t="s">
        <v>283</v>
      </c>
      <c r="BP12" s="34">
        <v>40.5</v>
      </c>
      <c r="BQ12" s="33"/>
      <c r="BR12" s="33"/>
      <c r="BT12" s="32">
        <v>6</v>
      </c>
      <c r="BV12" s="33">
        <v>46.5</v>
      </c>
      <c r="BW12" s="20"/>
      <c r="BX12" s="20">
        <v>20</v>
      </c>
      <c r="BY12" s="20">
        <v>20</v>
      </c>
      <c r="BZ12" s="20">
        <v>20</v>
      </c>
      <c r="CA12" s="20">
        <v>0</v>
      </c>
      <c r="CB12" s="20">
        <v>20</v>
      </c>
      <c r="CC12" s="20">
        <v>1</v>
      </c>
      <c r="CD12" s="20">
        <v>-50.5</v>
      </c>
      <c r="CE12" s="20" t="s">
        <v>284</v>
      </c>
      <c r="CF12" s="33">
        <v>77</v>
      </c>
      <c r="CG12" s="33"/>
      <c r="CH12" s="20"/>
      <c r="CI12" s="20"/>
      <c r="CJ12" s="20"/>
      <c r="CK12" s="33">
        <v>77</v>
      </c>
      <c r="CL12" s="33"/>
      <c r="CN12" s="20">
        <v>5</v>
      </c>
      <c r="CO12" s="35"/>
      <c r="CR12" s="33"/>
      <c r="CS12" s="33"/>
      <c r="CT12" s="36">
        <v>82</v>
      </c>
      <c r="CW12" s="20"/>
      <c r="CX12" s="32">
        <v>7</v>
      </c>
      <c r="CY12" s="33">
        <v>89</v>
      </c>
      <c r="CZ12" s="33"/>
      <c r="DA12" s="33"/>
      <c r="DD12" s="33">
        <v>89</v>
      </c>
      <c r="DE12" s="20"/>
      <c r="DF12" s="20"/>
      <c r="DG12" s="33"/>
      <c r="DH12" s="33"/>
      <c r="DL12" s="32">
        <v>20</v>
      </c>
      <c r="DO12" s="36">
        <v>109</v>
      </c>
      <c r="DP12" s="20">
        <v>-53</v>
      </c>
      <c r="DQ12" s="33" t="s">
        <v>285</v>
      </c>
      <c r="DW12" s="20"/>
      <c r="DX12" s="20"/>
      <c r="DY12" s="20"/>
      <c r="DZ12" s="33"/>
      <c r="EA12" s="32">
        <v>1</v>
      </c>
      <c r="EE12" s="34">
        <v>57</v>
      </c>
      <c r="EF12" s="33"/>
      <c r="EG12" s="33"/>
      <c r="EO12" s="33">
        <v>57</v>
      </c>
      <c r="EP12" s="33"/>
      <c r="EQ12" s="33"/>
      <c r="ER12" s="32">
        <v>-1</v>
      </c>
      <c r="EU12" s="32">
        <v>30</v>
      </c>
      <c r="EV12" s="32">
        <v>1</v>
      </c>
      <c r="EW12" s="33">
        <v>87</v>
      </c>
      <c r="EX12" s="33">
        <v>-5</v>
      </c>
      <c r="EY12" s="33" t="s">
        <v>286</v>
      </c>
      <c r="FB12" s="32">
        <v>10</v>
      </c>
      <c r="FC12" s="32">
        <v>10</v>
      </c>
      <c r="FD12" s="32">
        <v>10</v>
      </c>
      <c r="FG12" s="33">
        <v>112</v>
      </c>
      <c r="FH12" s="33"/>
      <c r="FI12" s="33"/>
      <c r="FK12" s="32">
        <v>8</v>
      </c>
      <c r="FO12" s="33">
        <v>120</v>
      </c>
      <c r="FP12" s="33">
        <v>-46.5</v>
      </c>
      <c r="FQ12" s="33" t="s">
        <v>287</v>
      </c>
      <c r="FV12" s="33">
        <v>-28</v>
      </c>
      <c r="FW12" s="33" t="s">
        <v>288</v>
      </c>
      <c r="FX12" s="33"/>
      <c r="GB12" s="33">
        <v>45.5</v>
      </c>
      <c r="GC12" s="20">
        <v>-19</v>
      </c>
      <c r="GD12" s="20" t="s">
        <v>289</v>
      </c>
      <c r="GE12" s="20"/>
      <c r="GF12" s="20"/>
      <c r="GG12" s="20"/>
      <c r="GH12" s="33">
        <v>26.5</v>
      </c>
      <c r="GI12" s="33"/>
      <c r="GM12" s="40"/>
      <c r="GN12" s="33">
        <v>26.5</v>
      </c>
      <c r="GO12" s="33"/>
      <c r="GU12" s="33">
        <v>26.5</v>
      </c>
      <c r="GV12" s="33"/>
      <c r="GX12" s="32">
        <v>6.5</v>
      </c>
      <c r="GZ12" s="33">
        <v>33</v>
      </c>
      <c r="HA12" s="32">
        <v>-25</v>
      </c>
      <c r="HB12" s="32" t="s">
        <v>290</v>
      </c>
      <c r="HE12" s="32">
        <v>16</v>
      </c>
      <c r="HF12" s="32">
        <v>0</v>
      </c>
      <c r="HG12" s="32">
        <v>24</v>
      </c>
      <c r="HL12" s="32">
        <v>0</v>
      </c>
      <c r="HM12" s="32">
        <v>24</v>
      </c>
      <c r="HP12" s="32">
        <v>5</v>
      </c>
      <c r="HR12" s="32">
        <v>29</v>
      </c>
      <c r="HU12" s="32">
        <v>20</v>
      </c>
      <c r="HY12" s="32">
        <v>8.5</v>
      </c>
      <c r="IA12" s="32">
        <v>57.5</v>
      </c>
      <c r="IE12" s="32">
        <v>20</v>
      </c>
      <c r="IG12" s="32">
        <v>12</v>
      </c>
      <c r="IH12" s="32">
        <v>89.5</v>
      </c>
      <c r="IL12" s="32">
        <v>6.5</v>
      </c>
      <c r="IQ12" s="32">
        <v>21</v>
      </c>
      <c r="IR12" s="32">
        <v>117</v>
      </c>
      <c r="IV12" s="32">
        <v>60</v>
      </c>
      <c r="IX12" s="32">
        <v>177</v>
      </c>
      <c r="JC12" s="32">
        <v>177</v>
      </c>
      <c r="JD12" s="32">
        <v>-177</v>
      </c>
      <c r="JE12" s="32" t="s">
        <v>291</v>
      </c>
      <c r="JF12" s="32">
        <v>20</v>
      </c>
      <c r="JG12" s="32">
        <v>20</v>
      </c>
      <c r="JI12" s="66"/>
      <c r="JK12" s="32">
        <v>13</v>
      </c>
      <c r="JL12" s="32">
        <f t="shared" si="0"/>
        <v>53</v>
      </c>
    </row>
    <row r="13" s="32" customFormat="1" customHeight="1" spans="1:272">
      <c r="A13" s="10">
        <v>11</v>
      </c>
      <c r="B13" s="10">
        <v>545</v>
      </c>
      <c r="C13" s="10" t="s">
        <v>292</v>
      </c>
      <c r="D13" s="10" t="s">
        <v>279</v>
      </c>
      <c r="E13" s="10">
        <v>10951</v>
      </c>
      <c r="F13" s="10" t="s">
        <v>293</v>
      </c>
      <c r="G13" s="10" t="s">
        <v>210</v>
      </c>
      <c r="H13" s="32">
        <v>9</v>
      </c>
      <c r="J13" s="32">
        <v>3</v>
      </c>
      <c r="K13" s="32">
        <v>5</v>
      </c>
      <c r="L13" s="32">
        <v>6</v>
      </c>
      <c r="M13" s="20"/>
      <c r="S13" s="32">
        <v>20</v>
      </c>
      <c r="T13" s="33"/>
      <c r="U13" s="20">
        <v>43</v>
      </c>
      <c r="V13" s="20"/>
      <c r="W13" s="20"/>
      <c r="X13" s="20"/>
      <c r="Y13" s="20"/>
      <c r="Z13" s="20">
        <v>1</v>
      </c>
      <c r="AA13" s="20"/>
      <c r="AB13" s="20"/>
      <c r="AC13" s="20"/>
      <c r="AD13" s="20"/>
      <c r="AE13" s="20">
        <v>16</v>
      </c>
      <c r="AF13" s="20">
        <v>10</v>
      </c>
      <c r="AG13" s="33">
        <v>70</v>
      </c>
      <c r="AH13" s="32">
        <v>20</v>
      </c>
      <c r="AJ13" s="32">
        <v>25</v>
      </c>
      <c r="AL13" s="32">
        <v>10</v>
      </c>
      <c r="AM13" s="32">
        <v>20</v>
      </c>
      <c r="AN13" s="32">
        <v>20</v>
      </c>
      <c r="AP13" s="33"/>
      <c r="AQ13" s="56">
        <v>165</v>
      </c>
      <c r="AR13" s="33"/>
      <c r="AS13" s="33"/>
      <c r="AT13" s="33"/>
      <c r="AU13" s="33"/>
      <c r="AV13" s="56">
        <v>165</v>
      </c>
      <c r="AW13" s="33"/>
      <c r="BA13" s="33">
        <v>165</v>
      </c>
      <c r="BB13" s="33"/>
      <c r="BC13" s="33"/>
      <c r="BF13" s="32">
        <v>5</v>
      </c>
      <c r="BH13" s="33"/>
      <c r="BI13" s="33"/>
      <c r="BJ13" s="32">
        <v>3</v>
      </c>
      <c r="BP13" s="34">
        <v>173</v>
      </c>
      <c r="BQ13" s="33"/>
      <c r="BR13" s="33"/>
      <c r="BV13" s="33">
        <v>173</v>
      </c>
      <c r="BW13" s="20"/>
      <c r="BX13" s="20"/>
      <c r="BY13" s="20"/>
      <c r="BZ13" s="20"/>
      <c r="CA13" s="20">
        <v>20</v>
      </c>
      <c r="CB13" s="20"/>
      <c r="CC13" s="20">
        <v>-2</v>
      </c>
      <c r="CD13" s="20">
        <v>-119</v>
      </c>
      <c r="CE13" s="20" t="s">
        <v>294</v>
      </c>
      <c r="CF13" s="33">
        <v>72</v>
      </c>
      <c r="CG13" s="33"/>
      <c r="CH13" s="20"/>
      <c r="CI13" s="20"/>
      <c r="CJ13" s="20">
        <v>-2</v>
      </c>
      <c r="CK13" s="33">
        <v>70</v>
      </c>
      <c r="CL13" s="33"/>
      <c r="CN13" s="20">
        <v>4</v>
      </c>
      <c r="CO13" s="35"/>
      <c r="CR13" s="33"/>
      <c r="CS13" s="33"/>
      <c r="CT13" s="36">
        <v>74</v>
      </c>
      <c r="CW13" s="20">
        <v>10</v>
      </c>
      <c r="CX13" s="32">
        <v>2</v>
      </c>
      <c r="CY13" s="33">
        <v>86</v>
      </c>
      <c r="CZ13" s="33"/>
      <c r="DA13" s="33"/>
      <c r="DB13" s="32">
        <v>20</v>
      </c>
      <c r="DC13" s="32">
        <v>-2</v>
      </c>
      <c r="DD13" s="33">
        <v>104</v>
      </c>
      <c r="DE13" s="20"/>
      <c r="DF13" s="20"/>
      <c r="DG13" s="33"/>
      <c r="DH13" s="33"/>
      <c r="DO13" s="36">
        <v>104</v>
      </c>
      <c r="DP13" s="20"/>
      <c r="DQ13" s="33"/>
      <c r="DW13" s="20"/>
      <c r="DX13" s="20"/>
      <c r="DY13" s="20"/>
      <c r="DZ13" s="33"/>
      <c r="EA13" s="32">
        <v>3</v>
      </c>
      <c r="EC13" s="32">
        <v>2</v>
      </c>
      <c r="EE13" s="34">
        <v>109</v>
      </c>
      <c r="EF13" s="33"/>
      <c r="EG13" s="33"/>
      <c r="EO13" s="33">
        <v>109</v>
      </c>
      <c r="EP13" s="33"/>
      <c r="EQ13" s="33"/>
      <c r="ES13" s="32">
        <v>2</v>
      </c>
      <c r="EU13" s="32">
        <v>20</v>
      </c>
      <c r="EW13" s="33">
        <v>131</v>
      </c>
      <c r="EX13" s="33"/>
      <c r="EY13" s="33"/>
      <c r="EZ13" s="32">
        <v>-2</v>
      </c>
      <c r="FD13" s="32">
        <v>50</v>
      </c>
      <c r="FE13" s="32">
        <v>2</v>
      </c>
      <c r="FG13" s="33">
        <v>181</v>
      </c>
      <c r="FH13" s="33"/>
      <c r="FI13" s="33"/>
      <c r="FO13" s="33">
        <v>181</v>
      </c>
      <c r="FP13" s="33"/>
      <c r="FQ13" s="33"/>
      <c r="FS13" s="32">
        <v>2</v>
      </c>
      <c r="FV13" s="33">
        <v>-40</v>
      </c>
      <c r="FW13" s="33" t="s">
        <v>295</v>
      </c>
      <c r="FX13" s="33">
        <v>-2</v>
      </c>
      <c r="FZ13" s="32">
        <v>20</v>
      </c>
      <c r="GB13" s="33">
        <v>161</v>
      </c>
      <c r="GC13" s="20"/>
      <c r="GD13" s="20"/>
      <c r="GE13" s="20"/>
      <c r="GF13" s="20"/>
      <c r="GG13" s="20"/>
      <c r="GH13" s="33">
        <v>161</v>
      </c>
      <c r="GI13" s="33"/>
      <c r="GM13" s="40">
        <v>2</v>
      </c>
      <c r="GN13" s="33">
        <v>163</v>
      </c>
      <c r="GO13" s="33"/>
      <c r="GU13" s="33">
        <v>163</v>
      </c>
      <c r="GV13" s="33"/>
      <c r="GX13" s="32">
        <v>4</v>
      </c>
      <c r="GZ13" s="33">
        <v>167</v>
      </c>
      <c r="HE13" s="32">
        <v>9</v>
      </c>
      <c r="HF13" s="32">
        <v>0</v>
      </c>
      <c r="HG13" s="32">
        <v>176</v>
      </c>
      <c r="HL13" s="32">
        <v>2</v>
      </c>
      <c r="HM13" s="32">
        <v>178</v>
      </c>
      <c r="HP13" s="32">
        <v>3</v>
      </c>
      <c r="HQ13" s="32">
        <v>-4</v>
      </c>
      <c r="HR13" s="32">
        <v>177</v>
      </c>
      <c r="HS13" s="32">
        <v>-6</v>
      </c>
      <c r="HT13" s="32" t="s">
        <v>296</v>
      </c>
      <c r="HY13" s="32">
        <v>4</v>
      </c>
      <c r="HZ13" s="32">
        <v>-4</v>
      </c>
      <c r="IA13" s="32">
        <v>171</v>
      </c>
      <c r="IB13" s="32">
        <v>-8</v>
      </c>
      <c r="IC13" s="32" t="s">
        <v>297</v>
      </c>
      <c r="IG13" s="32">
        <v>4</v>
      </c>
      <c r="IH13" s="32">
        <v>167</v>
      </c>
      <c r="IL13" s="32">
        <v>9.5</v>
      </c>
      <c r="IQ13" s="32">
        <v>8</v>
      </c>
      <c r="IR13" s="32">
        <v>184.5</v>
      </c>
      <c r="IV13" s="32">
        <v>60</v>
      </c>
      <c r="IX13" s="32">
        <v>244.5</v>
      </c>
      <c r="JC13" s="32">
        <v>244.5</v>
      </c>
      <c r="JI13" s="66"/>
      <c r="JK13" s="32">
        <v>1</v>
      </c>
      <c r="JL13" s="32">
        <f t="shared" si="0"/>
        <v>245.5</v>
      </c>
    </row>
    <row r="14" s="32" customFormat="1" customHeight="1" spans="1:272">
      <c r="A14" s="10">
        <v>12</v>
      </c>
      <c r="B14" s="10">
        <v>102934</v>
      </c>
      <c r="C14" s="10" t="s">
        <v>298</v>
      </c>
      <c r="D14" s="10" t="s">
        <v>208</v>
      </c>
      <c r="E14" s="10">
        <v>4117</v>
      </c>
      <c r="F14" s="10" t="s">
        <v>299</v>
      </c>
      <c r="G14" s="47" t="s">
        <v>210</v>
      </c>
      <c r="J14" s="32">
        <v>1</v>
      </c>
      <c r="K14" s="32">
        <v>13</v>
      </c>
      <c r="L14" s="32">
        <v>7</v>
      </c>
      <c r="M14" s="20">
        <v>3</v>
      </c>
      <c r="O14" s="32">
        <v>20</v>
      </c>
      <c r="T14" s="33"/>
      <c r="U14" s="20">
        <v>44</v>
      </c>
      <c r="V14" s="20"/>
      <c r="W14" s="20"/>
      <c r="X14" s="20"/>
      <c r="Y14" s="20"/>
      <c r="Z14" s="20">
        <v>50</v>
      </c>
      <c r="AA14" s="20"/>
      <c r="AB14" s="20"/>
      <c r="AC14" s="20"/>
      <c r="AD14" s="20"/>
      <c r="AE14" s="20">
        <v>6</v>
      </c>
      <c r="AF14" s="20"/>
      <c r="AG14" s="33">
        <v>100</v>
      </c>
      <c r="AJ14" s="32">
        <v>90</v>
      </c>
      <c r="AL14" s="32">
        <v>10</v>
      </c>
      <c r="AM14" s="32">
        <v>20</v>
      </c>
      <c r="AN14" s="32">
        <v>20</v>
      </c>
      <c r="AP14" s="33"/>
      <c r="AQ14" s="56">
        <v>240</v>
      </c>
      <c r="AR14" s="33"/>
      <c r="AS14" s="33"/>
      <c r="AT14" s="33"/>
      <c r="AU14" s="33"/>
      <c r="AV14" s="56">
        <v>240</v>
      </c>
      <c r="AW14" s="33"/>
      <c r="BA14" s="33">
        <v>240</v>
      </c>
      <c r="BB14" s="33"/>
      <c r="BC14" s="33"/>
      <c r="BF14" s="32">
        <v>10</v>
      </c>
      <c r="BG14" s="32">
        <v>20</v>
      </c>
      <c r="BH14" s="33"/>
      <c r="BI14" s="33"/>
      <c r="BJ14" s="32">
        <v>6</v>
      </c>
      <c r="BP14" s="34">
        <v>276</v>
      </c>
      <c r="BQ14" s="33"/>
      <c r="BR14" s="33"/>
      <c r="BT14" s="32">
        <v>5</v>
      </c>
      <c r="BV14" s="33">
        <v>281</v>
      </c>
      <c r="BW14" s="20">
        <v>50</v>
      </c>
      <c r="BX14" s="20">
        <v>20</v>
      </c>
      <c r="BY14" s="20"/>
      <c r="BZ14" s="20"/>
      <c r="CA14" s="20">
        <v>20</v>
      </c>
      <c r="CB14" s="20"/>
      <c r="CC14" s="20">
        <v>2</v>
      </c>
      <c r="CD14" s="20">
        <v>-49</v>
      </c>
      <c r="CE14" s="20" t="s">
        <v>300</v>
      </c>
      <c r="CF14" s="33">
        <v>324</v>
      </c>
      <c r="CG14" s="33"/>
      <c r="CH14" s="20"/>
      <c r="CI14" s="20"/>
      <c r="CJ14" s="20">
        <v>9</v>
      </c>
      <c r="CK14" s="33">
        <v>333</v>
      </c>
      <c r="CL14" s="33">
        <v>-47</v>
      </c>
      <c r="CM14" s="32" t="s">
        <v>301</v>
      </c>
      <c r="CN14" s="20"/>
      <c r="CO14" s="35"/>
      <c r="CQ14" s="32">
        <v>60</v>
      </c>
      <c r="CR14" s="33"/>
      <c r="CS14" s="33"/>
      <c r="CT14" s="36">
        <v>346</v>
      </c>
      <c r="CU14" s="32">
        <v>20</v>
      </c>
      <c r="CW14" s="20">
        <v>10</v>
      </c>
      <c r="CX14" s="32">
        <v>19</v>
      </c>
      <c r="CY14" s="33">
        <v>395</v>
      </c>
      <c r="CZ14" s="33"/>
      <c r="DA14" s="33"/>
      <c r="DC14" s="32">
        <v>16</v>
      </c>
      <c r="DD14" s="33">
        <v>411</v>
      </c>
      <c r="DE14" s="20"/>
      <c r="DF14" s="20"/>
      <c r="DG14" s="33">
        <v>-21</v>
      </c>
      <c r="DH14" s="33" t="s">
        <v>302</v>
      </c>
      <c r="DI14" s="32">
        <v>9</v>
      </c>
      <c r="DO14" s="36">
        <v>399</v>
      </c>
      <c r="DP14" s="20">
        <v>-44</v>
      </c>
      <c r="DQ14" s="33" t="s">
        <v>212</v>
      </c>
      <c r="DR14" s="32">
        <v>13</v>
      </c>
      <c r="DV14" s="32">
        <v>10</v>
      </c>
      <c r="DW14" s="20">
        <v>-11</v>
      </c>
      <c r="DX14" s="20" t="s">
        <v>303</v>
      </c>
      <c r="DY14" s="20"/>
      <c r="DZ14" s="33"/>
      <c r="EA14" s="32">
        <v>19</v>
      </c>
      <c r="EE14" s="34">
        <v>386</v>
      </c>
      <c r="EF14" s="33"/>
      <c r="EG14" s="33"/>
      <c r="EJ14" s="32">
        <v>5</v>
      </c>
      <c r="EK14" s="32">
        <v>20</v>
      </c>
      <c r="EM14" s="32">
        <v>4</v>
      </c>
      <c r="EO14" s="33">
        <v>415</v>
      </c>
      <c r="EP14" s="33">
        <v>-14.5</v>
      </c>
      <c r="EQ14" s="33" t="s">
        <v>304</v>
      </c>
      <c r="ER14" s="32">
        <v>11</v>
      </c>
      <c r="EU14" s="32">
        <v>20</v>
      </c>
      <c r="EW14" s="33">
        <v>431.5</v>
      </c>
      <c r="EX14" s="33"/>
      <c r="EY14" s="33"/>
      <c r="EZ14" s="32">
        <v>24</v>
      </c>
      <c r="FB14" s="32">
        <v>6</v>
      </c>
      <c r="FD14" s="32">
        <v>80</v>
      </c>
      <c r="FE14" s="32">
        <v>4</v>
      </c>
      <c r="FG14" s="33">
        <v>545.5</v>
      </c>
      <c r="FH14" s="33">
        <v>-6</v>
      </c>
      <c r="FI14" s="33" t="s">
        <v>305</v>
      </c>
      <c r="FJ14" s="32">
        <v>3</v>
      </c>
      <c r="FN14" s="32">
        <v>8</v>
      </c>
      <c r="FO14" s="33">
        <v>550.5</v>
      </c>
      <c r="FP14" s="33">
        <v>-3</v>
      </c>
      <c r="FQ14" s="33" t="s">
        <v>306</v>
      </c>
      <c r="FS14" s="32">
        <v>30</v>
      </c>
      <c r="FU14" s="32">
        <v>1</v>
      </c>
      <c r="FV14" s="33">
        <v>-70.5</v>
      </c>
      <c r="FW14" s="33" t="s">
        <v>307</v>
      </c>
      <c r="FX14" s="33">
        <v>8</v>
      </c>
      <c r="FY14" s="32">
        <v>20</v>
      </c>
      <c r="FZ14" s="32">
        <v>60</v>
      </c>
      <c r="GB14" s="33">
        <v>596</v>
      </c>
      <c r="GC14" s="20">
        <v>-25</v>
      </c>
      <c r="GD14" s="20" t="s">
        <v>265</v>
      </c>
      <c r="GE14" s="20"/>
      <c r="GF14" s="20"/>
      <c r="GG14" s="20"/>
      <c r="GH14" s="33">
        <v>571</v>
      </c>
      <c r="GI14" s="33"/>
      <c r="GK14" s="32">
        <v>20</v>
      </c>
      <c r="GM14" s="40">
        <v>12</v>
      </c>
      <c r="GN14" s="33">
        <v>603</v>
      </c>
      <c r="GO14" s="33"/>
      <c r="GR14" s="32">
        <v>18</v>
      </c>
      <c r="GU14" s="33">
        <v>621</v>
      </c>
      <c r="GV14" s="33"/>
      <c r="GZ14" s="33">
        <v>603</v>
      </c>
      <c r="HG14" s="32">
        <v>603</v>
      </c>
      <c r="HL14" s="32">
        <v>2</v>
      </c>
      <c r="HM14" s="32">
        <v>605</v>
      </c>
      <c r="HP14" s="32">
        <v>23.5</v>
      </c>
      <c r="HR14" s="32">
        <v>628.5</v>
      </c>
      <c r="HW14" s="32">
        <v>20</v>
      </c>
      <c r="HY14" s="32">
        <v>14</v>
      </c>
      <c r="IA14" s="32">
        <v>662.5</v>
      </c>
      <c r="IH14" s="32">
        <v>662.5</v>
      </c>
      <c r="II14" s="32">
        <v>-91.5</v>
      </c>
      <c r="IJ14" s="32" t="s">
        <v>308</v>
      </c>
      <c r="IK14" s="32">
        <v>20</v>
      </c>
      <c r="IL14" s="32">
        <v>10.5</v>
      </c>
      <c r="IM14" s="32">
        <v>20</v>
      </c>
      <c r="IQ14" s="32">
        <v>2</v>
      </c>
      <c r="IR14" s="32">
        <v>623.5</v>
      </c>
      <c r="IS14" s="32">
        <v>-21</v>
      </c>
      <c r="IT14" s="32" t="s">
        <v>241</v>
      </c>
      <c r="IV14" s="32">
        <v>50</v>
      </c>
      <c r="IX14" s="32">
        <v>652.5</v>
      </c>
      <c r="IY14" s="32">
        <v>-112</v>
      </c>
      <c r="IZ14" s="32" t="s">
        <v>309</v>
      </c>
      <c r="JC14" s="32">
        <v>540.5</v>
      </c>
      <c r="JD14" s="32">
        <v>-49.5</v>
      </c>
      <c r="JE14" s="32" t="s">
        <v>310</v>
      </c>
      <c r="JI14" s="66"/>
      <c r="JL14" s="32">
        <f t="shared" si="0"/>
        <v>491</v>
      </c>
    </row>
    <row r="15" s="32" customFormat="1" customHeight="1" spans="1:272">
      <c r="A15" s="10">
        <v>13</v>
      </c>
      <c r="B15" s="10">
        <v>745</v>
      </c>
      <c r="C15" s="10" t="s">
        <v>311</v>
      </c>
      <c r="D15" s="10" t="s">
        <v>208</v>
      </c>
      <c r="E15" s="46">
        <v>11504</v>
      </c>
      <c r="F15" s="10" t="s">
        <v>312</v>
      </c>
      <c r="G15" s="48" t="s">
        <v>198</v>
      </c>
      <c r="H15" s="32">
        <v>3</v>
      </c>
      <c r="J15" s="32">
        <v>7</v>
      </c>
      <c r="K15" s="32">
        <v>11</v>
      </c>
      <c r="L15" s="32">
        <v>-2</v>
      </c>
      <c r="M15" s="20"/>
      <c r="T15" s="33"/>
      <c r="U15" s="20">
        <v>19</v>
      </c>
      <c r="V15" s="20"/>
      <c r="W15" s="20"/>
      <c r="X15" s="20"/>
      <c r="Y15" s="20"/>
      <c r="Z15" s="20">
        <v>5</v>
      </c>
      <c r="AA15" s="20"/>
      <c r="AB15" s="20"/>
      <c r="AC15" s="20"/>
      <c r="AD15" s="20"/>
      <c r="AE15" s="20"/>
      <c r="AF15" s="20"/>
      <c r="AG15" s="33">
        <v>24</v>
      </c>
      <c r="AJ15" s="32">
        <v>35</v>
      </c>
      <c r="AL15" s="32">
        <v>10</v>
      </c>
      <c r="AM15" s="32">
        <v>20</v>
      </c>
      <c r="AN15" s="32">
        <v>20</v>
      </c>
      <c r="AP15" s="33"/>
      <c r="AQ15" s="56">
        <v>109</v>
      </c>
      <c r="AR15" s="33"/>
      <c r="AS15" s="33"/>
      <c r="AT15" s="33"/>
      <c r="AU15" s="33"/>
      <c r="AV15" s="56">
        <v>109</v>
      </c>
      <c r="AW15" s="33"/>
      <c r="BA15" s="33">
        <v>109</v>
      </c>
      <c r="BB15" s="33"/>
      <c r="BC15" s="33"/>
      <c r="BF15" s="32">
        <v>-2</v>
      </c>
      <c r="BH15" s="33"/>
      <c r="BI15" s="33"/>
      <c r="BP15" s="34">
        <v>107</v>
      </c>
      <c r="BQ15" s="33"/>
      <c r="BR15" s="33"/>
      <c r="BT15" s="32">
        <v>1</v>
      </c>
      <c r="BV15" s="33">
        <v>108</v>
      </c>
      <c r="BW15" s="20"/>
      <c r="BX15" s="20"/>
      <c r="BY15" s="20">
        <v>20</v>
      </c>
      <c r="BZ15" s="20">
        <v>20</v>
      </c>
      <c r="CA15" s="20">
        <v>0</v>
      </c>
      <c r="CB15" s="20"/>
      <c r="CC15" s="20"/>
      <c r="CD15" s="20"/>
      <c r="CE15" s="20"/>
      <c r="CF15" s="33">
        <v>148</v>
      </c>
      <c r="CG15" s="33"/>
      <c r="CH15" s="20"/>
      <c r="CI15" s="20"/>
      <c r="CJ15" s="20">
        <v>-4</v>
      </c>
      <c r="CK15" s="33">
        <v>144</v>
      </c>
      <c r="CL15" s="33"/>
      <c r="CN15" s="20">
        <v>5</v>
      </c>
      <c r="CO15" s="35"/>
      <c r="CP15" s="32">
        <v>20</v>
      </c>
      <c r="CR15" s="33"/>
      <c r="CS15" s="33"/>
      <c r="CT15" s="36">
        <v>169</v>
      </c>
      <c r="CW15" s="20">
        <v>10</v>
      </c>
      <c r="CX15" s="32">
        <v>4</v>
      </c>
      <c r="CY15" s="33">
        <v>183</v>
      </c>
      <c r="CZ15" s="33"/>
      <c r="DA15" s="33"/>
      <c r="DC15" s="32">
        <v>3</v>
      </c>
      <c r="DD15" s="33">
        <v>186</v>
      </c>
      <c r="DE15" s="20"/>
      <c r="DF15" s="20"/>
      <c r="DG15" s="33"/>
      <c r="DH15" s="33"/>
      <c r="DI15" s="32">
        <v>5</v>
      </c>
      <c r="DO15" s="36">
        <v>191</v>
      </c>
      <c r="DP15" s="20"/>
      <c r="DQ15" s="33"/>
      <c r="DR15" s="32">
        <v>0</v>
      </c>
      <c r="DW15" s="20"/>
      <c r="DX15" s="20"/>
      <c r="DY15" s="20"/>
      <c r="DZ15" s="33"/>
      <c r="EE15" s="34">
        <v>191</v>
      </c>
      <c r="EF15" s="33"/>
      <c r="EG15" s="33"/>
      <c r="EM15" s="32">
        <v>-2</v>
      </c>
      <c r="EO15" s="33">
        <v>189</v>
      </c>
      <c r="EP15" s="33"/>
      <c r="EQ15" s="33"/>
      <c r="ER15" s="32">
        <v>27</v>
      </c>
      <c r="EU15" s="32">
        <v>40</v>
      </c>
      <c r="EW15" s="33">
        <v>256</v>
      </c>
      <c r="EX15" s="33"/>
      <c r="EY15" s="33"/>
      <c r="FA15" s="32">
        <v>30</v>
      </c>
      <c r="FD15" s="32">
        <v>20</v>
      </c>
      <c r="FG15" s="33">
        <v>306</v>
      </c>
      <c r="FH15" s="33"/>
      <c r="FI15" s="33"/>
      <c r="FO15" s="33">
        <v>306</v>
      </c>
      <c r="FP15" s="33"/>
      <c r="FQ15" s="33"/>
      <c r="FV15" s="33"/>
      <c r="FW15" s="33"/>
      <c r="FX15" s="33">
        <v>1</v>
      </c>
      <c r="GB15" s="33">
        <v>307</v>
      </c>
      <c r="GC15" s="20"/>
      <c r="GD15" s="20"/>
      <c r="GE15" s="20"/>
      <c r="GF15" s="20"/>
      <c r="GG15" s="20"/>
      <c r="GH15" s="33">
        <v>307</v>
      </c>
      <c r="GI15" s="33"/>
      <c r="GM15" s="40">
        <v>-2</v>
      </c>
      <c r="GN15" s="33">
        <v>305</v>
      </c>
      <c r="GO15" s="33"/>
      <c r="GU15" s="33">
        <v>305</v>
      </c>
      <c r="GV15" s="33"/>
      <c r="GX15" s="32">
        <v>7.5</v>
      </c>
      <c r="GZ15" s="33">
        <v>312.5</v>
      </c>
      <c r="HF15" s="32">
        <v>7.5</v>
      </c>
      <c r="HG15" s="32">
        <v>320</v>
      </c>
      <c r="HM15" s="32">
        <v>320</v>
      </c>
      <c r="HP15" s="32">
        <v>7.5</v>
      </c>
      <c r="HR15" s="32">
        <v>327.5</v>
      </c>
      <c r="HY15" s="32">
        <v>10</v>
      </c>
      <c r="IA15" s="32">
        <v>337.5</v>
      </c>
      <c r="IE15" s="32">
        <v>30</v>
      </c>
      <c r="IH15" s="32">
        <v>367.5</v>
      </c>
      <c r="IL15" s="32">
        <v>8</v>
      </c>
      <c r="IR15" s="32">
        <v>375.5</v>
      </c>
      <c r="IV15" s="32">
        <v>50</v>
      </c>
      <c r="IX15" s="32">
        <v>425.5</v>
      </c>
      <c r="JC15" s="32">
        <v>425.5</v>
      </c>
      <c r="JI15" s="66"/>
      <c r="JK15" s="32">
        <v>-2</v>
      </c>
      <c r="JL15" s="32">
        <f t="shared" si="0"/>
        <v>423.5</v>
      </c>
    </row>
    <row r="16" s="32" customFormat="1" customHeight="1" spans="1:272">
      <c r="A16" s="10">
        <v>14</v>
      </c>
      <c r="B16" s="10">
        <v>379</v>
      </c>
      <c r="C16" s="10" t="s">
        <v>313</v>
      </c>
      <c r="D16" s="10" t="s">
        <v>208</v>
      </c>
      <c r="E16" s="10">
        <v>6830</v>
      </c>
      <c r="F16" s="10" t="s">
        <v>314</v>
      </c>
      <c r="G16" s="49" t="s">
        <v>210</v>
      </c>
      <c r="H16" s="32">
        <v>8</v>
      </c>
      <c r="J16" s="32">
        <v>3</v>
      </c>
      <c r="K16" s="32">
        <v>2</v>
      </c>
      <c r="L16" s="32">
        <v>5</v>
      </c>
      <c r="M16" s="20">
        <v>4</v>
      </c>
      <c r="T16" s="33"/>
      <c r="U16" s="20">
        <v>22</v>
      </c>
      <c r="V16" s="20"/>
      <c r="W16" s="20"/>
      <c r="X16" s="20"/>
      <c r="Y16" s="20"/>
      <c r="Z16" s="20"/>
      <c r="AA16" s="20"/>
      <c r="AB16" s="20"/>
      <c r="AC16" s="20"/>
      <c r="AD16" s="20"/>
      <c r="AE16" s="20">
        <v>5</v>
      </c>
      <c r="AF16" s="20"/>
      <c r="AG16" s="33">
        <v>27</v>
      </c>
      <c r="AJ16" s="32">
        <v>40</v>
      </c>
      <c r="AL16" s="32">
        <v>0</v>
      </c>
      <c r="AM16" s="32">
        <v>20</v>
      </c>
      <c r="AN16" s="32">
        <v>20</v>
      </c>
      <c r="AP16" s="33"/>
      <c r="AQ16" s="56">
        <v>107</v>
      </c>
      <c r="AR16" s="33"/>
      <c r="AS16" s="33"/>
      <c r="AT16" s="33"/>
      <c r="AU16" s="33"/>
      <c r="AV16" s="56">
        <v>107</v>
      </c>
      <c r="AW16" s="33"/>
      <c r="BA16" s="33">
        <v>107</v>
      </c>
      <c r="BB16" s="33"/>
      <c r="BC16" s="33"/>
      <c r="BF16" s="32">
        <v>0</v>
      </c>
      <c r="BH16" s="33"/>
      <c r="BI16" s="33"/>
      <c r="BJ16" s="32">
        <v>5</v>
      </c>
      <c r="BP16" s="34">
        <v>112</v>
      </c>
      <c r="BQ16" s="33"/>
      <c r="BR16" s="33"/>
      <c r="BT16" s="32">
        <v>5</v>
      </c>
      <c r="BV16" s="33">
        <v>117</v>
      </c>
      <c r="BW16" s="20"/>
      <c r="BX16" s="20">
        <v>20</v>
      </c>
      <c r="BY16" s="20"/>
      <c r="BZ16" s="20"/>
      <c r="CA16" s="20">
        <v>20</v>
      </c>
      <c r="CB16" s="20"/>
      <c r="CC16" s="20"/>
      <c r="CD16" s="20"/>
      <c r="CE16" s="20"/>
      <c r="CF16" s="33">
        <v>157</v>
      </c>
      <c r="CG16" s="33"/>
      <c r="CH16" s="20"/>
      <c r="CI16" s="20"/>
      <c r="CJ16" s="20"/>
      <c r="CK16" s="33">
        <v>157</v>
      </c>
      <c r="CL16" s="33"/>
      <c r="CN16" s="20"/>
      <c r="CO16" s="35"/>
      <c r="CP16" s="32">
        <v>20</v>
      </c>
      <c r="CR16" s="33"/>
      <c r="CS16" s="33"/>
      <c r="CT16" s="36">
        <v>177</v>
      </c>
      <c r="CW16" s="20">
        <v>10</v>
      </c>
      <c r="CX16" s="32">
        <v>4</v>
      </c>
      <c r="CY16" s="33">
        <v>191</v>
      </c>
      <c r="CZ16" s="33"/>
      <c r="DA16" s="33"/>
      <c r="DD16" s="33">
        <v>191</v>
      </c>
      <c r="DE16" s="20"/>
      <c r="DF16" s="20"/>
      <c r="DG16" s="33"/>
      <c r="DH16" s="33"/>
      <c r="DI16" s="32">
        <v>5</v>
      </c>
      <c r="DO16" s="36">
        <v>196</v>
      </c>
      <c r="DP16" s="20"/>
      <c r="DQ16" s="33"/>
      <c r="DR16" s="32">
        <v>2</v>
      </c>
      <c r="DT16" s="32">
        <v>4</v>
      </c>
      <c r="DW16" s="20"/>
      <c r="DX16" s="20"/>
      <c r="DY16" s="20"/>
      <c r="DZ16" s="33"/>
      <c r="EE16" s="34">
        <v>202</v>
      </c>
      <c r="EF16" s="33"/>
      <c r="EG16" s="33"/>
      <c r="EJ16" s="32">
        <v>5</v>
      </c>
      <c r="EM16" s="32">
        <v>5</v>
      </c>
      <c r="EO16" s="33">
        <v>212</v>
      </c>
      <c r="EP16" s="33"/>
      <c r="EQ16" s="33"/>
      <c r="ET16" s="32">
        <v>20</v>
      </c>
      <c r="EU16" s="32">
        <v>90</v>
      </c>
      <c r="EW16" s="33">
        <v>322</v>
      </c>
      <c r="EX16" s="33"/>
      <c r="EY16" s="33"/>
      <c r="EZ16" s="32">
        <v>5</v>
      </c>
      <c r="FD16" s="32">
        <v>110</v>
      </c>
      <c r="FG16" s="33">
        <v>437</v>
      </c>
      <c r="FH16" s="33">
        <v>-105.5</v>
      </c>
      <c r="FI16" s="33" t="s">
        <v>315</v>
      </c>
      <c r="FN16" s="32">
        <v>12</v>
      </c>
      <c r="FO16" s="33">
        <v>343.5</v>
      </c>
      <c r="FP16" s="33">
        <v>-16.5</v>
      </c>
      <c r="FQ16" s="33" t="s">
        <v>316</v>
      </c>
      <c r="FS16" s="32">
        <v>2</v>
      </c>
      <c r="FV16" s="33">
        <v>-75.5</v>
      </c>
      <c r="FW16" s="33" t="s">
        <v>317</v>
      </c>
      <c r="FX16" s="33">
        <v>4</v>
      </c>
      <c r="FZ16" s="32">
        <v>60</v>
      </c>
      <c r="GB16" s="33">
        <v>317.5</v>
      </c>
      <c r="GC16" s="20">
        <v>-12</v>
      </c>
      <c r="GD16" s="20" t="s">
        <v>265</v>
      </c>
      <c r="GE16" s="20"/>
      <c r="GF16" s="20"/>
      <c r="GG16" s="20"/>
      <c r="GH16" s="33">
        <v>305.5</v>
      </c>
      <c r="GI16" s="33">
        <v>-15</v>
      </c>
      <c r="GJ16" s="32" t="s">
        <v>318</v>
      </c>
      <c r="GM16" s="40">
        <v>13</v>
      </c>
      <c r="GN16" s="33">
        <v>303.5</v>
      </c>
      <c r="GO16" s="33"/>
      <c r="GU16" s="33">
        <v>303.5</v>
      </c>
      <c r="GV16" s="33"/>
      <c r="GX16" s="32">
        <v>7</v>
      </c>
      <c r="GZ16" s="33">
        <v>310.5</v>
      </c>
      <c r="HC16" s="32">
        <v>20</v>
      </c>
      <c r="HE16" s="32">
        <v>4</v>
      </c>
      <c r="HF16" s="32">
        <v>7</v>
      </c>
      <c r="HG16" s="32">
        <v>341.5</v>
      </c>
      <c r="HH16" s="32">
        <v>-135</v>
      </c>
      <c r="HI16" s="32" t="s">
        <v>253</v>
      </c>
      <c r="HL16" s="32">
        <v>2</v>
      </c>
      <c r="HM16" s="32">
        <v>208.5</v>
      </c>
      <c r="HN16" s="32">
        <v>-5</v>
      </c>
      <c r="HO16" s="32" t="s">
        <v>319</v>
      </c>
      <c r="HP16" s="32">
        <v>7</v>
      </c>
      <c r="HQ16" s="32">
        <v>3</v>
      </c>
      <c r="HR16" s="32">
        <v>213.5</v>
      </c>
      <c r="HU16" s="32">
        <v>20</v>
      </c>
      <c r="HY16" s="32">
        <v>7</v>
      </c>
      <c r="HZ16" s="32">
        <v>5</v>
      </c>
      <c r="IA16" s="32">
        <v>245.5</v>
      </c>
      <c r="IB16" s="32">
        <v>-18</v>
      </c>
      <c r="IC16" s="32" t="s">
        <v>320</v>
      </c>
      <c r="IE16" s="32">
        <v>30</v>
      </c>
      <c r="IH16" s="32">
        <v>257.5</v>
      </c>
      <c r="II16" s="32">
        <v>-34</v>
      </c>
      <c r="IJ16" s="32" t="s">
        <v>193</v>
      </c>
      <c r="IL16" s="32">
        <v>7</v>
      </c>
      <c r="IQ16" s="32">
        <v>9</v>
      </c>
      <c r="IR16" s="32">
        <v>239.5</v>
      </c>
      <c r="IS16" s="32">
        <v>-30.5</v>
      </c>
      <c r="IT16" s="32" t="s">
        <v>321</v>
      </c>
      <c r="IV16" s="32">
        <v>60</v>
      </c>
      <c r="IX16" s="32">
        <v>269</v>
      </c>
      <c r="IY16" s="32">
        <v>-28</v>
      </c>
      <c r="IZ16" s="32" t="s">
        <v>322</v>
      </c>
      <c r="JC16" s="32">
        <v>241</v>
      </c>
      <c r="JD16" s="32">
        <f>-40.5-47</f>
        <v>-87.5</v>
      </c>
      <c r="JE16" s="32" t="s">
        <v>323</v>
      </c>
      <c r="JI16" s="66"/>
      <c r="JK16" s="32">
        <v>3</v>
      </c>
      <c r="JL16" s="32">
        <f t="shared" si="0"/>
        <v>156.5</v>
      </c>
    </row>
    <row r="17" s="32" customFormat="1" customHeight="1" spans="1:272">
      <c r="A17" s="10">
        <v>15</v>
      </c>
      <c r="B17" s="10">
        <v>746</v>
      </c>
      <c r="C17" s="10" t="s">
        <v>324</v>
      </c>
      <c r="D17" s="10" t="s">
        <v>196</v>
      </c>
      <c r="E17" s="10">
        <v>4028</v>
      </c>
      <c r="F17" s="10" t="s">
        <v>325</v>
      </c>
      <c r="G17" s="49" t="s">
        <v>210</v>
      </c>
      <c r="I17" s="32">
        <v>3</v>
      </c>
      <c r="J17" s="32">
        <v>4</v>
      </c>
      <c r="K17" s="32">
        <v>7</v>
      </c>
      <c r="L17" s="32">
        <v>2</v>
      </c>
      <c r="M17" s="20"/>
      <c r="T17" s="33"/>
      <c r="U17" s="20">
        <v>16</v>
      </c>
      <c r="V17" s="20"/>
      <c r="W17" s="20"/>
      <c r="X17" s="20"/>
      <c r="Y17" s="20"/>
      <c r="Z17" s="20"/>
      <c r="AA17" s="20"/>
      <c r="AB17" s="20"/>
      <c r="AC17" s="20"/>
      <c r="AD17" s="20"/>
      <c r="AE17" s="20"/>
      <c r="AF17" s="20"/>
      <c r="AG17" s="33">
        <v>16</v>
      </c>
      <c r="AJ17" s="32">
        <v>25</v>
      </c>
      <c r="AL17" s="32">
        <v>10</v>
      </c>
      <c r="AM17" s="32">
        <v>0</v>
      </c>
      <c r="AN17" s="32">
        <v>20</v>
      </c>
      <c r="AP17" s="33"/>
      <c r="AQ17" s="56">
        <v>71</v>
      </c>
      <c r="AR17" s="33"/>
      <c r="AS17" s="33"/>
      <c r="AT17" s="33"/>
      <c r="AU17" s="33"/>
      <c r="AV17" s="56">
        <v>71</v>
      </c>
      <c r="AW17" s="33"/>
      <c r="BA17" s="33">
        <v>71</v>
      </c>
      <c r="BB17" s="33"/>
      <c r="BC17" s="33"/>
      <c r="BF17" s="32">
        <v>0</v>
      </c>
      <c r="BH17" s="33"/>
      <c r="BI17" s="33"/>
      <c r="BJ17" s="32">
        <v>1</v>
      </c>
      <c r="BP17" s="34">
        <v>72</v>
      </c>
      <c r="BQ17" s="33"/>
      <c r="BR17" s="33"/>
      <c r="BS17" s="32">
        <v>20</v>
      </c>
      <c r="BV17" s="33">
        <v>92</v>
      </c>
      <c r="BW17" s="20"/>
      <c r="BX17" s="20">
        <v>20</v>
      </c>
      <c r="BY17" s="20"/>
      <c r="BZ17" s="20"/>
      <c r="CA17" s="20">
        <v>0</v>
      </c>
      <c r="CB17" s="20"/>
      <c r="CC17" s="20">
        <v>2</v>
      </c>
      <c r="CD17" s="20"/>
      <c r="CE17" s="20"/>
      <c r="CF17" s="33">
        <v>114</v>
      </c>
      <c r="CG17" s="33"/>
      <c r="CH17" s="20"/>
      <c r="CI17" s="20"/>
      <c r="CJ17" s="20"/>
      <c r="CK17" s="33">
        <v>114</v>
      </c>
      <c r="CL17" s="33"/>
      <c r="CN17" s="20">
        <v>2</v>
      </c>
      <c r="CO17" s="35"/>
      <c r="CP17" s="32">
        <v>20</v>
      </c>
      <c r="CR17" s="33">
        <v>-50</v>
      </c>
      <c r="CS17" s="33" t="s">
        <v>326</v>
      </c>
      <c r="CT17" s="36">
        <v>86</v>
      </c>
      <c r="CW17" s="20"/>
      <c r="CY17" s="33">
        <v>86</v>
      </c>
      <c r="CZ17" s="33"/>
      <c r="DA17" s="33"/>
      <c r="DC17" s="32">
        <v>5</v>
      </c>
      <c r="DD17" s="33">
        <v>91</v>
      </c>
      <c r="DE17" s="20"/>
      <c r="DF17" s="20"/>
      <c r="DG17" s="33">
        <v>-37</v>
      </c>
      <c r="DH17" s="33" t="s">
        <v>327</v>
      </c>
      <c r="DK17" s="32">
        <v>6</v>
      </c>
      <c r="DN17" s="32">
        <v>20</v>
      </c>
      <c r="DO17" s="36">
        <v>60</v>
      </c>
      <c r="DP17" s="20"/>
      <c r="DQ17" s="33"/>
      <c r="DR17" s="32">
        <v>5</v>
      </c>
      <c r="DW17" s="20"/>
      <c r="DX17" s="20"/>
      <c r="DY17" s="20"/>
      <c r="DZ17" s="33"/>
      <c r="EE17" s="34">
        <v>65</v>
      </c>
      <c r="EF17" s="33"/>
      <c r="EG17" s="33"/>
      <c r="EJ17" s="32">
        <v>5</v>
      </c>
      <c r="EK17" s="32">
        <v>20</v>
      </c>
      <c r="EN17" s="32">
        <v>20</v>
      </c>
      <c r="EO17" s="33">
        <v>110</v>
      </c>
      <c r="EP17" s="33"/>
      <c r="EQ17" s="33"/>
      <c r="ES17" s="32">
        <v>2</v>
      </c>
      <c r="ET17" s="32">
        <v>20</v>
      </c>
      <c r="EU17" s="32">
        <v>130</v>
      </c>
      <c r="EW17" s="33">
        <v>262</v>
      </c>
      <c r="EX17" s="33">
        <v>-12.5</v>
      </c>
      <c r="EY17" s="33" t="s">
        <v>328</v>
      </c>
      <c r="EZ17" s="32">
        <v>8</v>
      </c>
      <c r="FD17" s="32">
        <v>110</v>
      </c>
      <c r="FE17" s="32">
        <v>1</v>
      </c>
      <c r="FG17" s="33">
        <v>368.5</v>
      </c>
      <c r="FH17" s="33"/>
      <c r="FI17" s="33"/>
      <c r="FO17" s="33">
        <v>368.5</v>
      </c>
      <c r="FP17" s="33">
        <v>-28</v>
      </c>
      <c r="FQ17" s="33" t="s">
        <v>329</v>
      </c>
      <c r="FS17" s="32">
        <v>2</v>
      </c>
      <c r="FU17" s="32">
        <v>4</v>
      </c>
      <c r="FV17" s="33">
        <v>-23</v>
      </c>
      <c r="FW17" s="33" t="s">
        <v>330</v>
      </c>
      <c r="FX17" s="33">
        <v>1</v>
      </c>
      <c r="FZ17" s="32">
        <v>70</v>
      </c>
      <c r="GB17" s="33">
        <v>394.5</v>
      </c>
      <c r="GC17" s="20"/>
      <c r="GD17" s="20"/>
      <c r="GE17" s="20"/>
      <c r="GF17" s="20"/>
      <c r="GG17" s="20"/>
      <c r="GH17" s="33">
        <v>394.5</v>
      </c>
      <c r="GI17" s="33"/>
      <c r="GM17" s="40"/>
      <c r="GN17" s="33">
        <v>394.5</v>
      </c>
      <c r="GO17" s="33">
        <v>-9</v>
      </c>
      <c r="GP17" s="32" t="s">
        <v>331</v>
      </c>
      <c r="GU17" s="33">
        <v>385.5</v>
      </c>
      <c r="GV17" s="33">
        <v>-10</v>
      </c>
      <c r="GW17" s="32" t="s">
        <v>332</v>
      </c>
      <c r="GX17" s="32">
        <v>4</v>
      </c>
      <c r="GZ17" s="33">
        <v>388.5</v>
      </c>
      <c r="HF17" s="32">
        <v>4</v>
      </c>
      <c r="HG17" s="32">
        <v>392.5</v>
      </c>
      <c r="HH17" s="32">
        <v>-31</v>
      </c>
      <c r="HI17" s="32" t="s">
        <v>333</v>
      </c>
      <c r="HM17" s="32">
        <v>361.5</v>
      </c>
      <c r="HN17" s="32">
        <v>-11.5</v>
      </c>
      <c r="HO17" s="32" t="s">
        <v>334</v>
      </c>
      <c r="HP17" s="32">
        <v>5</v>
      </c>
      <c r="HR17" s="32">
        <v>355</v>
      </c>
      <c r="HS17" s="32">
        <v>-40.9</v>
      </c>
      <c r="HT17" s="32" t="s">
        <v>335</v>
      </c>
      <c r="HY17" s="32">
        <v>4</v>
      </c>
      <c r="IA17" s="32">
        <v>318.1</v>
      </c>
      <c r="IB17" s="32">
        <v>-17.3</v>
      </c>
      <c r="IC17" s="32" t="s">
        <v>255</v>
      </c>
      <c r="IH17" s="32">
        <v>300.8</v>
      </c>
      <c r="IK17" s="32">
        <v>20</v>
      </c>
      <c r="IL17" s="32">
        <v>6</v>
      </c>
      <c r="IR17" s="32">
        <v>326.8</v>
      </c>
      <c r="IS17" s="32">
        <v>-137</v>
      </c>
      <c r="IT17" s="32" t="s">
        <v>215</v>
      </c>
      <c r="IV17" s="32">
        <v>0</v>
      </c>
      <c r="IW17" s="32">
        <v>4</v>
      </c>
      <c r="IX17" s="32">
        <v>189.8</v>
      </c>
      <c r="IY17" s="32">
        <v>-72.5</v>
      </c>
      <c r="IZ17" s="32" t="s">
        <v>336</v>
      </c>
      <c r="JC17" s="32">
        <v>117.3</v>
      </c>
      <c r="JD17" s="32">
        <v>-60</v>
      </c>
      <c r="JE17" s="32" t="s">
        <v>337</v>
      </c>
      <c r="JG17" s="32">
        <v>20</v>
      </c>
      <c r="JI17" s="66"/>
      <c r="JL17" s="32">
        <f t="shared" si="0"/>
        <v>77.3</v>
      </c>
    </row>
    <row r="18" s="32" customFormat="1" customHeight="1" spans="1:272">
      <c r="A18" s="10">
        <v>16</v>
      </c>
      <c r="B18" s="10">
        <v>105751</v>
      </c>
      <c r="C18" s="10" t="s">
        <v>338</v>
      </c>
      <c r="D18" s="10" t="s">
        <v>279</v>
      </c>
      <c r="E18" s="10">
        <v>8763</v>
      </c>
      <c r="F18" s="10" t="s">
        <v>339</v>
      </c>
      <c r="G18" s="10" t="s">
        <v>210</v>
      </c>
      <c r="H18" s="32">
        <v>4</v>
      </c>
      <c r="I18" s="32">
        <v>6</v>
      </c>
      <c r="J18" s="32">
        <v>2</v>
      </c>
      <c r="L18" s="32">
        <v>3</v>
      </c>
      <c r="M18" s="20">
        <v>4</v>
      </c>
      <c r="T18" s="33"/>
      <c r="U18" s="20">
        <v>19</v>
      </c>
      <c r="V18" s="20"/>
      <c r="W18" s="20"/>
      <c r="X18" s="20"/>
      <c r="Y18" s="20"/>
      <c r="Z18" s="20"/>
      <c r="AA18" s="20"/>
      <c r="AB18" s="20"/>
      <c r="AC18" s="20"/>
      <c r="AD18" s="20"/>
      <c r="AE18" s="20"/>
      <c r="AF18" s="20"/>
      <c r="AG18" s="33">
        <v>19</v>
      </c>
      <c r="AI18" s="32">
        <v>20</v>
      </c>
      <c r="AJ18" s="32">
        <v>40</v>
      </c>
      <c r="AL18" s="32">
        <v>0</v>
      </c>
      <c r="AM18" s="32">
        <v>20</v>
      </c>
      <c r="AN18" s="32">
        <v>20</v>
      </c>
      <c r="AO18" s="33">
        <v>-10</v>
      </c>
      <c r="AP18" s="33" t="s">
        <v>340</v>
      </c>
      <c r="AQ18" s="56">
        <v>109</v>
      </c>
      <c r="AR18" s="33"/>
      <c r="AS18" s="33"/>
      <c r="AT18" s="33"/>
      <c r="AU18" s="33"/>
      <c r="AV18" s="56">
        <v>109</v>
      </c>
      <c r="AW18" s="33">
        <v>-28</v>
      </c>
      <c r="AX18" s="32" t="s">
        <v>341</v>
      </c>
      <c r="BA18" s="33">
        <v>81</v>
      </c>
      <c r="BB18" s="33"/>
      <c r="BC18" s="33"/>
      <c r="BF18" s="32">
        <v>0</v>
      </c>
      <c r="BH18" s="33"/>
      <c r="BI18" s="33"/>
      <c r="BJ18" s="32">
        <v>41</v>
      </c>
      <c r="BK18" s="32">
        <v>50</v>
      </c>
      <c r="BM18" s="32">
        <v>20</v>
      </c>
      <c r="BP18" s="34">
        <v>192</v>
      </c>
      <c r="BQ18" s="33"/>
      <c r="BR18" s="33"/>
      <c r="BS18" s="32">
        <v>20</v>
      </c>
      <c r="BT18" s="32">
        <v>20</v>
      </c>
      <c r="BU18" s="32">
        <v>60</v>
      </c>
      <c r="BV18" s="33">
        <v>292</v>
      </c>
      <c r="BW18" s="20"/>
      <c r="BX18" s="20">
        <v>20</v>
      </c>
      <c r="BY18" s="20">
        <v>20</v>
      </c>
      <c r="BZ18" s="20">
        <v>20</v>
      </c>
      <c r="CA18" s="20">
        <v>0</v>
      </c>
      <c r="CB18" s="20"/>
      <c r="CC18" s="20">
        <v>11</v>
      </c>
      <c r="CD18" s="20">
        <v>-53</v>
      </c>
      <c r="CE18" s="20" t="s">
        <v>342</v>
      </c>
      <c r="CF18" s="33">
        <v>310</v>
      </c>
      <c r="CG18" s="33">
        <v>-48</v>
      </c>
      <c r="CH18" s="20" t="s">
        <v>343</v>
      </c>
      <c r="CI18" s="20"/>
      <c r="CJ18" s="20"/>
      <c r="CK18" s="33">
        <v>262</v>
      </c>
      <c r="CL18" s="33"/>
      <c r="CN18" s="20">
        <v>10</v>
      </c>
      <c r="CO18" s="35"/>
      <c r="CR18" s="33">
        <v>-15</v>
      </c>
      <c r="CS18" s="33" t="s">
        <v>344</v>
      </c>
      <c r="CT18" s="36">
        <v>257</v>
      </c>
      <c r="CW18" s="20">
        <v>10</v>
      </c>
      <c r="CY18" s="33">
        <v>267</v>
      </c>
      <c r="CZ18" s="33"/>
      <c r="DA18" s="33"/>
      <c r="DC18" s="32">
        <v>6</v>
      </c>
      <c r="DD18" s="33">
        <v>273</v>
      </c>
      <c r="DE18" s="20"/>
      <c r="DF18" s="20">
        <v>20</v>
      </c>
      <c r="DG18" s="33">
        <v>-78.5</v>
      </c>
      <c r="DH18" s="33" t="s">
        <v>345</v>
      </c>
      <c r="DI18" s="32">
        <v>9</v>
      </c>
      <c r="DO18" s="36">
        <v>223.5</v>
      </c>
      <c r="DP18" s="20"/>
      <c r="DQ18" s="33"/>
      <c r="DW18" s="20">
        <v>-32.5</v>
      </c>
      <c r="DX18" s="20" t="s">
        <v>346</v>
      </c>
      <c r="DY18" s="20">
        <v>-32</v>
      </c>
      <c r="DZ18" s="33" t="s">
        <v>347</v>
      </c>
      <c r="EA18" s="32">
        <v>5</v>
      </c>
      <c r="ED18" s="32">
        <v>10</v>
      </c>
      <c r="EE18" s="34">
        <v>174</v>
      </c>
      <c r="EF18" s="33"/>
      <c r="EG18" s="33"/>
      <c r="EK18" s="32">
        <v>20</v>
      </c>
      <c r="EM18" s="32">
        <v>1</v>
      </c>
      <c r="EO18" s="33">
        <v>195</v>
      </c>
      <c r="EP18" s="33">
        <v>-57</v>
      </c>
      <c r="EQ18" s="33" t="s">
        <v>348</v>
      </c>
      <c r="ER18" s="32">
        <v>4</v>
      </c>
      <c r="EU18" s="32">
        <v>60</v>
      </c>
      <c r="EW18" s="33">
        <v>202</v>
      </c>
      <c r="EX18" s="33"/>
      <c r="EY18" s="33"/>
      <c r="EZ18" s="32">
        <v>14</v>
      </c>
      <c r="FD18" s="32">
        <v>80</v>
      </c>
      <c r="FG18" s="33">
        <v>296</v>
      </c>
      <c r="FH18" s="33">
        <v>-70</v>
      </c>
      <c r="FI18" s="33" t="s">
        <v>349</v>
      </c>
      <c r="FO18" s="33">
        <v>226</v>
      </c>
      <c r="FP18" s="33">
        <v>-54.5</v>
      </c>
      <c r="FQ18" s="33" t="s">
        <v>350</v>
      </c>
      <c r="FU18" s="32">
        <v>1</v>
      </c>
      <c r="FV18" s="33">
        <v>-40</v>
      </c>
      <c r="FW18" s="33" t="s">
        <v>264</v>
      </c>
      <c r="FX18" s="33">
        <v>3</v>
      </c>
      <c r="FZ18" s="32">
        <v>20</v>
      </c>
      <c r="GB18" s="33">
        <v>155.5</v>
      </c>
      <c r="GC18" s="20"/>
      <c r="GD18" s="20"/>
      <c r="GE18" s="20"/>
      <c r="GF18" s="20"/>
      <c r="GG18" s="20">
        <v>-2</v>
      </c>
      <c r="GH18" s="33">
        <v>153.5</v>
      </c>
      <c r="GI18" s="33"/>
      <c r="GM18" s="40"/>
      <c r="GN18" s="33">
        <v>153.5</v>
      </c>
      <c r="GO18" s="33"/>
      <c r="GU18" s="33">
        <v>153.5</v>
      </c>
      <c r="GV18" s="33">
        <v>-20</v>
      </c>
      <c r="GW18" s="32" t="s">
        <v>351</v>
      </c>
      <c r="GZ18" s="33">
        <v>133.5</v>
      </c>
      <c r="HA18" s="32">
        <v>-11</v>
      </c>
      <c r="HB18" s="32" t="s">
        <v>352</v>
      </c>
      <c r="HD18" s="32">
        <v>2</v>
      </c>
      <c r="HE18" s="32">
        <v>3</v>
      </c>
      <c r="HG18" s="32">
        <v>127.5</v>
      </c>
      <c r="HL18" s="32">
        <v>15</v>
      </c>
      <c r="HM18" s="32">
        <v>142.5</v>
      </c>
      <c r="HQ18" s="32">
        <v>5</v>
      </c>
      <c r="HR18" s="32">
        <v>147.5</v>
      </c>
      <c r="HY18" s="32">
        <v>10</v>
      </c>
      <c r="IA18" s="32">
        <v>157.5</v>
      </c>
      <c r="IB18" s="32">
        <v>-58.5</v>
      </c>
      <c r="IC18" s="32" t="s">
        <v>255</v>
      </c>
      <c r="IH18" s="32">
        <v>99</v>
      </c>
      <c r="II18" s="32">
        <v>-12.5</v>
      </c>
      <c r="IJ18" s="32" t="s">
        <v>308</v>
      </c>
      <c r="IL18" s="32">
        <v>0</v>
      </c>
      <c r="IQ18" s="32">
        <v>-2</v>
      </c>
      <c r="IR18" s="32">
        <v>84.5</v>
      </c>
      <c r="IS18" s="32">
        <v>-49</v>
      </c>
      <c r="IT18" s="32" t="s">
        <v>215</v>
      </c>
      <c r="IV18" s="32">
        <v>60</v>
      </c>
      <c r="IX18" s="32">
        <v>95.5</v>
      </c>
      <c r="IY18" s="32">
        <v>-93.5</v>
      </c>
      <c r="IZ18" s="32" t="s">
        <v>353</v>
      </c>
      <c r="JC18" s="32">
        <v>2</v>
      </c>
      <c r="JI18" s="66"/>
      <c r="JL18" s="32">
        <f t="shared" si="0"/>
        <v>2</v>
      </c>
    </row>
    <row r="19" s="32" customFormat="1" customHeight="1" spans="1:272">
      <c r="A19" s="10">
        <v>17</v>
      </c>
      <c r="B19" s="10">
        <v>102564</v>
      </c>
      <c r="C19" s="10" t="s">
        <v>354</v>
      </c>
      <c r="D19" s="10" t="s">
        <v>196</v>
      </c>
      <c r="E19" s="10">
        <v>11363</v>
      </c>
      <c r="F19" s="10" t="s">
        <v>355</v>
      </c>
      <c r="G19" s="10" t="s">
        <v>198</v>
      </c>
      <c r="H19" s="32">
        <v>3</v>
      </c>
      <c r="J19" s="32">
        <v>7</v>
      </c>
      <c r="L19" s="32">
        <v>4</v>
      </c>
      <c r="M19" s="20"/>
      <c r="T19" s="33"/>
      <c r="U19" s="20">
        <v>14</v>
      </c>
      <c r="V19" s="20"/>
      <c r="W19" s="20"/>
      <c r="X19" s="20"/>
      <c r="Y19" s="20"/>
      <c r="Z19" s="20"/>
      <c r="AA19" s="20"/>
      <c r="AB19" s="20"/>
      <c r="AC19" s="20"/>
      <c r="AD19" s="20"/>
      <c r="AE19" s="20"/>
      <c r="AF19" s="20"/>
      <c r="AG19" s="33">
        <v>14</v>
      </c>
      <c r="AJ19" s="32">
        <v>35</v>
      </c>
      <c r="AL19" s="32">
        <v>10</v>
      </c>
      <c r="AM19" s="32">
        <v>0</v>
      </c>
      <c r="AN19" s="32">
        <v>0</v>
      </c>
      <c r="AP19" s="33"/>
      <c r="AQ19" s="56">
        <v>59</v>
      </c>
      <c r="AR19" s="33"/>
      <c r="AS19" s="33"/>
      <c r="AT19" s="33"/>
      <c r="AU19" s="33"/>
      <c r="AV19" s="56">
        <v>59</v>
      </c>
      <c r="AW19" s="33"/>
      <c r="BA19" s="33">
        <v>59</v>
      </c>
      <c r="BB19" s="33"/>
      <c r="BC19" s="33"/>
      <c r="BF19" s="32">
        <v>0</v>
      </c>
      <c r="BH19" s="33"/>
      <c r="BI19" s="33"/>
      <c r="BP19" s="34">
        <v>59</v>
      </c>
      <c r="BQ19" s="33"/>
      <c r="BR19" s="33"/>
      <c r="BV19" s="33">
        <v>59</v>
      </c>
      <c r="BW19" s="20"/>
      <c r="BX19" s="20">
        <v>20</v>
      </c>
      <c r="BY19" s="20"/>
      <c r="BZ19" s="20"/>
      <c r="CA19" s="20">
        <v>0</v>
      </c>
      <c r="CB19" s="20"/>
      <c r="CC19" s="20"/>
      <c r="CD19" s="20">
        <v>-2.5</v>
      </c>
      <c r="CE19" s="20" t="s">
        <v>356</v>
      </c>
      <c r="CF19" s="33">
        <v>76.5</v>
      </c>
      <c r="CG19" s="33"/>
      <c r="CH19" s="20"/>
      <c r="CI19" s="20">
        <v>20</v>
      </c>
      <c r="CJ19" s="20"/>
      <c r="CK19" s="33">
        <v>96.5</v>
      </c>
      <c r="CL19" s="33"/>
      <c r="CN19" s="20">
        <v>3</v>
      </c>
      <c r="CO19" s="35"/>
      <c r="CR19" s="33"/>
      <c r="CS19" s="33"/>
      <c r="CT19" s="36">
        <v>99.5</v>
      </c>
      <c r="CW19" s="20">
        <v>10</v>
      </c>
      <c r="CY19" s="33">
        <v>109.5</v>
      </c>
      <c r="CZ19" s="33"/>
      <c r="DA19" s="33"/>
      <c r="DB19" s="32">
        <v>20</v>
      </c>
      <c r="DC19" s="32">
        <v>-2</v>
      </c>
      <c r="DD19" s="33">
        <v>127.5</v>
      </c>
      <c r="DE19" s="20"/>
      <c r="DF19" s="20"/>
      <c r="DG19" s="33"/>
      <c r="DH19" s="33"/>
      <c r="DM19" s="32">
        <v>10</v>
      </c>
      <c r="DO19" s="36">
        <v>137.5</v>
      </c>
      <c r="DP19" s="20"/>
      <c r="DQ19" s="33"/>
      <c r="DS19" s="32">
        <v>20</v>
      </c>
      <c r="DW19" s="20"/>
      <c r="DX19" s="20"/>
      <c r="DY19" s="20"/>
      <c r="DZ19" s="33"/>
      <c r="ED19" s="32">
        <v>10</v>
      </c>
      <c r="EE19" s="34">
        <v>167.5</v>
      </c>
      <c r="EF19" s="33"/>
      <c r="EG19" s="33"/>
      <c r="EM19" s="32">
        <v>3</v>
      </c>
      <c r="EN19" s="32">
        <v>10</v>
      </c>
      <c r="EO19" s="33">
        <v>180.5</v>
      </c>
      <c r="EP19" s="33"/>
      <c r="EQ19" s="33"/>
      <c r="ET19" s="32">
        <v>20</v>
      </c>
      <c r="EU19" s="32">
        <v>70</v>
      </c>
      <c r="EV19" s="32">
        <v>2</v>
      </c>
      <c r="EW19" s="33">
        <v>272.5</v>
      </c>
      <c r="EX19" s="33"/>
      <c r="EY19" s="33"/>
      <c r="FD19" s="32">
        <v>100</v>
      </c>
      <c r="FG19" s="33">
        <v>372.5</v>
      </c>
      <c r="FH19" s="33"/>
      <c r="FI19" s="33"/>
      <c r="FN19" s="32">
        <v>-2</v>
      </c>
      <c r="FO19" s="33">
        <v>370.5</v>
      </c>
      <c r="FP19" s="33"/>
      <c r="FQ19" s="33"/>
      <c r="FT19" s="32">
        <v>20</v>
      </c>
      <c r="FV19" s="33"/>
      <c r="FW19" s="33"/>
      <c r="FX19" s="33">
        <v>3</v>
      </c>
      <c r="FZ19" s="32">
        <v>20</v>
      </c>
      <c r="GB19" s="33">
        <v>413.5</v>
      </c>
      <c r="GC19" s="20"/>
      <c r="GD19" s="20"/>
      <c r="GE19" s="20"/>
      <c r="GF19" s="20"/>
      <c r="GG19" s="20"/>
      <c r="GH19" s="33">
        <v>413.5</v>
      </c>
      <c r="GI19" s="33"/>
      <c r="GM19" s="40"/>
      <c r="GN19" s="33">
        <v>413.5</v>
      </c>
      <c r="GO19" s="33"/>
      <c r="GR19" s="32">
        <v>-2</v>
      </c>
      <c r="GU19" s="33">
        <v>411.5</v>
      </c>
      <c r="GV19" s="33">
        <v>-3</v>
      </c>
      <c r="GW19" s="32" t="s">
        <v>357</v>
      </c>
      <c r="GX19" s="32">
        <v>5.5</v>
      </c>
      <c r="GZ19" s="33">
        <v>416</v>
      </c>
      <c r="HF19" s="32">
        <v>6</v>
      </c>
      <c r="HG19" s="32">
        <v>422</v>
      </c>
      <c r="HH19" s="32">
        <v>-38</v>
      </c>
      <c r="HI19" s="32" t="s">
        <v>358</v>
      </c>
      <c r="HL19" s="32">
        <v>-2</v>
      </c>
      <c r="HM19" s="32">
        <v>382</v>
      </c>
      <c r="HP19" s="32">
        <v>6</v>
      </c>
      <c r="HQ19" s="32">
        <v>1</v>
      </c>
      <c r="HR19" s="32">
        <v>389</v>
      </c>
      <c r="HS19" s="32">
        <v>-44</v>
      </c>
      <c r="HT19" s="32" t="s">
        <v>359</v>
      </c>
      <c r="HY19" s="32">
        <v>5.5</v>
      </c>
      <c r="HZ19" s="32">
        <v>-2</v>
      </c>
      <c r="IA19" s="32">
        <v>348.5</v>
      </c>
      <c r="IB19" s="32">
        <v>-5</v>
      </c>
      <c r="IC19" s="32" t="s">
        <v>320</v>
      </c>
      <c r="IH19" s="32">
        <v>343.5</v>
      </c>
      <c r="IL19" s="32">
        <v>6.5</v>
      </c>
      <c r="IQ19" s="32">
        <v>-6</v>
      </c>
      <c r="IR19" s="32">
        <v>344</v>
      </c>
      <c r="IS19" s="32">
        <v>-91</v>
      </c>
      <c r="IT19" s="32" t="s">
        <v>360</v>
      </c>
      <c r="IV19" s="32">
        <v>0</v>
      </c>
      <c r="IX19" s="32">
        <v>253</v>
      </c>
      <c r="JC19" s="32">
        <v>253</v>
      </c>
      <c r="JI19" s="66"/>
      <c r="JL19" s="32">
        <f t="shared" si="0"/>
        <v>253</v>
      </c>
    </row>
    <row r="20" s="32" customFormat="1" customHeight="1" spans="1:272">
      <c r="A20" s="10">
        <v>18</v>
      </c>
      <c r="B20" s="10">
        <v>56</v>
      </c>
      <c r="C20" s="10" t="s">
        <v>361</v>
      </c>
      <c r="D20" s="10" t="s">
        <v>190</v>
      </c>
      <c r="E20" s="10">
        <v>10983</v>
      </c>
      <c r="F20" s="10" t="s">
        <v>362</v>
      </c>
      <c r="G20" s="10" t="s">
        <v>210</v>
      </c>
      <c r="H20" s="32">
        <v>-4</v>
      </c>
      <c r="I20" s="32">
        <v>14</v>
      </c>
      <c r="J20" s="32">
        <v>5</v>
      </c>
      <c r="K20" s="32">
        <v>-2</v>
      </c>
      <c r="M20" s="20"/>
      <c r="S20" s="32">
        <v>20</v>
      </c>
      <c r="T20" s="33"/>
      <c r="U20" s="20">
        <v>33</v>
      </c>
      <c r="V20" s="20"/>
      <c r="W20" s="20"/>
      <c r="X20" s="20"/>
      <c r="Y20" s="20"/>
      <c r="Z20" s="20">
        <v>5</v>
      </c>
      <c r="AA20" s="20"/>
      <c r="AB20" s="20"/>
      <c r="AC20" s="20"/>
      <c r="AD20" s="20"/>
      <c r="AE20" s="20"/>
      <c r="AF20" s="20"/>
      <c r="AG20" s="33">
        <v>38</v>
      </c>
      <c r="AH20" s="32">
        <v>20</v>
      </c>
      <c r="AJ20" s="32">
        <v>40</v>
      </c>
      <c r="AL20" s="32">
        <v>0</v>
      </c>
      <c r="AM20" s="32">
        <v>20</v>
      </c>
      <c r="AN20" s="32">
        <v>20</v>
      </c>
      <c r="AP20" s="33"/>
      <c r="AQ20" s="56">
        <v>138</v>
      </c>
      <c r="AR20" s="33"/>
      <c r="AS20" s="33"/>
      <c r="AT20" s="33">
        <v>20</v>
      </c>
      <c r="AU20" s="33"/>
      <c r="AV20" s="56">
        <v>158</v>
      </c>
      <c r="AW20" s="33"/>
      <c r="BA20" s="33">
        <v>158</v>
      </c>
      <c r="BB20" s="33"/>
      <c r="BC20" s="33"/>
      <c r="BF20" s="32">
        <v>-2</v>
      </c>
      <c r="BH20" s="33"/>
      <c r="BI20" s="33"/>
      <c r="BJ20" s="32">
        <v>-2</v>
      </c>
      <c r="BM20" s="32">
        <v>20</v>
      </c>
      <c r="BP20" s="34">
        <v>174</v>
      </c>
      <c r="BQ20" s="33"/>
      <c r="BR20" s="33"/>
      <c r="BT20" s="32">
        <v>-8</v>
      </c>
      <c r="BV20" s="33">
        <v>166</v>
      </c>
      <c r="BW20" s="20"/>
      <c r="BX20" s="20">
        <v>20</v>
      </c>
      <c r="BY20" s="20">
        <v>20</v>
      </c>
      <c r="BZ20" s="20">
        <v>20</v>
      </c>
      <c r="CA20" s="20">
        <v>0</v>
      </c>
      <c r="CB20" s="20"/>
      <c r="CC20" s="20"/>
      <c r="CD20" s="20"/>
      <c r="CE20" s="20"/>
      <c r="CF20" s="33">
        <v>226</v>
      </c>
      <c r="CG20" s="33"/>
      <c r="CH20" s="20"/>
      <c r="CI20" s="20"/>
      <c r="CJ20" s="20">
        <v>-1</v>
      </c>
      <c r="CK20" s="33">
        <v>225</v>
      </c>
      <c r="CL20" s="33"/>
      <c r="CN20" s="20">
        <v>3</v>
      </c>
      <c r="CO20" s="35"/>
      <c r="CR20" s="33"/>
      <c r="CS20" s="33"/>
      <c r="CT20" s="36">
        <v>228</v>
      </c>
      <c r="CW20" s="20"/>
      <c r="CX20" s="32">
        <v>-2</v>
      </c>
      <c r="CY20" s="33">
        <v>226</v>
      </c>
      <c r="CZ20" s="33"/>
      <c r="DA20" s="33"/>
      <c r="DC20" s="32">
        <v>-2</v>
      </c>
      <c r="DD20" s="33">
        <v>224</v>
      </c>
      <c r="DE20" s="20"/>
      <c r="DF20" s="20"/>
      <c r="DG20" s="33"/>
      <c r="DH20" s="33"/>
      <c r="DI20" s="32">
        <v>-2</v>
      </c>
      <c r="DO20" s="36">
        <v>222</v>
      </c>
      <c r="DP20" s="20"/>
      <c r="DQ20" s="33"/>
      <c r="DR20" s="32">
        <v>-2</v>
      </c>
      <c r="DW20" s="20">
        <v>-148.5</v>
      </c>
      <c r="DX20" s="20" t="s">
        <v>363</v>
      </c>
      <c r="DY20" s="20"/>
      <c r="DZ20" s="33"/>
      <c r="EA20" s="32">
        <v>2</v>
      </c>
      <c r="EE20" s="34">
        <v>73.5</v>
      </c>
      <c r="EF20" s="33"/>
      <c r="EG20" s="33"/>
      <c r="EO20" s="33">
        <v>73.5</v>
      </c>
      <c r="EP20" s="33"/>
      <c r="EQ20" s="33"/>
      <c r="ET20" s="32">
        <v>20</v>
      </c>
      <c r="EV20" s="32">
        <v>4</v>
      </c>
      <c r="EW20" s="33">
        <v>97.5</v>
      </c>
      <c r="EX20" s="33">
        <v>-50</v>
      </c>
      <c r="EY20" s="33" t="s">
        <v>364</v>
      </c>
      <c r="EZ20" s="32">
        <v>-2</v>
      </c>
      <c r="FG20" s="33">
        <v>45.5</v>
      </c>
      <c r="FH20" s="33"/>
      <c r="FI20" s="33"/>
      <c r="FO20" s="33">
        <v>45.5</v>
      </c>
      <c r="FP20" s="33"/>
      <c r="FQ20" s="33"/>
      <c r="FS20" s="32">
        <v>-6</v>
      </c>
      <c r="FV20" s="33"/>
      <c r="FW20" s="33"/>
      <c r="FX20" s="33">
        <v>-2</v>
      </c>
      <c r="GB20" s="33">
        <v>37.5</v>
      </c>
      <c r="GC20" s="20"/>
      <c r="GD20" s="20"/>
      <c r="GE20" s="20"/>
      <c r="GF20" s="20"/>
      <c r="GG20" s="20">
        <v>1</v>
      </c>
      <c r="GH20" s="33">
        <v>38.5</v>
      </c>
      <c r="GI20" s="33"/>
      <c r="GM20" s="40"/>
      <c r="GN20" s="33">
        <v>38.5</v>
      </c>
      <c r="GO20" s="33"/>
      <c r="GR20" s="32">
        <v>-1</v>
      </c>
      <c r="GU20" s="33">
        <v>37.5</v>
      </c>
      <c r="GV20" s="33"/>
      <c r="GX20" s="32">
        <v>8</v>
      </c>
      <c r="GZ20" s="33">
        <v>46.5</v>
      </c>
      <c r="HD20" s="32">
        <v>2</v>
      </c>
      <c r="HF20" s="32">
        <v>7.5</v>
      </c>
      <c r="HG20" s="32">
        <v>56</v>
      </c>
      <c r="HH20" s="32">
        <v>-41</v>
      </c>
      <c r="HI20" s="32" t="s">
        <v>358</v>
      </c>
      <c r="HL20" s="32">
        <v>-4</v>
      </c>
      <c r="HM20" s="32">
        <v>11</v>
      </c>
      <c r="HP20" s="32">
        <v>7.5</v>
      </c>
      <c r="HQ20" s="32">
        <v>-2</v>
      </c>
      <c r="HR20" s="32">
        <v>16.5</v>
      </c>
      <c r="HU20" s="32">
        <v>20</v>
      </c>
      <c r="HY20" s="32">
        <v>2.5</v>
      </c>
      <c r="IA20" s="32">
        <v>39</v>
      </c>
      <c r="IE20" s="32">
        <v>10</v>
      </c>
      <c r="IG20" s="32">
        <v>-6</v>
      </c>
      <c r="IH20" s="32">
        <v>43</v>
      </c>
      <c r="IL20" s="32">
        <v>2.5</v>
      </c>
      <c r="IQ20" s="32">
        <v>-2</v>
      </c>
      <c r="IR20" s="32">
        <v>43.5</v>
      </c>
      <c r="IV20" s="32">
        <v>0</v>
      </c>
      <c r="IX20" s="32">
        <v>43.5</v>
      </c>
      <c r="JC20" s="32">
        <v>43.5</v>
      </c>
      <c r="JF20" s="32">
        <v>20</v>
      </c>
      <c r="JG20" s="32">
        <v>20</v>
      </c>
      <c r="JI20" s="66"/>
      <c r="JK20" s="32">
        <v>-2</v>
      </c>
      <c r="JL20" s="32">
        <f t="shared" si="0"/>
        <v>81.5</v>
      </c>
    </row>
    <row r="21" s="32" customFormat="1" customHeight="1" spans="1:272">
      <c r="A21" s="10">
        <v>19</v>
      </c>
      <c r="B21" s="10">
        <v>717</v>
      </c>
      <c r="C21" s="10" t="s">
        <v>365</v>
      </c>
      <c r="D21" s="10" t="s">
        <v>196</v>
      </c>
      <c r="E21" s="46">
        <v>11627</v>
      </c>
      <c r="F21" s="10" t="s">
        <v>366</v>
      </c>
      <c r="G21" s="10" t="s">
        <v>198</v>
      </c>
      <c r="H21" s="32">
        <v>4</v>
      </c>
      <c r="I21" s="32">
        <v>5</v>
      </c>
      <c r="K21" s="32">
        <v>3</v>
      </c>
      <c r="L21" s="32">
        <v>1</v>
      </c>
      <c r="M21" s="20">
        <v>3</v>
      </c>
      <c r="T21" s="33"/>
      <c r="U21" s="20">
        <v>16</v>
      </c>
      <c r="V21" s="20"/>
      <c r="W21" s="20"/>
      <c r="X21" s="20"/>
      <c r="Y21" s="20"/>
      <c r="Z21" s="20"/>
      <c r="AA21" s="20"/>
      <c r="AB21" s="20"/>
      <c r="AC21" s="20">
        <v>20</v>
      </c>
      <c r="AD21" s="20"/>
      <c r="AE21" s="20"/>
      <c r="AF21" s="20"/>
      <c r="AG21" s="33">
        <v>36</v>
      </c>
      <c r="AJ21" s="32">
        <v>40</v>
      </c>
      <c r="AL21" s="32">
        <v>10</v>
      </c>
      <c r="AM21" s="32">
        <v>0</v>
      </c>
      <c r="AN21" s="32">
        <v>20</v>
      </c>
      <c r="AP21" s="33"/>
      <c r="AQ21" s="56">
        <v>106</v>
      </c>
      <c r="AR21" s="33"/>
      <c r="AS21" s="33">
        <v>20</v>
      </c>
      <c r="AT21" s="33"/>
      <c r="AU21" s="33"/>
      <c r="AV21" s="56">
        <v>126</v>
      </c>
      <c r="AW21" s="33"/>
      <c r="BA21" s="33">
        <v>126</v>
      </c>
      <c r="BB21" s="33"/>
      <c r="BC21" s="33"/>
      <c r="BD21" s="32">
        <v>20</v>
      </c>
      <c r="BF21" s="32">
        <v>0</v>
      </c>
      <c r="BH21" s="33"/>
      <c r="BI21" s="33"/>
      <c r="BK21" s="32">
        <v>20</v>
      </c>
      <c r="BP21" s="34">
        <v>166</v>
      </c>
      <c r="BQ21" s="33"/>
      <c r="BR21" s="33"/>
      <c r="BV21" s="33">
        <v>166</v>
      </c>
      <c r="BW21" s="20"/>
      <c r="BX21" s="20"/>
      <c r="BY21" s="20"/>
      <c r="BZ21" s="20"/>
      <c r="CA21" s="20">
        <v>20</v>
      </c>
      <c r="CB21" s="20"/>
      <c r="CC21" s="20"/>
      <c r="CD21" s="20"/>
      <c r="CE21" s="20"/>
      <c r="CF21" s="33">
        <v>186</v>
      </c>
      <c r="CG21" s="33"/>
      <c r="CH21" s="20"/>
      <c r="CI21" s="20"/>
      <c r="CJ21" s="20"/>
      <c r="CK21" s="33">
        <v>186</v>
      </c>
      <c r="CL21" s="33">
        <v>-10</v>
      </c>
      <c r="CM21" s="32" t="s">
        <v>367</v>
      </c>
      <c r="CN21" s="20">
        <v>5</v>
      </c>
      <c r="CO21" s="35"/>
      <c r="CR21" s="33"/>
      <c r="CS21" s="33"/>
      <c r="CT21" s="36">
        <v>181</v>
      </c>
      <c r="CW21" s="20"/>
      <c r="CX21" s="32">
        <v>5</v>
      </c>
      <c r="CY21" s="33">
        <v>186</v>
      </c>
      <c r="CZ21" s="33"/>
      <c r="DA21" s="33"/>
      <c r="DD21" s="33">
        <v>186</v>
      </c>
      <c r="DE21" s="20"/>
      <c r="DF21" s="20"/>
      <c r="DG21" s="33"/>
      <c r="DH21" s="33"/>
      <c r="DJ21" s="32">
        <v>20</v>
      </c>
      <c r="DM21" s="32">
        <v>10</v>
      </c>
      <c r="DN21" s="32">
        <v>20</v>
      </c>
      <c r="DO21" s="36">
        <v>216</v>
      </c>
      <c r="DP21" s="20"/>
      <c r="DQ21" s="33"/>
      <c r="DW21" s="20">
        <v>-37</v>
      </c>
      <c r="DX21" s="20" t="s">
        <v>368</v>
      </c>
      <c r="DY21" s="20"/>
      <c r="DZ21" s="33"/>
      <c r="EE21" s="34">
        <v>179</v>
      </c>
      <c r="EF21" s="33">
        <v>-11</v>
      </c>
      <c r="EG21" s="33" t="s">
        <v>369</v>
      </c>
      <c r="EJ21" s="32">
        <v>5</v>
      </c>
      <c r="EO21" s="33">
        <v>173</v>
      </c>
      <c r="EP21" s="33"/>
      <c r="EQ21" s="33"/>
      <c r="ET21" s="32">
        <v>20</v>
      </c>
      <c r="EU21" s="32">
        <v>20</v>
      </c>
      <c r="EV21" s="32">
        <v>3</v>
      </c>
      <c r="EW21" s="33">
        <v>216</v>
      </c>
      <c r="EX21" s="33">
        <v>-10</v>
      </c>
      <c r="EY21" s="33" t="s">
        <v>370</v>
      </c>
      <c r="FD21" s="32">
        <v>10</v>
      </c>
      <c r="FE21" s="32">
        <v>1</v>
      </c>
      <c r="FG21" s="33">
        <v>217</v>
      </c>
      <c r="FH21" s="33"/>
      <c r="FI21" s="33"/>
      <c r="FO21" s="33">
        <v>217</v>
      </c>
      <c r="FP21" s="33">
        <v>-31</v>
      </c>
      <c r="FQ21" s="33" t="s">
        <v>371</v>
      </c>
      <c r="FR21" s="32">
        <v>10</v>
      </c>
      <c r="FV21" s="33"/>
      <c r="FW21" s="33"/>
      <c r="FX21" s="33"/>
      <c r="FZ21" s="32">
        <v>10</v>
      </c>
      <c r="GB21" s="33">
        <v>206</v>
      </c>
      <c r="GC21" s="20"/>
      <c r="GD21" s="20"/>
      <c r="GE21" s="20"/>
      <c r="GF21" s="20"/>
      <c r="GG21" s="20">
        <v>-2</v>
      </c>
      <c r="GH21" s="33">
        <v>204</v>
      </c>
      <c r="GI21" s="33">
        <v>-40</v>
      </c>
      <c r="GJ21" s="32" t="s">
        <v>372</v>
      </c>
      <c r="GM21" s="40">
        <v>-4</v>
      </c>
      <c r="GN21" s="33">
        <v>160</v>
      </c>
      <c r="GO21" s="33"/>
      <c r="GU21" s="33">
        <v>160</v>
      </c>
      <c r="GV21" s="33">
        <v>-117</v>
      </c>
      <c r="GW21" s="32" t="s">
        <v>373</v>
      </c>
      <c r="GX21" s="32">
        <v>5</v>
      </c>
      <c r="GZ21" s="33">
        <v>48</v>
      </c>
      <c r="HF21" s="32">
        <v>5</v>
      </c>
      <c r="HG21" s="32">
        <v>53</v>
      </c>
      <c r="HH21" s="32">
        <v>-32</v>
      </c>
      <c r="HI21" s="32" t="s">
        <v>253</v>
      </c>
      <c r="HM21" s="32">
        <v>21</v>
      </c>
      <c r="HR21" s="32">
        <v>21</v>
      </c>
      <c r="HU21" s="32">
        <v>20</v>
      </c>
      <c r="HY21" s="32">
        <v>5</v>
      </c>
      <c r="HZ21" s="32">
        <v>1</v>
      </c>
      <c r="IA21" s="32">
        <v>47</v>
      </c>
      <c r="ID21" s="32">
        <v>20</v>
      </c>
      <c r="IG21" s="32">
        <v>-2</v>
      </c>
      <c r="IH21" s="32">
        <v>65</v>
      </c>
      <c r="IK21" s="32">
        <v>20</v>
      </c>
      <c r="IL21" s="32">
        <v>6.5</v>
      </c>
      <c r="IM21" s="32">
        <v>20</v>
      </c>
      <c r="IR21" s="32">
        <v>111.5</v>
      </c>
      <c r="IV21" s="32">
        <v>10</v>
      </c>
      <c r="IX21" s="32">
        <v>121.5</v>
      </c>
      <c r="IY21" s="32">
        <v>-29</v>
      </c>
      <c r="IZ21" s="32" t="s">
        <v>374</v>
      </c>
      <c r="JC21" s="32">
        <v>92.5</v>
      </c>
      <c r="JF21" s="32">
        <v>20</v>
      </c>
      <c r="JG21" s="32">
        <v>20</v>
      </c>
      <c r="JH21" s="32">
        <v>20</v>
      </c>
      <c r="JI21" s="66"/>
      <c r="JK21" s="32">
        <v>-2</v>
      </c>
      <c r="JL21" s="32">
        <f t="shared" si="0"/>
        <v>150.5</v>
      </c>
    </row>
    <row r="22" s="32" customFormat="1" customHeight="1" spans="1:272">
      <c r="A22" s="10">
        <v>20</v>
      </c>
      <c r="B22" s="10">
        <v>307</v>
      </c>
      <c r="C22" s="10" t="s">
        <v>375</v>
      </c>
      <c r="D22" s="10" t="s">
        <v>376</v>
      </c>
      <c r="E22" s="10">
        <v>10613</v>
      </c>
      <c r="F22" s="10" t="s">
        <v>377</v>
      </c>
      <c r="G22" s="47" t="s">
        <v>378</v>
      </c>
      <c r="H22" s="32">
        <v>-2</v>
      </c>
      <c r="I22" s="32">
        <v>8</v>
      </c>
      <c r="K22" s="32">
        <v>3</v>
      </c>
      <c r="L22" s="32">
        <v>4</v>
      </c>
      <c r="M22" s="20"/>
      <c r="T22" s="33"/>
      <c r="U22" s="20">
        <v>13</v>
      </c>
      <c r="V22" s="20"/>
      <c r="W22" s="20"/>
      <c r="X22" s="20"/>
      <c r="Y22" s="20"/>
      <c r="Z22" s="20"/>
      <c r="AA22" s="20"/>
      <c r="AB22" s="20"/>
      <c r="AC22" s="20"/>
      <c r="AD22" s="20"/>
      <c r="AE22" s="20">
        <v>8</v>
      </c>
      <c r="AF22" s="20"/>
      <c r="AG22" s="33">
        <v>21</v>
      </c>
      <c r="AJ22" s="32">
        <v>35</v>
      </c>
      <c r="AL22" s="32">
        <v>10</v>
      </c>
      <c r="AM22" s="32">
        <v>20</v>
      </c>
      <c r="AN22" s="32">
        <v>20</v>
      </c>
      <c r="AP22" s="33"/>
      <c r="AQ22" s="56">
        <v>106</v>
      </c>
      <c r="AR22" s="33"/>
      <c r="AS22" s="33">
        <v>20</v>
      </c>
      <c r="AT22" s="33">
        <v>20</v>
      </c>
      <c r="AU22" s="33"/>
      <c r="AV22" s="56">
        <v>146</v>
      </c>
      <c r="AW22" s="33"/>
      <c r="BA22" s="33">
        <v>146</v>
      </c>
      <c r="BB22" s="33"/>
      <c r="BC22" s="33"/>
      <c r="BE22" s="32">
        <v>20</v>
      </c>
      <c r="BF22" s="32">
        <v>9</v>
      </c>
      <c r="BH22" s="33"/>
      <c r="BI22" s="33"/>
      <c r="BJ22" s="32">
        <v>5</v>
      </c>
      <c r="BP22" s="34">
        <v>180</v>
      </c>
      <c r="BQ22" s="33"/>
      <c r="BR22" s="33"/>
      <c r="BV22" s="33">
        <v>180</v>
      </c>
      <c r="BW22" s="20"/>
      <c r="BX22" s="20"/>
      <c r="BY22" s="20">
        <v>20</v>
      </c>
      <c r="BZ22" s="20">
        <v>0</v>
      </c>
      <c r="CA22" s="20">
        <v>0</v>
      </c>
      <c r="CB22" s="20"/>
      <c r="CC22" s="20">
        <v>7</v>
      </c>
      <c r="CD22" s="20">
        <v>-43</v>
      </c>
      <c r="CE22" s="20" t="s">
        <v>379</v>
      </c>
      <c r="CF22" s="33">
        <v>164</v>
      </c>
      <c r="CG22" s="33"/>
      <c r="CH22" s="20"/>
      <c r="CI22" s="20">
        <v>20</v>
      </c>
      <c r="CJ22" s="20">
        <v>9</v>
      </c>
      <c r="CK22" s="33">
        <v>193</v>
      </c>
      <c r="CL22" s="33"/>
      <c r="CN22" s="20"/>
      <c r="CO22" s="35"/>
      <c r="CR22" s="33"/>
      <c r="CS22" s="33"/>
      <c r="CT22" s="36">
        <v>193</v>
      </c>
      <c r="CU22" s="32">
        <v>20</v>
      </c>
      <c r="CW22" s="20"/>
      <c r="CY22" s="33">
        <v>213</v>
      </c>
      <c r="CZ22" s="33"/>
      <c r="DA22" s="33"/>
      <c r="DC22" s="32">
        <v>2</v>
      </c>
      <c r="DD22" s="33">
        <v>215</v>
      </c>
      <c r="DE22" s="20"/>
      <c r="DF22" s="20"/>
      <c r="DG22" s="33"/>
      <c r="DH22" s="33"/>
      <c r="DI22" s="32">
        <v>5</v>
      </c>
      <c r="DM22" s="32">
        <v>10</v>
      </c>
      <c r="DO22" s="36">
        <v>230</v>
      </c>
      <c r="DP22" s="20"/>
      <c r="DQ22" s="33"/>
      <c r="DT22" s="32">
        <v>3</v>
      </c>
      <c r="DW22" s="20">
        <v>-66.25</v>
      </c>
      <c r="DX22" s="20" t="s">
        <v>380</v>
      </c>
      <c r="DY22" s="20"/>
      <c r="DZ22" s="33"/>
      <c r="EA22" s="32">
        <v>-4</v>
      </c>
      <c r="EB22" s="32">
        <v>20</v>
      </c>
      <c r="EE22" s="34">
        <v>182.75</v>
      </c>
      <c r="EF22" s="33"/>
      <c r="EG22" s="33"/>
      <c r="EJ22" s="32">
        <v>5</v>
      </c>
      <c r="EM22" s="32">
        <v>-4</v>
      </c>
      <c r="EO22" s="33">
        <v>183.75</v>
      </c>
      <c r="EP22" s="33"/>
      <c r="EQ22" s="33"/>
      <c r="ET22" s="32">
        <v>20</v>
      </c>
      <c r="EU22" s="32">
        <v>120</v>
      </c>
      <c r="EW22" s="33">
        <v>323.75</v>
      </c>
      <c r="EX22" s="33"/>
      <c r="EY22" s="33"/>
      <c r="EZ22" s="32">
        <v>9</v>
      </c>
      <c r="FD22" s="32">
        <v>110</v>
      </c>
      <c r="FG22" s="33">
        <v>442.75</v>
      </c>
      <c r="FH22" s="33"/>
      <c r="FI22" s="33"/>
      <c r="FN22" s="32">
        <v>3</v>
      </c>
      <c r="FO22" s="33">
        <v>445.75</v>
      </c>
      <c r="FP22" s="33"/>
      <c r="FQ22" s="33"/>
      <c r="FV22" s="33">
        <v>-26</v>
      </c>
      <c r="FW22" s="33" t="s">
        <v>381</v>
      </c>
      <c r="FX22" s="33">
        <v>7</v>
      </c>
      <c r="FZ22" s="32">
        <v>70</v>
      </c>
      <c r="GB22" s="33">
        <v>496.75</v>
      </c>
      <c r="GC22" s="20">
        <v>-5</v>
      </c>
      <c r="GD22" s="20" t="s">
        <v>382</v>
      </c>
      <c r="GE22" s="20"/>
      <c r="GF22" s="20"/>
      <c r="GG22" s="20"/>
      <c r="GH22" s="33">
        <v>491.75</v>
      </c>
      <c r="GI22" s="33">
        <v>-50</v>
      </c>
      <c r="GJ22" s="32" t="s">
        <v>383</v>
      </c>
      <c r="GL22" s="32">
        <v>20</v>
      </c>
      <c r="GM22" s="40"/>
      <c r="GN22" s="33">
        <v>461.75</v>
      </c>
      <c r="GO22" s="33"/>
      <c r="GR22" s="32">
        <v>-4</v>
      </c>
      <c r="GT22" s="32">
        <v>20</v>
      </c>
      <c r="GU22" s="33">
        <v>477.75</v>
      </c>
      <c r="GV22" s="33">
        <v>-38</v>
      </c>
      <c r="GW22" s="32" t="s">
        <v>384</v>
      </c>
      <c r="GY22" s="32">
        <v>20</v>
      </c>
      <c r="GZ22" s="33">
        <v>443.75</v>
      </c>
      <c r="HG22" s="32">
        <v>443.75</v>
      </c>
      <c r="HH22" s="32">
        <v>-5</v>
      </c>
      <c r="HI22" s="32" t="s">
        <v>253</v>
      </c>
      <c r="HM22" s="32">
        <v>438.75</v>
      </c>
      <c r="HR22" s="32">
        <v>438.75</v>
      </c>
      <c r="HS22" s="32">
        <v>-34</v>
      </c>
      <c r="HT22" s="32" t="s">
        <v>335</v>
      </c>
      <c r="HY22" s="32">
        <v>7.5</v>
      </c>
      <c r="HZ22" s="32">
        <v>3</v>
      </c>
      <c r="IA22" s="32">
        <v>415.25</v>
      </c>
      <c r="IH22" s="32">
        <v>415.25</v>
      </c>
      <c r="IL22" s="32">
        <v>0</v>
      </c>
      <c r="IR22" s="32">
        <v>415.25</v>
      </c>
      <c r="IS22" s="32">
        <v>-178</v>
      </c>
      <c r="IT22" s="32" t="s">
        <v>227</v>
      </c>
      <c r="IU22" s="32">
        <v>20</v>
      </c>
      <c r="IV22" s="32">
        <v>0</v>
      </c>
      <c r="IX22" s="32">
        <v>257.25</v>
      </c>
      <c r="IY22" s="32">
        <v>-45</v>
      </c>
      <c r="IZ22" s="32" t="s">
        <v>242</v>
      </c>
      <c r="JA22" s="32">
        <v>1</v>
      </c>
      <c r="JB22" s="32">
        <v>50</v>
      </c>
      <c r="JC22" s="32">
        <v>263.25</v>
      </c>
      <c r="JD22" s="32">
        <f>-138.5-5.5</f>
        <v>-144</v>
      </c>
      <c r="JE22" s="32" t="s">
        <v>385</v>
      </c>
      <c r="JI22" s="66"/>
      <c r="JL22" s="32">
        <f t="shared" si="0"/>
        <v>119.25</v>
      </c>
    </row>
    <row r="23" s="32" customFormat="1" customHeight="1" spans="1:272">
      <c r="A23" s="10">
        <v>21</v>
      </c>
      <c r="B23" s="10">
        <v>337</v>
      </c>
      <c r="C23" s="10" t="s">
        <v>386</v>
      </c>
      <c r="D23" s="10" t="s">
        <v>269</v>
      </c>
      <c r="E23" s="20">
        <v>11883</v>
      </c>
      <c r="F23" s="20" t="s">
        <v>387</v>
      </c>
      <c r="G23" s="10" t="s">
        <v>192</v>
      </c>
      <c r="H23" s="32">
        <v>5</v>
      </c>
      <c r="I23" s="32">
        <v>2</v>
      </c>
      <c r="K23" s="32">
        <v>0</v>
      </c>
      <c r="L23" s="32">
        <v>6</v>
      </c>
      <c r="M23" s="20">
        <v>0</v>
      </c>
      <c r="S23" s="32">
        <v>20</v>
      </c>
      <c r="T23" s="33"/>
      <c r="U23" s="20">
        <v>33</v>
      </c>
      <c r="V23" s="20"/>
      <c r="W23" s="20"/>
      <c r="X23" s="20"/>
      <c r="Y23" s="20"/>
      <c r="Z23" s="20"/>
      <c r="AA23" s="20"/>
      <c r="AB23" s="20"/>
      <c r="AC23" s="20">
        <v>20</v>
      </c>
      <c r="AD23" s="20">
        <v>30</v>
      </c>
      <c r="AE23" s="20"/>
      <c r="AF23" s="20"/>
      <c r="AG23" s="33">
        <v>83</v>
      </c>
      <c r="AJ23" s="32">
        <v>40</v>
      </c>
      <c r="AL23" s="32">
        <v>0</v>
      </c>
      <c r="AM23" s="32">
        <v>0</v>
      </c>
      <c r="AN23" s="32">
        <v>0</v>
      </c>
      <c r="AP23" s="33"/>
      <c r="AQ23" s="56">
        <v>123</v>
      </c>
      <c r="AR23" s="33"/>
      <c r="AS23" s="33">
        <v>20</v>
      </c>
      <c r="AT23" s="33"/>
      <c r="AU23" s="33"/>
      <c r="AV23" s="56">
        <v>143</v>
      </c>
      <c r="AW23" s="33">
        <v>-40</v>
      </c>
      <c r="AX23" s="32" t="s">
        <v>388</v>
      </c>
      <c r="BA23" s="33">
        <v>103</v>
      </c>
      <c r="BB23" s="33"/>
      <c r="BC23" s="33"/>
      <c r="BD23" s="32">
        <v>20</v>
      </c>
      <c r="BE23" s="32">
        <v>20</v>
      </c>
      <c r="BF23" s="32">
        <v>0</v>
      </c>
      <c r="BH23" s="33">
        <v>-102</v>
      </c>
      <c r="BI23" s="33" t="s">
        <v>389</v>
      </c>
      <c r="BJ23" s="32">
        <v>-2</v>
      </c>
      <c r="BM23" s="32">
        <v>20</v>
      </c>
      <c r="BP23" s="34">
        <v>59</v>
      </c>
      <c r="BQ23" s="33"/>
      <c r="BR23" s="33"/>
      <c r="BV23" s="33">
        <v>59</v>
      </c>
      <c r="BW23" s="20"/>
      <c r="BX23" s="20"/>
      <c r="BY23" s="20">
        <v>20</v>
      </c>
      <c r="BZ23" s="20">
        <v>20</v>
      </c>
      <c r="CA23" s="20">
        <v>0</v>
      </c>
      <c r="CB23" s="20"/>
      <c r="CC23" s="20">
        <v>7</v>
      </c>
      <c r="CD23" s="20">
        <v>-59</v>
      </c>
      <c r="CE23" s="20" t="s">
        <v>390</v>
      </c>
      <c r="CF23" s="33">
        <v>47</v>
      </c>
      <c r="CG23" s="33">
        <v>-21</v>
      </c>
      <c r="CH23" s="20" t="s">
        <v>391</v>
      </c>
      <c r="CI23" s="20">
        <v>20</v>
      </c>
      <c r="CJ23" s="20">
        <v>4</v>
      </c>
      <c r="CK23" s="33">
        <v>50</v>
      </c>
      <c r="CL23" s="33"/>
      <c r="CM23" s="33"/>
      <c r="CN23" s="20">
        <v>-6</v>
      </c>
      <c r="CO23" s="35"/>
      <c r="CP23" s="32">
        <v>20</v>
      </c>
      <c r="CR23" s="33">
        <v>-43</v>
      </c>
      <c r="CS23" s="33" t="s">
        <v>392</v>
      </c>
      <c r="CT23" s="36">
        <v>21</v>
      </c>
      <c r="CW23" s="20"/>
      <c r="CY23" s="33">
        <v>21</v>
      </c>
      <c r="CZ23" s="33">
        <v>-16.5</v>
      </c>
      <c r="DA23" s="33" t="s">
        <v>393</v>
      </c>
      <c r="DC23" s="32">
        <v>4</v>
      </c>
      <c r="DD23" s="33">
        <v>8.5</v>
      </c>
      <c r="DE23" s="20"/>
      <c r="DF23" s="20"/>
      <c r="DG23" s="33">
        <v>-10</v>
      </c>
      <c r="DH23" s="33" t="s">
        <v>394</v>
      </c>
      <c r="DI23" s="32">
        <v>-2</v>
      </c>
      <c r="DJ23" s="32">
        <v>20</v>
      </c>
      <c r="DK23" s="32">
        <v>2</v>
      </c>
      <c r="DM23" s="32">
        <v>10</v>
      </c>
      <c r="DN23" s="32">
        <v>20</v>
      </c>
      <c r="DO23" s="36">
        <v>28.5</v>
      </c>
      <c r="DP23" s="20">
        <v>-28.5</v>
      </c>
      <c r="DQ23" s="33" t="s">
        <v>395</v>
      </c>
      <c r="DT23" s="32">
        <v>2</v>
      </c>
      <c r="DW23" s="20"/>
      <c r="DX23" s="20"/>
      <c r="DY23" s="20"/>
      <c r="DZ23" s="33"/>
      <c r="EC23" s="32">
        <v>1</v>
      </c>
      <c r="EE23" s="34">
        <v>3</v>
      </c>
      <c r="EF23" s="33"/>
      <c r="EG23" s="33"/>
      <c r="EI23" s="32">
        <v>20</v>
      </c>
      <c r="EJ23" s="32">
        <v>5</v>
      </c>
      <c r="EK23" s="32">
        <v>10</v>
      </c>
      <c r="EO23" s="33">
        <v>38</v>
      </c>
      <c r="EP23" s="33"/>
      <c r="EQ23" s="33"/>
      <c r="ES23" s="32">
        <v>1</v>
      </c>
      <c r="EU23" s="32">
        <v>140</v>
      </c>
      <c r="EW23" s="33">
        <v>179</v>
      </c>
      <c r="EX23" s="33">
        <v>-6</v>
      </c>
      <c r="EY23" s="33" t="s">
        <v>396</v>
      </c>
      <c r="FD23" s="32">
        <v>150</v>
      </c>
      <c r="FG23" s="33">
        <v>323</v>
      </c>
      <c r="FH23" s="33"/>
      <c r="FI23" s="33"/>
      <c r="FN23" s="32">
        <v>7</v>
      </c>
      <c r="FO23" s="33">
        <v>330</v>
      </c>
      <c r="FP23" s="33">
        <v>-14</v>
      </c>
      <c r="FQ23" s="33" t="s">
        <v>397</v>
      </c>
      <c r="FV23" s="33">
        <v>-25.5</v>
      </c>
      <c r="FW23" s="33" t="s">
        <v>398</v>
      </c>
      <c r="FX23" s="33">
        <v>5</v>
      </c>
      <c r="FZ23" s="32">
        <v>30</v>
      </c>
      <c r="GA23" s="32">
        <v>10</v>
      </c>
      <c r="GB23" s="33">
        <v>335.5</v>
      </c>
      <c r="GC23" s="20">
        <v>-24.5</v>
      </c>
      <c r="GD23" s="20" t="s">
        <v>399</v>
      </c>
      <c r="GE23" s="20"/>
      <c r="GF23" s="20"/>
      <c r="GG23" s="20">
        <v>-2</v>
      </c>
      <c r="GH23" s="33">
        <v>309</v>
      </c>
      <c r="GI23" s="33"/>
      <c r="GM23" s="40">
        <v>2</v>
      </c>
      <c r="GN23" s="33">
        <v>311</v>
      </c>
      <c r="GO23" s="33"/>
      <c r="GR23" s="32">
        <v>1</v>
      </c>
      <c r="GU23" s="33">
        <v>312</v>
      </c>
      <c r="GV23" s="33">
        <v>-8</v>
      </c>
      <c r="GW23" s="32" t="s">
        <v>351</v>
      </c>
      <c r="GZ23" s="33">
        <v>303</v>
      </c>
      <c r="HD23" s="32">
        <v>3</v>
      </c>
      <c r="HG23" s="32">
        <v>306</v>
      </c>
      <c r="HH23" s="32">
        <v>-5</v>
      </c>
      <c r="HI23" s="32" t="s">
        <v>203</v>
      </c>
      <c r="HL23" s="32">
        <v>5</v>
      </c>
      <c r="HM23" s="32">
        <v>306</v>
      </c>
      <c r="HR23" s="32">
        <v>306</v>
      </c>
      <c r="HS23" s="32">
        <v>-79.5</v>
      </c>
      <c r="HT23" s="32" t="s">
        <v>400</v>
      </c>
      <c r="HZ23" s="32">
        <v>-2</v>
      </c>
      <c r="IA23" s="32">
        <v>224.5</v>
      </c>
      <c r="IB23" s="32">
        <v>-16</v>
      </c>
      <c r="IC23" s="32" t="s">
        <v>297</v>
      </c>
      <c r="IG23" s="32">
        <v>1</v>
      </c>
      <c r="IH23" s="32">
        <v>209.5</v>
      </c>
      <c r="IQ23" s="32">
        <v>9</v>
      </c>
      <c r="IR23" s="32">
        <v>218.5</v>
      </c>
      <c r="IU23" s="32">
        <v>20</v>
      </c>
      <c r="IV23" s="32">
        <v>50</v>
      </c>
      <c r="IX23" s="32">
        <v>288.5</v>
      </c>
      <c r="IY23" s="32">
        <v>-10</v>
      </c>
      <c r="IZ23" s="32" t="s">
        <v>194</v>
      </c>
      <c r="JC23" s="32">
        <v>278.5</v>
      </c>
      <c r="JD23" s="32">
        <v>-12</v>
      </c>
      <c r="JE23" s="32" t="s">
        <v>217</v>
      </c>
      <c r="JI23" s="66"/>
      <c r="JK23" s="32">
        <v>3</v>
      </c>
      <c r="JL23" s="32">
        <f t="shared" si="0"/>
        <v>269.5</v>
      </c>
    </row>
    <row r="24" s="32" customFormat="1" customHeight="1" spans="1:272">
      <c r="A24" s="10">
        <v>22</v>
      </c>
      <c r="B24" s="10">
        <v>738</v>
      </c>
      <c r="C24" s="10" t="s">
        <v>401</v>
      </c>
      <c r="D24" s="10" t="s">
        <v>190</v>
      </c>
      <c r="E24" s="10">
        <v>5698</v>
      </c>
      <c r="F24" s="10" t="s">
        <v>402</v>
      </c>
      <c r="G24" s="49" t="s">
        <v>198</v>
      </c>
      <c r="I24" s="32">
        <v>14</v>
      </c>
      <c r="L24" s="32">
        <v>-2</v>
      </c>
      <c r="M24" s="20"/>
      <c r="T24" s="33"/>
      <c r="U24" s="20">
        <v>12</v>
      </c>
      <c r="V24" s="20"/>
      <c r="W24" s="20"/>
      <c r="X24" s="20"/>
      <c r="Y24" s="20"/>
      <c r="Z24" s="20"/>
      <c r="AA24" s="20"/>
      <c r="AB24" s="20"/>
      <c r="AC24" s="20"/>
      <c r="AD24" s="20"/>
      <c r="AE24" s="20"/>
      <c r="AF24" s="20"/>
      <c r="AG24" s="33">
        <v>12</v>
      </c>
      <c r="AJ24" s="32">
        <v>40</v>
      </c>
      <c r="AL24" s="32">
        <v>0</v>
      </c>
      <c r="AM24" s="32">
        <v>20</v>
      </c>
      <c r="AN24" s="32">
        <v>20</v>
      </c>
      <c r="AP24" s="33"/>
      <c r="AQ24" s="56">
        <v>92</v>
      </c>
      <c r="AR24" s="33"/>
      <c r="AS24" s="33"/>
      <c r="AT24" s="33"/>
      <c r="AU24" s="33"/>
      <c r="AV24" s="56">
        <v>92</v>
      </c>
      <c r="AW24" s="33"/>
      <c r="BA24" s="33">
        <v>92</v>
      </c>
      <c r="BB24" s="33"/>
      <c r="BC24" s="33"/>
      <c r="BE24" s="32">
        <v>20</v>
      </c>
      <c r="BF24" s="32">
        <v>0</v>
      </c>
      <c r="BH24" s="33"/>
      <c r="BI24" s="33"/>
      <c r="BJ24" s="32">
        <v>-2</v>
      </c>
      <c r="BP24" s="34">
        <v>110</v>
      </c>
      <c r="BQ24" s="33"/>
      <c r="BR24" s="33"/>
      <c r="BV24" s="33">
        <v>110</v>
      </c>
      <c r="BW24" s="20"/>
      <c r="BX24" s="20"/>
      <c r="BY24" s="20">
        <v>20</v>
      </c>
      <c r="BZ24" s="20">
        <v>20</v>
      </c>
      <c r="CA24" s="20">
        <v>0</v>
      </c>
      <c r="CB24" s="20"/>
      <c r="CC24" s="20"/>
      <c r="CD24" s="20"/>
      <c r="CE24" s="20"/>
      <c r="CF24" s="33">
        <v>150</v>
      </c>
      <c r="CG24" s="33"/>
      <c r="CH24" s="20"/>
      <c r="CI24" s="20"/>
      <c r="CJ24" s="20"/>
      <c r="CK24" s="33">
        <v>150</v>
      </c>
      <c r="CL24" s="33"/>
      <c r="CN24" s="20"/>
      <c r="CO24" s="35"/>
      <c r="CP24" s="32">
        <v>20</v>
      </c>
      <c r="CR24" s="33"/>
      <c r="CS24" s="33"/>
      <c r="CT24" s="36">
        <v>170</v>
      </c>
      <c r="CW24" s="20"/>
      <c r="CX24" s="32">
        <v>1</v>
      </c>
      <c r="CY24" s="33">
        <v>171</v>
      </c>
      <c r="CZ24" s="33"/>
      <c r="DA24" s="33"/>
      <c r="DD24" s="33">
        <v>171</v>
      </c>
      <c r="DE24" s="20"/>
      <c r="DF24" s="20"/>
      <c r="DG24" s="33"/>
      <c r="DH24" s="33"/>
      <c r="DM24" s="32">
        <v>10</v>
      </c>
      <c r="DN24" s="32">
        <v>20</v>
      </c>
      <c r="DO24" s="36">
        <v>181</v>
      </c>
      <c r="DP24" s="20"/>
      <c r="DQ24" s="33"/>
      <c r="DR24" s="32">
        <v>1</v>
      </c>
      <c r="DW24" s="20"/>
      <c r="DX24" s="20"/>
      <c r="DY24" s="20"/>
      <c r="DZ24" s="33"/>
      <c r="EE24" s="34">
        <v>182</v>
      </c>
      <c r="EF24" s="33"/>
      <c r="EG24" s="33"/>
      <c r="EI24" s="32">
        <v>20</v>
      </c>
      <c r="EK24" s="32">
        <v>10</v>
      </c>
      <c r="EM24" s="32">
        <v>-2</v>
      </c>
      <c r="EO24" s="33">
        <v>210</v>
      </c>
      <c r="EP24" s="33"/>
      <c r="EQ24" s="33"/>
      <c r="ER24" s="32">
        <v>1</v>
      </c>
      <c r="EU24" s="32">
        <v>60</v>
      </c>
      <c r="EW24" s="33">
        <v>271</v>
      </c>
      <c r="EX24" s="33"/>
      <c r="EY24" s="33"/>
      <c r="EZ24" s="32">
        <v>2</v>
      </c>
      <c r="FD24" s="32">
        <v>40</v>
      </c>
      <c r="FG24" s="33">
        <v>313</v>
      </c>
      <c r="FH24" s="33"/>
      <c r="FI24" s="33"/>
      <c r="FO24" s="33">
        <v>313</v>
      </c>
      <c r="FP24" s="33">
        <v>-22.5</v>
      </c>
      <c r="FQ24" s="33" t="s">
        <v>403</v>
      </c>
      <c r="FV24" s="33"/>
      <c r="FW24" s="33"/>
      <c r="FX24" s="33">
        <v>5</v>
      </c>
      <c r="FZ24" s="32">
        <v>30</v>
      </c>
      <c r="GB24" s="33">
        <v>325.5</v>
      </c>
      <c r="GC24" s="20"/>
      <c r="GD24" s="20"/>
      <c r="GE24" s="20"/>
      <c r="GF24" s="20"/>
      <c r="GG24" s="20"/>
      <c r="GH24" s="33">
        <v>325.5</v>
      </c>
      <c r="GI24" s="33"/>
      <c r="GM24" s="40">
        <v>2</v>
      </c>
      <c r="GN24" s="33">
        <v>327.5</v>
      </c>
      <c r="GO24" s="33">
        <v>-7</v>
      </c>
      <c r="GP24" s="32" t="s">
        <v>404</v>
      </c>
      <c r="GR24" s="32">
        <v>-2</v>
      </c>
      <c r="GU24" s="33">
        <v>318.5</v>
      </c>
      <c r="GV24" s="33">
        <v>-18.5</v>
      </c>
      <c r="GW24" s="32" t="s">
        <v>405</v>
      </c>
      <c r="GX24" s="32">
        <v>3</v>
      </c>
      <c r="GZ24" s="33">
        <v>312</v>
      </c>
      <c r="HF24" s="32">
        <v>4</v>
      </c>
      <c r="HG24" s="32">
        <v>316</v>
      </c>
      <c r="HM24" s="32">
        <v>316</v>
      </c>
      <c r="HN24" s="32">
        <v>-36.5</v>
      </c>
      <c r="HO24" s="32" t="s">
        <v>334</v>
      </c>
      <c r="HP24" s="32">
        <v>5</v>
      </c>
      <c r="HR24" s="32">
        <v>284.5</v>
      </c>
      <c r="HU24" s="32">
        <v>20</v>
      </c>
      <c r="HY24" s="32">
        <v>5</v>
      </c>
      <c r="IA24" s="32">
        <v>309.5</v>
      </c>
      <c r="IE24" s="32">
        <v>10</v>
      </c>
      <c r="IG24" s="32">
        <v>-2</v>
      </c>
      <c r="IH24" s="32">
        <v>317.5</v>
      </c>
      <c r="II24" s="32">
        <v>-34</v>
      </c>
      <c r="IJ24" s="32" t="s">
        <v>406</v>
      </c>
      <c r="IL24" s="32">
        <v>0</v>
      </c>
      <c r="IR24" s="32">
        <v>283.5</v>
      </c>
      <c r="IV24" s="32">
        <v>10</v>
      </c>
      <c r="IX24" s="32">
        <v>293.5</v>
      </c>
      <c r="JC24" s="32">
        <v>293.5</v>
      </c>
      <c r="JI24" s="66"/>
      <c r="JL24" s="32">
        <f t="shared" si="0"/>
        <v>293.5</v>
      </c>
    </row>
    <row r="25" s="32" customFormat="1" customHeight="1" spans="1:272">
      <c r="A25" s="10">
        <v>23</v>
      </c>
      <c r="B25" s="10">
        <v>517</v>
      </c>
      <c r="C25" s="10" t="s">
        <v>407</v>
      </c>
      <c r="D25" s="10" t="s">
        <v>269</v>
      </c>
      <c r="E25" s="46">
        <v>11335</v>
      </c>
      <c r="F25" s="50" t="s">
        <v>408</v>
      </c>
      <c r="G25" s="10" t="s">
        <v>198</v>
      </c>
      <c r="H25" s="32">
        <v>5</v>
      </c>
      <c r="I25" s="32">
        <v>-1</v>
      </c>
      <c r="J25" s="32">
        <v>4</v>
      </c>
      <c r="K25" s="32">
        <v>4</v>
      </c>
      <c r="M25" s="20"/>
      <c r="T25" s="33"/>
      <c r="U25" s="20">
        <v>12</v>
      </c>
      <c r="V25" s="20"/>
      <c r="W25" s="20"/>
      <c r="X25" s="20"/>
      <c r="Y25" s="20"/>
      <c r="Z25" s="20">
        <v>5</v>
      </c>
      <c r="AA25" s="20"/>
      <c r="AB25" s="20"/>
      <c r="AC25" s="20"/>
      <c r="AD25" s="20"/>
      <c r="AE25" s="20">
        <v>-2</v>
      </c>
      <c r="AF25" s="20"/>
      <c r="AG25" s="33">
        <v>15</v>
      </c>
      <c r="AJ25" s="32">
        <v>30</v>
      </c>
      <c r="AP25" s="33"/>
      <c r="AQ25" s="56">
        <v>45</v>
      </c>
      <c r="AR25" s="33"/>
      <c r="AS25" s="33">
        <v>20</v>
      </c>
      <c r="AT25" s="33">
        <v>20</v>
      </c>
      <c r="AU25" s="33"/>
      <c r="AV25" s="56">
        <v>85</v>
      </c>
      <c r="AW25" s="33"/>
      <c r="BA25" s="33">
        <v>85</v>
      </c>
      <c r="BB25" s="33"/>
      <c r="BC25" s="33"/>
      <c r="BD25" s="32">
        <v>20</v>
      </c>
      <c r="BE25" s="32">
        <v>20</v>
      </c>
      <c r="BF25" s="32">
        <v>0</v>
      </c>
      <c r="BG25" s="32">
        <v>30</v>
      </c>
      <c r="BH25" s="33"/>
      <c r="BI25" s="33"/>
      <c r="BJ25" s="32">
        <v>1</v>
      </c>
      <c r="BN25" s="32">
        <v>-46</v>
      </c>
      <c r="BO25" s="32" t="s">
        <v>409</v>
      </c>
      <c r="BP25" s="34">
        <v>110</v>
      </c>
      <c r="BQ25" s="33"/>
      <c r="BR25" s="33"/>
      <c r="BV25" s="33">
        <v>110</v>
      </c>
      <c r="BW25" s="20"/>
      <c r="BX25" s="20"/>
      <c r="BY25" s="20">
        <v>20</v>
      </c>
      <c r="BZ25" s="20">
        <v>0</v>
      </c>
      <c r="CA25" s="20">
        <v>0</v>
      </c>
      <c r="CB25" s="20"/>
      <c r="CC25" s="20">
        <v>5</v>
      </c>
      <c r="CD25" s="20">
        <v>-15</v>
      </c>
      <c r="CE25" s="20" t="s">
        <v>410</v>
      </c>
      <c r="CF25" s="33">
        <v>120</v>
      </c>
      <c r="CG25" s="33">
        <v>-15.5</v>
      </c>
      <c r="CH25" s="20" t="s">
        <v>411</v>
      </c>
      <c r="CI25" s="20"/>
      <c r="CJ25" s="20">
        <v>-2</v>
      </c>
      <c r="CK25" s="33">
        <v>102.5</v>
      </c>
      <c r="CL25" s="33">
        <v>-19.5</v>
      </c>
      <c r="CM25" s="32" t="s">
        <v>412</v>
      </c>
      <c r="CN25" s="20"/>
      <c r="CO25" s="35"/>
      <c r="CP25" s="32">
        <v>20</v>
      </c>
      <c r="CR25" s="33"/>
      <c r="CS25" s="33"/>
      <c r="CT25" s="36">
        <v>103</v>
      </c>
      <c r="CW25" s="20"/>
      <c r="CX25" s="32">
        <v>-2</v>
      </c>
      <c r="CY25" s="33">
        <v>101</v>
      </c>
      <c r="CZ25" s="33">
        <v>-10.5</v>
      </c>
      <c r="DA25" s="33" t="s">
        <v>413</v>
      </c>
      <c r="DD25" s="33">
        <v>90.5</v>
      </c>
      <c r="DE25" s="20"/>
      <c r="DF25" s="20"/>
      <c r="DG25" s="33">
        <v>-18.5</v>
      </c>
      <c r="DH25" s="33" t="s">
        <v>414</v>
      </c>
      <c r="DO25" s="36">
        <v>72</v>
      </c>
      <c r="DP25" s="20">
        <v>-20</v>
      </c>
      <c r="DQ25" s="33" t="s">
        <v>415</v>
      </c>
      <c r="DV25" s="32">
        <v>20</v>
      </c>
      <c r="DW25" s="20">
        <v>-17.5</v>
      </c>
      <c r="DX25" s="20" t="s">
        <v>416</v>
      </c>
      <c r="DY25" s="20">
        <v>-22.5</v>
      </c>
      <c r="DZ25" s="33" t="s">
        <v>417</v>
      </c>
      <c r="EB25" s="32">
        <v>20</v>
      </c>
      <c r="EE25" s="34">
        <v>52</v>
      </c>
      <c r="EF25" s="33">
        <v>-6</v>
      </c>
      <c r="EG25" s="33" t="s">
        <v>418</v>
      </c>
      <c r="EL25" s="32">
        <v>20</v>
      </c>
      <c r="EM25" s="32">
        <v>1</v>
      </c>
      <c r="EO25" s="33">
        <v>67</v>
      </c>
      <c r="EP25" s="33">
        <v>-22</v>
      </c>
      <c r="EQ25" s="33" t="s">
        <v>419</v>
      </c>
      <c r="ER25" s="32">
        <v>-2</v>
      </c>
      <c r="EU25" s="32">
        <v>90</v>
      </c>
      <c r="EW25" s="33">
        <v>133</v>
      </c>
      <c r="EX25" s="33">
        <v>-29</v>
      </c>
      <c r="EY25" s="33" t="s">
        <v>420</v>
      </c>
      <c r="EZ25" s="32">
        <v>-2</v>
      </c>
      <c r="FD25" s="32">
        <v>70</v>
      </c>
      <c r="FE25" s="32">
        <v>1</v>
      </c>
      <c r="FG25" s="33">
        <v>173</v>
      </c>
      <c r="FH25" s="33">
        <v>-8.5</v>
      </c>
      <c r="FI25" s="33" t="s">
        <v>421</v>
      </c>
      <c r="FN25" s="32">
        <v>-2</v>
      </c>
      <c r="FO25" s="33">
        <v>162.5</v>
      </c>
      <c r="FP25" s="33">
        <v>-10.5</v>
      </c>
      <c r="FQ25" s="33" t="s">
        <v>422</v>
      </c>
      <c r="FU25" s="32">
        <v>5</v>
      </c>
      <c r="FV25" s="33">
        <v>-2</v>
      </c>
      <c r="FW25" s="33" t="s">
        <v>423</v>
      </c>
      <c r="FX25" s="33"/>
      <c r="FZ25" s="32">
        <v>20</v>
      </c>
      <c r="GB25" s="33">
        <v>175</v>
      </c>
      <c r="GC25" s="20">
        <v>-25</v>
      </c>
      <c r="GD25" s="20" t="s">
        <v>424</v>
      </c>
      <c r="GE25" s="20"/>
      <c r="GF25" s="20">
        <v>20</v>
      </c>
      <c r="GG25" s="20"/>
      <c r="GH25" s="33">
        <v>170</v>
      </c>
      <c r="GI25" s="33"/>
      <c r="GM25" s="40"/>
      <c r="GN25" s="33">
        <v>170</v>
      </c>
      <c r="GO25" s="33"/>
      <c r="GU25" s="33">
        <v>170</v>
      </c>
      <c r="GV25" s="33"/>
      <c r="GX25" s="32">
        <v>5</v>
      </c>
      <c r="GZ25" s="33">
        <v>175</v>
      </c>
      <c r="HG25" s="32">
        <v>175</v>
      </c>
      <c r="HL25" s="32">
        <v>3</v>
      </c>
      <c r="HM25" s="32">
        <v>178</v>
      </c>
      <c r="HQ25" s="32">
        <v>4</v>
      </c>
      <c r="HR25" s="32">
        <v>182</v>
      </c>
      <c r="HZ25" s="32">
        <v>1</v>
      </c>
      <c r="IA25" s="32">
        <v>183</v>
      </c>
      <c r="IB25" s="32">
        <v>-6.5</v>
      </c>
      <c r="IC25" s="32" t="s">
        <v>297</v>
      </c>
      <c r="ID25" s="32">
        <v>20</v>
      </c>
      <c r="IH25" s="32">
        <v>196.5</v>
      </c>
      <c r="II25" s="32">
        <v>-25</v>
      </c>
      <c r="IJ25" s="32" t="s">
        <v>308</v>
      </c>
      <c r="IL25" s="32">
        <v>0</v>
      </c>
      <c r="IM25" s="32">
        <v>20</v>
      </c>
      <c r="IR25" s="32">
        <v>191.5</v>
      </c>
      <c r="IV25" s="32">
        <v>20</v>
      </c>
      <c r="IX25" s="32">
        <v>211.5</v>
      </c>
      <c r="IY25" s="32">
        <v>-52</v>
      </c>
      <c r="IZ25" s="32" t="s">
        <v>242</v>
      </c>
      <c r="JB25" s="32">
        <v>50</v>
      </c>
      <c r="JC25" s="32">
        <v>209.5</v>
      </c>
      <c r="JD25" s="32">
        <v>-59</v>
      </c>
      <c r="JE25" s="32" t="s">
        <v>425</v>
      </c>
      <c r="JH25" s="32">
        <v>20</v>
      </c>
      <c r="JI25" s="66"/>
      <c r="JL25" s="32">
        <f t="shared" si="0"/>
        <v>170.5</v>
      </c>
    </row>
    <row r="26" s="32" customFormat="1" customHeight="1" spans="1:272">
      <c r="A26" s="10">
        <v>24</v>
      </c>
      <c r="B26" s="10">
        <v>750</v>
      </c>
      <c r="C26" s="10" t="s">
        <v>426</v>
      </c>
      <c r="D26" s="10" t="s">
        <v>376</v>
      </c>
      <c r="E26" s="10">
        <v>4033</v>
      </c>
      <c r="F26" s="10" t="s">
        <v>427</v>
      </c>
      <c r="G26" s="49" t="s">
        <v>210</v>
      </c>
      <c r="H26" s="32">
        <v>2</v>
      </c>
      <c r="I26" s="32">
        <v>2</v>
      </c>
      <c r="J26" s="32">
        <v>4</v>
      </c>
      <c r="K26" s="32">
        <v>4</v>
      </c>
      <c r="M26" s="20">
        <v>8</v>
      </c>
      <c r="T26" s="33"/>
      <c r="U26" s="20">
        <v>20</v>
      </c>
      <c r="V26" s="20"/>
      <c r="W26" s="20">
        <v>-15.5</v>
      </c>
      <c r="X26" s="20"/>
      <c r="Y26" s="20" t="s">
        <v>428</v>
      </c>
      <c r="Z26" s="20"/>
      <c r="AA26" s="20"/>
      <c r="AB26" s="20"/>
      <c r="AC26" s="20"/>
      <c r="AD26" s="20"/>
      <c r="AE26" s="20">
        <v>6</v>
      </c>
      <c r="AF26" s="20"/>
      <c r="AG26" s="33">
        <v>10.5</v>
      </c>
      <c r="AL26" s="32">
        <v>10</v>
      </c>
      <c r="AM26" s="32">
        <v>0</v>
      </c>
      <c r="AN26" s="32">
        <v>20</v>
      </c>
      <c r="AO26" s="32">
        <v>-40</v>
      </c>
      <c r="AP26" s="33" t="s">
        <v>429</v>
      </c>
      <c r="AQ26" s="56">
        <v>0.5</v>
      </c>
      <c r="AR26" s="33"/>
      <c r="AS26" s="33"/>
      <c r="AT26" s="33"/>
      <c r="AU26" s="33"/>
      <c r="AV26" s="56">
        <v>0.5</v>
      </c>
      <c r="AW26" s="33"/>
      <c r="BA26" s="33">
        <v>0.5</v>
      </c>
      <c r="BB26" s="33"/>
      <c r="BC26" s="33"/>
      <c r="BF26" s="32">
        <v>4</v>
      </c>
      <c r="BH26" s="33"/>
      <c r="BI26" s="33"/>
      <c r="BJ26" s="32">
        <v>3</v>
      </c>
      <c r="BP26" s="34">
        <v>7.5</v>
      </c>
      <c r="BQ26" s="33"/>
      <c r="BR26" s="33"/>
      <c r="BS26" s="32">
        <v>20</v>
      </c>
      <c r="BT26" s="32">
        <v>4</v>
      </c>
      <c r="BV26" s="33">
        <v>31.5</v>
      </c>
      <c r="BW26" s="20"/>
      <c r="BX26" s="20">
        <v>20</v>
      </c>
      <c r="BY26" s="20"/>
      <c r="BZ26" s="20"/>
      <c r="CA26" s="20">
        <v>20</v>
      </c>
      <c r="CB26" s="20"/>
      <c r="CC26" s="20">
        <v>12</v>
      </c>
      <c r="CD26" s="20"/>
      <c r="CE26" s="20"/>
      <c r="CF26" s="33">
        <v>83.5</v>
      </c>
      <c r="CG26" s="33"/>
      <c r="CH26" s="20"/>
      <c r="CI26" s="20"/>
      <c r="CJ26" s="20">
        <v>3</v>
      </c>
      <c r="CK26" s="33">
        <v>86.5</v>
      </c>
      <c r="CL26" s="33">
        <v>-57</v>
      </c>
      <c r="CM26" s="32" t="s">
        <v>430</v>
      </c>
      <c r="CN26" s="20"/>
      <c r="CO26" s="35"/>
      <c r="CR26" s="33"/>
      <c r="CS26" s="33"/>
      <c r="CT26" s="36">
        <v>29.5</v>
      </c>
      <c r="CU26" s="32">
        <v>20</v>
      </c>
      <c r="CW26" s="20"/>
      <c r="CX26" s="32">
        <v>5</v>
      </c>
      <c r="CY26" s="33">
        <v>54.5</v>
      </c>
      <c r="CZ26" s="33"/>
      <c r="DA26" s="33"/>
      <c r="DC26" s="32">
        <v>1</v>
      </c>
      <c r="DD26" s="33">
        <v>55.5</v>
      </c>
      <c r="DE26" s="20"/>
      <c r="DF26" s="20"/>
      <c r="DG26" s="33"/>
      <c r="DH26" s="33"/>
      <c r="DI26" s="32">
        <v>4</v>
      </c>
      <c r="DO26" s="36">
        <v>59.5</v>
      </c>
      <c r="DP26" s="20"/>
      <c r="DQ26" s="33"/>
      <c r="DW26" s="20"/>
      <c r="DX26" s="20"/>
      <c r="DY26" s="20"/>
      <c r="DZ26" s="33"/>
      <c r="EA26" s="32">
        <v>9</v>
      </c>
      <c r="EC26" s="32">
        <v>4</v>
      </c>
      <c r="EE26" s="34">
        <v>72.5</v>
      </c>
      <c r="EF26" s="33"/>
      <c r="EG26" s="33"/>
      <c r="EH26" s="32">
        <v>10</v>
      </c>
      <c r="EK26" s="32">
        <v>20</v>
      </c>
      <c r="EM26" s="32">
        <v>6</v>
      </c>
      <c r="EO26" s="33">
        <v>108.5</v>
      </c>
      <c r="EP26" s="33"/>
      <c r="EQ26" s="33"/>
      <c r="ER26" s="32">
        <v>11</v>
      </c>
      <c r="ET26" s="32">
        <v>20</v>
      </c>
      <c r="EU26" s="32">
        <v>100</v>
      </c>
      <c r="EW26" s="33">
        <v>239.5</v>
      </c>
      <c r="EX26" s="33">
        <v>-24</v>
      </c>
      <c r="EY26" s="33" t="s">
        <v>431</v>
      </c>
      <c r="FD26" s="32">
        <v>70</v>
      </c>
      <c r="FG26" s="33">
        <v>285.5</v>
      </c>
      <c r="FH26" s="33">
        <v>-2.5</v>
      </c>
      <c r="FI26" s="33" t="s">
        <v>432</v>
      </c>
      <c r="FN26" s="32">
        <v>6</v>
      </c>
      <c r="FO26" s="33">
        <v>289</v>
      </c>
      <c r="FP26" s="33">
        <v>-29</v>
      </c>
      <c r="FQ26" s="33" t="s">
        <v>433</v>
      </c>
      <c r="FV26" s="33">
        <v>-43</v>
      </c>
      <c r="FW26" s="33" t="s">
        <v>434</v>
      </c>
      <c r="FX26" s="33">
        <v>3</v>
      </c>
      <c r="FZ26" s="32">
        <v>70</v>
      </c>
      <c r="GB26" s="33">
        <v>290</v>
      </c>
      <c r="GC26" s="20">
        <v>-2</v>
      </c>
      <c r="GD26" s="20" t="s">
        <v>275</v>
      </c>
      <c r="GE26" s="20"/>
      <c r="GF26" s="20"/>
      <c r="GG26" s="20"/>
      <c r="GH26" s="33">
        <v>288</v>
      </c>
      <c r="GI26" s="33"/>
      <c r="GM26" s="40"/>
      <c r="GN26" s="33">
        <v>288</v>
      </c>
      <c r="GO26" s="33"/>
      <c r="GR26" s="32">
        <v>5</v>
      </c>
      <c r="GU26" s="33">
        <v>293</v>
      </c>
      <c r="GV26" s="33">
        <v>-164</v>
      </c>
      <c r="GW26" s="32" t="s">
        <v>435</v>
      </c>
      <c r="GX26" s="32">
        <v>10</v>
      </c>
      <c r="GZ26" s="33">
        <v>134</v>
      </c>
      <c r="HE26" s="32">
        <v>3</v>
      </c>
      <c r="HF26" s="32">
        <v>0</v>
      </c>
      <c r="HG26" s="32">
        <v>137</v>
      </c>
      <c r="HH26" s="32">
        <v>-12.5</v>
      </c>
      <c r="HI26" s="32" t="s">
        <v>436</v>
      </c>
      <c r="HM26" s="32">
        <v>124.5</v>
      </c>
      <c r="HP26" s="32">
        <v>5.5</v>
      </c>
      <c r="HR26" s="32">
        <v>130</v>
      </c>
      <c r="HZ26" s="32">
        <v>3</v>
      </c>
      <c r="IA26" s="32">
        <v>133</v>
      </c>
      <c r="IH26" s="32">
        <v>133</v>
      </c>
      <c r="IL26" s="32">
        <v>0</v>
      </c>
      <c r="IQ26" s="32">
        <v>4</v>
      </c>
      <c r="IR26" s="32">
        <v>137</v>
      </c>
      <c r="IV26" s="32">
        <v>60</v>
      </c>
      <c r="IX26" s="32">
        <v>197</v>
      </c>
      <c r="IY26" s="32">
        <v>-63</v>
      </c>
      <c r="IZ26" s="32" t="s">
        <v>228</v>
      </c>
      <c r="JC26" s="32">
        <v>134</v>
      </c>
      <c r="JI26" s="66"/>
      <c r="JK26" s="32">
        <v>5</v>
      </c>
      <c r="JL26" s="32">
        <f t="shared" si="0"/>
        <v>139</v>
      </c>
    </row>
    <row r="27" s="32" customFormat="1" customHeight="1" spans="1:272">
      <c r="A27" s="10">
        <v>25</v>
      </c>
      <c r="B27" s="10">
        <v>730</v>
      </c>
      <c r="C27" s="10" t="s">
        <v>437</v>
      </c>
      <c r="D27" s="10" t="s">
        <v>190</v>
      </c>
      <c r="E27" s="10">
        <v>4325</v>
      </c>
      <c r="F27" s="51" t="s">
        <v>438</v>
      </c>
      <c r="G27" s="18" t="s">
        <v>210</v>
      </c>
      <c r="J27" s="32">
        <v>10</v>
      </c>
      <c r="K27" s="32">
        <v>1</v>
      </c>
      <c r="M27" s="20">
        <v>3</v>
      </c>
      <c r="N27" s="32">
        <v>20</v>
      </c>
      <c r="T27" s="33"/>
      <c r="U27" s="20">
        <v>34</v>
      </c>
      <c r="V27" s="20"/>
      <c r="W27" s="20">
        <v>-5.5</v>
      </c>
      <c r="X27" s="20"/>
      <c r="Y27" s="20"/>
      <c r="Z27" s="20"/>
      <c r="AA27" s="20"/>
      <c r="AB27" s="20"/>
      <c r="AC27" s="20"/>
      <c r="AD27" s="20"/>
      <c r="AE27" s="20"/>
      <c r="AF27" s="20"/>
      <c r="AG27" s="33">
        <v>28.5</v>
      </c>
      <c r="AJ27" s="32">
        <v>40</v>
      </c>
      <c r="AL27" s="32">
        <v>10</v>
      </c>
      <c r="AM27" s="32">
        <v>0</v>
      </c>
      <c r="AN27" s="32">
        <v>20</v>
      </c>
      <c r="AP27" s="33"/>
      <c r="AQ27" s="56">
        <v>98.5</v>
      </c>
      <c r="AR27" s="33"/>
      <c r="AS27" s="33"/>
      <c r="AT27" s="33"/>
      <c r="AU27" s="33"/>
      <c r="AV27" s="56">
        <v>98.5</v>
      </c>
      <c r="AW27" s="33"/>
      <c r="BA27" s="33">
        <v>98.5</v>
      </c>
      <c r="BB27" s="33"/>
      <c r="BC27" s="33"/>
      <c r="BE27" s="32">
        <v>20</v>
      </c>
      <c r="BF27" s="32">
        <v>1</v>
      </c>
      <c r="BG27" s="32">
        <v>20</v>
      </c>
      <c r="BH27" s="33"/>
      <c r="BI27" s="33"/>
      <c r="BJ27" s="32">
        <v>9</v>
      </c>
      <c r="BP27" s="34">
        <v>148.5</v>
      </c>
      <c r="BQ27" s="33"/>
      <c r="BR27" s="33"/>
      <c r="BT27" s="32">
        <v>2</v>
      </c>
      <c r="BV27" s="33">
        <v>150.5</v>
      </c>
      <c r="BW27" s="20"/>
      <c r="BX27" s="20">
        <v>20</v>
      </c>
      <c r="BY27" s="20"/>
      <c r="BZ27" s="20"/>
      <c r="CA27" s="20">
        <v>20</v>
      </c>
      <c r="CB27" s="20"/>
      <c r="CC27" s="20"/>
      <c r="CD27" s="20"/>
      <c r="CE27" s="20"/>
      <c r="CF27" s="33">
        <v>190.5</v>
      </c>
      <c r="CG27" s="33"/>
      <c r="CH27" s="20"/>
      <c r="CI27" s="20"/>
      <c r="CJ27" s="20"/>
      <c r="CK27" s="33">
        <v>190.5</v>
      </c>
      <c r="CL27" s="33">
        <v>-15</v>
      </c>
      <c r="CM27" s="32" t="s">
        <v>439</v>
      </c>
      <c r="CN27" s="20">
        <v>6</v>
      </c>
      <c r="CO27" s="35"/>
      <c r="CR27" s="33">
        <v>-25</v>
      </c>
      <c r="CS27" s="33" t="s">
        <v>440</v>
      </c>
      <c r="CT27" s="36">
        <v>156.5</v>
      </c>
      <c r="CW27" s="20"/>
      <c r="CX27" s="32">
        <v>5</v>
      </c>
      <c r="CY27" s="33">
        <v>161.5</v>
      </c>
      <c r="CZ27" s="33">
        <v>-6</v>
      </c>
      <c r="DA27" s="33" t="s">
        <v>441</v>
      </c>
      <c r="DD27" s="33">
        <v>155.5</v>
      </c>
      <c r="DE27" s="20"/>
      <c r="DF27" s="20"/>
      <c r="DG27" s="33">
        <v>-122.5</v>
      </c>
      <c r="DH27" s="33" t="s">
        <v>442</v>
      </c>
      <c r="DI27" s="32">
        <v>3</v>
      </c>
      <c r="DK27" s="32">
        <v>8</v>
      </c>
      <c r="DM27" s="32">
        <v>10</v>
      </c>
      <c r="DO27" s="36">
        <v>54</v>
      </c>
      <c r="DP27" s="20">
        <v>-10.5</v>
      </c>
      <c r="DQ27" s="33" t="s">
        <v>443</v>
      </c>
      <c r="DV27" s="32">
        <v>20</v>
      </c>
      <c r="DW27" s="20"/>
      <c r="DX27" s="20"/>
      <c r="DY27" s="20"/>
      <c r="DZ27" s="33"/>
      <c r="EE27" s="34">
        <v>63.5</v>
      </c>
      <c r="EF27" s="33"/>
      <c r="EG27" s="33"/>
      <c r="EJ27" s="32">
        <v>5</v>
      </c>
      <c r="EO27" s="33">
        <v>68.5</v>
      </c>
      <c r="EP27" s="33"/>
      <c r="EQ27" s="33"/>
      <c r="ER27" s="32">
        <v>6</v>
      </c>
      <c r="ET27" s="32">
        <v>20</v>
      </c>
      <c r="EU27" s="32">
        <v>80</v>
      </c>
      <c r="EW27" s="33">
        <v>174.5</v>
      </c>
      <c r="EX27" s="33"/>
      <c r="EY27" s="33"/>
      <c r="EZ27" s="32">
        <v>5</v>
      </c>
      <c r="FD27" s="32">
        <v>70</v>
      </c>
      <c r="FE27" s="32">
        <v>4</v>
      </c>
      <c r="FG27" s="33">
        <v>253.5</v>
      </c>
      <c r="FH27" s="33"/>
      <c r="FI27" s="33"/>
      <c r="FN27" s="32">
        <v>-2</v>
      </c>
      <c r="FO27" s="33">
        <v>251.5</v>
      </c>
      <c r="FP27" s="33">
        <v>-15.5</v>
      </c>
      <c r="FQ27" s="33" t="s">
        <v>263</v>
      </c>
      <c r="FR27" s="32">
        <v>10</v>
      </c>
      <c r="FS27" s="32">
        <v>5</v>
      </c>
      <c r="FV27" s="33">
        <v>-105</v>
      </c>
      <c r="FW27" s="33" t="s">
        <v>444</v>
      </c>
      <c r="FX27" s="33">
        <v>2</v>
      </c>
      <c r="FY27" s="32">
        <v>20</v>
      </c>
      <c r="FZ27" s="32">
        <v>60</v>
      </c>
      <c r="GB27" s="33">
        <v>228</v>
      </c>
      <c r="GC27" s="20">
        <v>-10</v>
      </c>
      <c r="GD27" s="20" t="s">
        <v>445</v>
      </c>
      <c r="GE27" s="20"/>
      <c r="GF27" s="20"/>
      <c r="GG27" s="20"/>
      <c r="GH27" s="33">
        <v>218</v>
      </c>
      <c r="GI27" s="33"/>
      <c r="GM27" s="40">
        <v>2</v>
      </c>
      <c r="GN27" s="33">
        <v>220</v>
      </c>
      <c r="GO27" s="33"/>
      <c r="GR27" s="32">
        <v>3</v>
      </c>
      <c r="GU27" s="33">
        <v>223</v>
      </c>
      <c r="GV27" s="33"/>
      <c r="GX27" s="32">
        <v>4</v>
      </c>
      <c r="GZ27" s="33">
        <v>224</v>
      </c>
      <c r="HE27" s="32">
        <v>10</v>
      </c>
      <c r="HF27" s="32">
        <v>4.5</v>
      </c>
      <c r="HG27" s="32">
        <v>238.5</v>
      </c>
      <c r="HH27" s="32">
        <v>-3.5</v>
      </c>
      <c r="HI27" s="32" t="s">
        <v>253</v>
      </c>
      <c r="HM27" s="32">
        <v>235</v>
      </c>
      <c r="HP27" s="32">
        <v>10</v>
      </c>
      <c r="HR27" s="32">
        <v>245</v>
      </c>
      <c r="HU27" s="32">
        <v>20</v>
      </c>
      <c r="HY27" s="32">
        <v>6</v>
      </c>
      <c r="IA27" s="32">
        <v>271</v>
      </c>
      <c r="IG27" s="32">
        <v>-4</v>
      </c>
      <c r="IH27" s="32">
        <v>267</v>
      </c>
      <c r="IL27" s="32">
        <v>5</v>
      </c>
      <c r="IR27" s="32">
        <v>272</v>
      </c>
      <c r="IV27" s="32">
        <v>60</v>
      </c>
      <c r="IX27" s="32">
        <v>332</v>
      </c>
      <c r="IY27" s="32">
        <v>-23.5</v>
      </c>
      <c r="IZ27" s="32" t="s">
        <v>228</v>
      </c>
      <c r="JC27" s="32">
        <v>308.5</v>
      </c>
      <c r="JI27" s="66"/>
      <c r="JL27" s="32">
        <f t="shared" si="0"/>
        <v>308.5</v>
      </c>
    </row>
    <row r="28" s="32" customFormat="1" customHeight="1" spans="1:272">
      <c r="A28" s="10">
        <v>26</v>
      </c>
      <c r="B28" s="10">
        <v>108656</v>
      </c>
      <c r="C28" s="10" t="s">
        <v>446</v>
      </c>
      <c r="D28" s="10" t="s">
        <v>447</v>
      </c>
      <c r="E28" s="10">
        <v>8489</v>
      </c>
      <c r="F28" s="10" t="s">
        <v>448</v>
      </c>
      <c r="G28" s="10" t="s">
        <v>198</v>
      </c>
      <c r="H28" s="32">
        <v>5</v>
      </c>
      <c r="I28" s="32">
        <v>-1</v>
      </c>
      <c r="J28" s="32">
        <v>3</v>
      </c>
      <c r="K28" s="32">
        <v>3</v>
      </c>
      <c r="L28" s="32">
        <v>1</v>
      </c>
      <c r="M28" s="20"/>
      <c r="R28" s="32">
        <v>20</v>
      </c>
      <c r="T28" s="33"/>
      <c r="U28" s="20">
        <v>31</v>
      </c>
      <c r="V28" s="20"/>
      <c r="W28" s="20"/>
      <c r="X28" s="20"/>
      <c r="Y28" s="20"/>
      <c r="Z28" s="20"/>
      <c r="AA28" s="20"/>
      <c r="AB28" s="20"/>
      <c r="AC28" s="20">
        <v>20</v>
      </c>
      <c r="AD28" s="20"/>
      <c r="AE28" s="20"/>
      <c r="AF28" s="20"/>
      <c r="AG28" s="33">
        <v>51</v>
      </c>
      <c r="AH28" s="32">
        <v>20</v>
      </c>
      <c r="AJ28" s="32">
        <v>35</v>
      </c>
      <c r="AP28" s="33"/>
      <c r="AQ28" s="56">
        <v>106</v>
      </c>
      <c r="AR28" s="33"/>
      <c r="AS28" s="33"/>
      <c r="AT28" s="33"/>
      <c r="AU28" s="33"/>
      <c r="AV28" s="56">
        <v>106</v>
      </c>
      <c r="AW28" s="33"/>
      <c r="BA28" s="33">
        <v>106</v>
      </c>
      <c r="BB28" s="33"/>
      <c r="BC28" s="33"/>
      <c r="BE28" s="32">
        <v>20</v>
      </c>
      <c r="BF28" s="32">
        <v>8</v>
      </c>
      <c r="BH28" s="33"/>
      <c r="BI28" s="33"/>
      <c r="BJ28" s="32">
        <v>10</v>
      </c>
      <c r="BM28" s="32">
        <v>20</v>
      </c>
      <c r="BP28" s="34">
        <v>164</v>
      </c>
      <c r="BQ28" s="33"/>
      <c r="BR28" s="33"/>
      <c r="BT28" s="32">
        <v>-2</v>
      </c>
      <c r="BV28" s="33">
        <v>162</v>
      </c>
      <c r="BW28" s="20"/>
      <c r="BX28" s="20">
        <v>20</v>
      </c>
      <c r="BY28" s="20">
        <v>20</v>
      </c>
      <c r="BZ28" s="20">
        <v>0</v>
      </c>
      <c r="CA28" s="20">
        <v>0</v>
      </c>
      <c r="CB28" s="20"/>
      <c r="CC28" s="20">
        <v>-3</v>
      </c>
      <c r="CD28" s="20"/>
      <c r="CE28" s="20"/>
      <c r="CF28" s="33">
        <v>199</v>
      </c>
      <c r="CG28" s="33"/>
      <c r="CH28" s="20"/>
      <c r="CI28" s="20"/>
      <c r="CJ28" s="20">
        <v>3</v>
      </c>
      <c r="CK28" s="33">
        <v>202</v>
      </c>
      <c r="CL28" s="33">
        <v>-70</v>
      </c>
      <c r="CM28" s="33" t="s">
        <v>449</v>
      </c>
      <c r="CN28" s="20"/>
      <c r="CO28" s="35"/>
      <c r="CR28" s="33">
        <v>-42</v>
      </c>
      <c r="CS28" s="33" t="s">
        <v>450</v>
      </c>
      <c r="CT28" s="36">
        <v>90</v>
      </c>
      <c r="CW28" s="20"/>
      <c r="CX28" s="32">
        <v>-2</v>
      </c>
      <c r="CY28" s="33">
        <v>88</v>
      </c>
      <c r="CZ28" s="33"/>
      <c r="DA28" s="33"/>
      <c r="DC28" s="32">
        <v>-2</v>
      </c>
      <c r="DD28" s="33">
        <v>86</v>
      </c>
      <c r="DE28" s="20"/>
      <c r="DF28" s="20"/>
      <c r="DG28" s="33"/>
      <c r="DH28" s="33"/>
      <c r="DI28" s="32">
        <v>-3</v>
      </c>
      <c r="DO28" s="36">
        <v>83</v>
      </c>
      <c r="DP28" s="20"/>
      <c r="DQ28" s="33"/>
      <c r="DW28" s="20"/>
      <c r="DX28" s="20"/>
      <c r="DY28" s="20"/>
      <c r="DZ28" s="33"/>
      <c r="EA28" s="32">
        <v>2</v>
      </c>
      <c r="EC28" s="32">
        <v>3</v>
      </c>
      <c r="EE28" s="34">
        <v>88</v>
      </c>
      <c r="EF28" s="33"/>
      <c r="EG28" s="33"/>
      <c r="EJ28" s="32">
        <v>5</v>
      </c>
      <c r="EO28" s="33">
        <v>93</v>
      </c>
      <c r="EP28" s="33"/>
      <c r="EQ28" s="33"/>
      <c r="ER28" s="32">
        <v>-2</v>
      </c>
      <c r="EU28" s="32">
        <v>60</v>
      </c>
      <c r="EW28" s="33">
        <v>151</v>
      </c>
      <c r="EX28" s="33"/>
      <c r="EY28" s="33"/>
      <c r="FC28" s="32">
        <v>10</v>
      </c>
      <c r="FG28" s="33">
        <v>161</v>
      </c>
      <c r="FH28" s="33"/>
      <c r="FI28" s="33"/>
      <c r="FN28" s="32">
        <v>36</v>
      </c>
      <c r="FO28" s="33">
        <v>197</v>
      </c>
      <c r="FP28" s="33"/>
      <c r="FQ28" s="33"/>
      <c r="FS28" s="32">
        <v>6</v>
      </c>
      <c r="FV28" s="33">
        <v>-25</v>
      </c>
      <c r="FW28" s="33" t="s">
        <v>451</v>
      </c>
      <c r="FX28" s="33"/>
      <c r="FZ28" s="32">
        <v>10</v>
      </c>
      <c r="GB28" s="33">
        <v>188</v>
      </c>
      <c r="GC28" s="20">
        <v>-26.5</v>
      </c>
      <c r="GD28" s="20" t="s">
        <v>452</v>
      </c>
      <c r="GE28" s="20"/>
      <c r="GF28" s="20"/>
      <c r="GG28" s="20">
        <v>4</v>
      </c>
      <c r="GH28" s="33">
        <v>165.5</v>
      </c>
      <c r="GI28" s="33"/>
      <c r="GM28" s="40">
        <v>4</v>
      </c>
      <c r="GN28" s="33">
        <v>169.5</v>
      </c>
      <c r="GO28" s="33"/>
      <c r="GS28" s="32">
        <v>10</v>
      </c>
      <c r="GU28" s="33">
        <v>179.5</v>
      </c>
      <c r="GV28" s="33"/>
      <c r="GX28" s="32">
        <v>13.5</v>
      </c>
      <c r="GZ28" s="33">
        <v>183</v>
      </c>
      <c r="HE28" s="32">
        <v>4</v>
      </c>
      <c r="HF28" s="32">
        <v>6</v>
      </c>
      <c r="HG28" s="32">
        <v>193</v>
      </c>
      <c r="HH28" s="32">
        <v>-9</v>
      </c>
      <c r="HI28" s="32" t="s">
        <v>453</v>
      </c>
      <c r="HM28" s="32">
        <v>184</v>
      </c>
      <c r="HP28" s="32">
        <v>8</v>
      </c>
      <c r="HR28" s="32">
        <v>192</v>
      </c>
      <c r="HS28" s="32">
        <v>-123</v>
      </c>
      <c r="HT28" s="32" t="s">
        <v>204</v>
      </c>
      <c r="HU28" s="32">
        <v>20</v>
      </c>
      <c r="HY28" s="32">
        <v>8.5</v>
      </c>
      <c r="HZ28" s="32">
        <v>1</v>
      </c>
      <c r="IA28" s="32">
        <v>98.5</v>
      </c>
      <c r="IB28" s="32">
        <v>-35.5</v>
      </c>
      <c r="IC28" s="32" t="s">
        <v>454</v>
      </c>
      <c r="IH28" s="32">
        <v>63</v>
      </c>
      <c r="IL28" s="32">
        <v>0</v>
      </c>
      <c r="IQ28" s="32">
        <v>2</v>
      </c>
      <c r="IR28" s="32">
        <v>65</v>
      </c>
      <c r="IS28" s="32">
        <v>-45.5</v>
      </c>
      <c r="IT28" s="32" t="s">
        <v>455</v>
      </c>
      <c r="IV28" s="32">
        <v>10</v>
      </c>
      <c r="IX28" s="32">
        <v>29.5</v>
      </c>
      <c r="IY28" s="32">
        <v>-29.8</v>
      </c>
      <c r="IZ28" s="32" t="s">
        <v>456</v>
      </c>
      <c r="JC28" s="32">
        <v>-0.300000000000001</v>
      </c>
      <c r="JF28" s="32">
        <v>20</v>
      </c>
      <c r="JI28" s="66"/>
      <c r="JL28" s="32">
        <f t="shared" si="0"/>
        <v>19.7</v>
      </c>
    </row>
    <row r="29" s="32" customFormat="1" customHeight="1" spans="1:272">
      <c r="A29" s="10">
        <v>27</v>
      </c>
      <c r="B29" s="10">
        <v>385</v>
      </c>
      <c r="C29" s="10" t="s">
        <v>457</v>
      </c>
      <c r="D29" s="10" t="s">
        <v>447</v>
      </c>
      <c r="E29" s="10">
        <v>7317</v>
      </c>
      <c r="F29" s="10" t="s">
        <v>458</v>
      </c>
      <c r="G29" s="47" t="s">
        <v>210</v>
      </c>
      <c r="H29" s="32">
        <v>1</v>
      </c>
      <c r="J29" s="32">
        <v>1</v>
      </c>
      <c r="K29" s="32">
        <v>5</v>
      </c>
      <c r="L29" s="32">
        <v>4</v>
      </c>
      <c r="M29" s="20">
        <v>10</v>
      </c>
      <c r="T29" s="33"/>
      <c r="U29" s="20">
        <v>21</v>
      </c>
      <c r="V29" s="20"/>
      <c r="W29" s="20"/>
      <c r="X29" s="20"/>
      <c r="Y29" s="20"/>
      <c r="Z29" s="20"/>
      <c r="AA29" s="20"/>
      <c r="AB29" s="20"/>
      <c r="AC29" s="20"/>
      <c r="AD29" s="20"/>
      <c r="AE29" s="20">
        <v>4</v>
      </c>
      <c r="AF29" s="20"/>
      <c r="AG29" s="33">
        <v>25</v>
      </c>
      <c r="AH29" s="32">
        <v>20</v>
      </c>
      <c r="AJ29" s="32">
        <v>35</v>
      </c>
      <c r="AL29" s="32">
        <v>0</v>
      </c>
      <c r="AM29" s="32">
        <v>20</v>
      </c>
      <c r="AN29" s="32">
        <v>0</v>
      </c>
      <c r="AP29" s="33"/>
      <c r="AQ29" s="56">
        <v>100</v>
      </c>
      <c r="AR29" s="33"/>
      <c r="AS29" s="33"/>
      <c r="AT29" s="33"/>
      <c r="AU29" s="33"/>
      <c r="AV29" s="56">
        <v>100</v>
      </c>
      <c r="AW29" s="33"/>
      <c r="BA29" s="33">
        <v>100</v>
      </c>
      <c r="BB29" s="33"/>
      <c r="BC29" s="33"/>
      <c r="BF29" s="32">
        <v>5</v>
      </c>
      <c r="BH29" s="33"/>
      <c r="BI29" s="33"/>
      <c r="BP29" s="34">
        <v>105</v>
      </c>
      <c r="BQ29" s="33"/>
      <c r="BR29" s="33"/>
      <c r="BV29" s="33">
        <v>105</v>
      </c>
      <c r="BW29" s="20"/>
      <c r="BX29" s="20">
        <v>20</v>
      </c>
      <c r="BY29" s="20">
        <v>20</v>
      </c>
      <c r="BZ29" s="20">
        <v>20</v>
      </c>
      <c r="CA29" s="20">
        <v>0</v>
      </c>
      <c r="CB29" s="20"/>
      <c r="CC29" s="20"/>
      <c r="CD29" s="20"/>
      <c r="CE29" s="20"/>
      <c r="CF29" s="33">
        <v>165</v>
      </c>
      <c r="CG29" s="33"/>
      <c r="CH29" s="20"/>
      <c r="CI29" s="20">
        <v>5</v>
      </c>
      <c r="CJ29" s="20"/>
      <c r="CK29" s="33">
        <v>170</v>
      </c>
      <c r="CL29" s="33"/>
      <c r="CN29" s="20"/>
      <c r="CO29" s="35"/>
      <c r="CR29" s="33"/>
      <c r="CS29" s="33"/>
      <c r="CT29" s="36">
        <v>170</v>
      </c>
      <c r="CU29" s="32">
        <v>20</v>
      </c>
      <c r="CW29" s="20"/>
      <c r="CY29" s="33">
        <v>190</v>
      </c>
      <c r="CZ29" s="33"/>
      <c r="DA29" s="33"/>
      <c r="DD29" s="33">
        <v>190</v>
      </c>
      <c r="DE29" s="20"/>
      <c r="DF29" s="20"/>
      <c r="DG29" s="33">
        <v>-36.5</v>
      </c>
      <c r="DH29" s="33" t="s">
        <v>459</v>
      </c>
      <c r="DI29" s="32">
        <v>5</v>
      </c>
      <c r="DM29" s="32">
        <v>10</v>
      </c>
      <c r="DO29" s="36">
        <v>168.5</v>
      </c>
      <c r="DP29" s="20">
        <v>-73</v>
      </c>
      <c r="DQ29" s="33" t="s">
        <v>460</v>
      </c>
      <c r="DR29" s="32">
        <v>9</v>
      </c>
      <c r="DW29" s="20">
        <v>-53</v>
      </c>
      <c r="DX29" s="20" t="s">
        <v>461</v>
      </c>
      <c r="DY29" s="20"/>
      <c r="DZ29" s="33"/>
      <c r="EA29" s="32">
        <v>3</v>
      </c>
      <c r="EE29" s="34">
        <v>54.5</v>
      </c>
      <c r="EF29" s="33"/>
      <c r="EG29" s="33"/>
      <c r="EM29" s="32">
        <v>13</v>
      </c>
      <c r="EO29" s="33">
        <v>67.5</v>
      </c>
      <c r="EP29" s="33"/>
      <c r="EQ29" s="33"/>
      <c r="EU29" s="32">
        <v>70</v>
      </c>
      <c r="EW29" s="33">
        <v>137.5</v>
      </c>
      <c r="EX29" s="33"/>
      <c r="EY29" s="33"/>
      <c r="FB29" s="32">
        <v>8</v>
      </c>
      <c r="FD29" s="32">
        <v>70</v>
      </c>
      <c r="FG29" s="33">
        <v>215.5</v>
      </c>
      <c r="FH29" s="33"/>
      <c r="FI29" s="33"/>
      <c r="FK29" s="32">
        <v>8</v>
      </c>
      <c r="FN29" s="32">
        <v>5</v>
      </c>
      <c r="FO29" s="33">
        <v>228.5</v>
      </c>
      <c r="FP29" s="33">
        <v>-43</v>
      </c>
      <c r="FQ29" s="33" t="s">
        <v>462</v>
      </c>
      <c r="FS29" s="32">
        <v>3</v>
      </c>
      <c r="FV29" s="33">
        <v>-50</v>
      </c>
      <c r="FW29" s="33" t="s">
        <v>463</v>
      </c>
      <c r="FX29" s="33">
        <v>19</v>
      </c>
      <c r="FZ29" s="32">
        <v>10</v>
      </c>
      <c r="GB29" s="33">
        <v>167.5</v>
      </c>
      <c r="GC29" s="20">
        <v>-31.5</v>
      </c>
      <c r="GD29" s="20" t="s">
        <v>464</v>
      </c>
      <c r="GE29" s="20"/>
      <c r="GF29" s="20"/>
      <c r="GG29" s="20"/>
      <c r="GH29" s="33">
        <v>136</v>
      </c>
      <c r="GI29" s="33"/>
      <c r="GM29" s="40"/>
      <c r="GN29" s="33">
        <v>136</v>
      </c>
      <c r="GO29" s="33"/>
      <c r="GR29" s="32">
        <v>-2</v>
      </c>
      <c r="GU29" s="33">
        <v>134</v>
      </c>
      <c r="GV29" s="33">
        <v>-58</v>
      </c>
      <c r="GW29" s="32" t="s">
        <v>465</v>
      </c>
      <c r="GX29" s="32">
        <v>4.5</v>
      </c>
      <c r="GZ29" s="33">
        <v>82.5</v>
      </c>
      <c r="HE29" s="32">
        <v>11</v>
      </c>
      <c r="HF29" s="32">
        <v>4</v>
      </c>
      <c r="HG29" s="32">
        <v>97.5</v>
      </c>
      <c r="HH29" s="32">
        <v>-53.5</v>
      </c>
      <c r="HI29" s="32" t="s">
        <v>253</v>
      </c>
      <c r="HM29" s="32">
        <v>44</v>
      </c>
      <c r="HN29" s="32">
        <v>-19</v>
      </c>
      <c r="HO29" s="32" t="s">
        <v>466</v>
      </c>
      <c r="HP29" s="32">
        <v>5</v>
      </c>
      <c r="HQ29" s="32">
        <v>9</v>
      </c>
      <c r="HR29" s="32">
        <v>39</v>
      </c>
      <c r="HS29" s="32">
        <v>-27</v>
      </c>
      <c r="HT29" s="32" t="s">
        <v>204</v>
      </c>
      <c r="HY29" s="32">
        <v>4.5</v>
      </c>
      <c r="HZ29" s="32">
        <v>2</v>
      </c>
      <c r="IA29" s="32">
        <v>18.5</v>
      </c>
      <c r="IB29" s="32">
        <v>-21</v>
      </c>
      <c r="IC29" s="32" t="s">
        <v>454</v>
      </c>
      <c r="IH29" s="32">
        <v>-2.5</v>
      </c>
      <c r="II29" s="32">
        <v>-99</v>
      </c>
      <c r="IJ29" s="32" t="s">
        <v>193</v>
      </c>
      <c r="IL29" s="32">
        <v>4.5</v>
      </c>
      <c r="IN29" s="32">
        <v>2</v>
      </c>
      <c r="IP29" s="32">
        <v>20</v>
      </c>
      <c r="IR29" s="32">
        <v>-75</v>
      </c>
      <c r="IV29" s="32">
        <v>0</v>
      </c>
      <c r="IX29" s="32">
        <v>-75</v>
      </c>
      <c r="JC29" s="32">
        <v>-75</v>
      </c>
      <c r="JG29" s="32">
        <v>20</v>
      </c>
      <c r="JI29" s="66"/>
      <c r="JL29" s="32">
        <f t="shared" si="0"/>
        <v>-55</v>
      </c>
    </row>
    <row r="30" s="32" customFormat="1" customHeight="1" spans="1:272">
      <c r="A30" s="10">
        <v>28</v>
      </c>
      <c r="B30" s="10">
        <v>387</v>
      </c>
      <c r="C30" s="10" t="s">
        <v>467</v>
      </c>
      <c r="D30" s="10" t="s">
        <v>279</v>
      </c>
      <c r="E30" s="10">
        <v>5408</v>
      </c>
      <c r="F30" s="10" t="s">
        <v>468</v>
      </c>
      <c r="G30" s="10" t="s">
        <v>210</v>
      </c>
      <c r="K30" s="32">
        <v>7</v>
      </c>
      <c r="L30" s="32">
        <v>4</v>
      </c>
      <c r="M30" s="20"/>
      <c r="T30" s="33"/>
      <c r="U30" s="20">
        <v>11</v>
      </c>
      <c r="V30" s="20"/>
      <c r="W30" s="20"/>
      <c r="X30" s="20"/>
      <c r="Y30" s="20"/>
      <c r="Z30" s="20"/>
      <c r="AA30" s="20"/>
      <c r="AB30" s="20"/>
      <c r="AC30" s="20"/>
      <c r="AD30" s="20"/>
      <c r="AE30" s="20">
        <v>0</v>
      </c>
      <c r="AF30" s="20"/>
      <c r="AG30" s="33">
        <v>11</v>
      </c>
      <c r="AJ30" s="32">
        <v>5</v>
      </c>
      <c r="AL30" s="32">
        <v>0</v>
      </c>
      <c r="AM30" s="32">
        <v>0</v>
      </c>
      <c r="AN30" s="32">
        <v>20</v>
      </c>
      <c r="AP30" s="33"/>
      <c r="AQ30" s="56">
        <v>36</v>
      </c>
      <c r="AR30" s="33"/>
      <c r="AS30" s="33"/>
      <c r="AT30" s="33"/>
      <c r="AU30" s="33"/>
      <c r="AV30" s="56">
        <v>36</v>
      </c>
      <c r="AW30" s="33"/>
      <c r="BA30" s="33">
        <v>36</v>
      </c>
      <c r="BB30" s="33"/>
      <c r="BC30" s="33"/>
      <c r="BF30" s="32">
        <v>-2</v>
      </c>
      <c r="BH30" s="33"/>
      <c r="BI30" s="33"/>
      <c r="BJ30" s="32">
        <v>5</v>
      </c>
      <c r="BP30" s="34">
        <v>39</v>
      </c>
      <c r="BQ30" s="33"/>
      <c r="BR30" s="33"/>
      <c r="BV30" s="33">
        <v>39</v>
      </c>
      <c r="BW30" s="20"/>
      <c r="BX30" s="20">
        <v>20</v>
      </c>
      <c r="BY30" s="20"/>
      <c r="BZ30" s="20"/>
      <c r="CA30" s="20">
        <v>20</v>
      </c>
      <c r="CB30" s="20"/>
      <c r="CC30" s="20"/>
      <c r="CD30" s="20"/>
      <c r="CE30" s="20"/>
      <c r="CF30" s="33">
        <v>79</v>
      </c>
      <c r="CG30" s="33"/>
      <c r="CH30" s="20"/>
      <c r="CI30" s="20"/>
      <c r="CJ30" s="20"/>
      <c r="CK30" s="33">
        <v>79</v>
      </c>
      <c r="CL30" s="33"/>
      <c r="CN30" s="20"/>
      <c r="CO30" s="35"/>
      <c r="CR30" s="33"/>
      <c r="CS30" s="33"/>
      <c r="CT30" s="36">
        <v>79</v>
      </c>
      <c r="CW30" s="20">
        <v>10</v>
      </c>
      <c r="CY30" s="33">
        <v>89</v>
      </c>
      <c r="CZ30" s="33"/>
      <c r="DA30" s="33"/>
      <c r="DD30" s="33">
        <v>89</v>
      </c>
      <c r="DE30" s="20"/>
      <c r="DF30" s="20"/>
      <c r="DG30" s="33"/>
      <c r="DH30" s="33"/>
      <c r="DO30" s="36">
        <v>89</v>
      </c>
      <c r="DP30" s="20"/>
      <c r="DQ30" s="33"/>
      <c r="DR30" s="32">
        <v>2</v>
      </c>
      <c r="DW30" s="20"/>
      <c r="DX30" s="20"/>
      <c r="DY30" s="20"/>
      <c r="DZ30" s="33"/>
      <c r="ED30" s="32">
        <v>10</v>
      </c>
      <c r="EE30" s="34">
        <v>101</v>
      </c>
      <c r="EF30" s="33"/>
      <c r="EG30" s="33"/>
      <c r="EO30" s="33">
        <v>101</v>
      </c>
      <c r="EP30" s="33"/>
      <c r="EQ30" s="33"/>
      <c r="ER30" s="32">
        <v>-2</v>
      </c>
      <c r="EU30" s="32">
        <v>80</v>
      </c>
      <c r="EW30" s="33">
        <v>179</v>
      </c>
      <c r="EX30" s="33"/>
      <c r="EY30" s="33"/>
      <c r="FD30" s="32">
        <v>70</v>
      </c>
      <c r="FG30" s="33">
        <v>249</v>
      </c>
      <c r="FH30" s="33"/>
      <c r="FI30" s="33"/>
      <c r="FO30" s="33">
        <v>249</v>
      </c>
      <c r="FP30" s="33"/>
      <c r="FQ30" s="33"/>
      <c r="FR30" s="32">
        <v>10</v>
      </c>
      <c r="FV30" s="33"/>
      <c r="FW30" s="33"/>
      <c r="FX30" s="33">
        <v>-2</v>
      </c>
      <c r="FY30" s="32">
        <v>10</v>
      </c>
      <c r="FZ30" s="32">
        <v>30</v>
      </c>
      <c r="GB30" s="33">
        <v>297</v>
      </c>
      <c r="GC30" s="20"/>
      <c r="GD30" s="20"/>
      <c r="GE30" s="20"/>
      <c r="GF30" s="20"/>
      <c r="GG30" s="20"/>
      <c r="GH30" s="33">
        <v>297</v>
      </c>
      <c r="GI30" s="33">
        <v>-7.5</v>
      </c>
      <c r="GJ30" s="32" t="s">
        <v>469</v>
      </c>
      <c r="GM30" s="40"/>
      <c r="GN30" s="33">
        <v>289.5</v>
      </c>
      <c r="GO30" s="33"/>
      <c r="GR30" s="32">
        <v>3</v>
      </c>
      <c r="GU30" s="33">
        <v>292.5</v>
      </c>
      <c r="GV30" s="33"/>
      <c r="GX30" s="32">
        <v>4</v>
      </c>
      <c r="GZ30" s="33">
        <v>293.5</v>
      </c>
      <c r="HF30" s="32">
        <v>4</v>
      </c>
      <c r="HG30" s="32">
        <v>297.5</v>
      </c>
      <c r="HL30" s="32">
        <v>-2</v>
      </c>
      <c r="HM30" s="32">
        <v>295.5</v>
      </c>
      <c r="HP30" s="32">
        <v>4.5</v>
      </c>
      <c r="HR30" s="32">
        <v>300</v>
      </c>
      <c r="IA30" s="32">
        <v>300</v>
      </c>
      <c r="IB30" s="32">
        <v>-18.5</v>
      </c>
      <c r="IC30" s="32" t="s">
        <v>255</v>
      </c>
      <c r="IE30" s="32">
        <v>20</v>
      </c>
      <c r="IH30" s="32">
        <v>301.5</v>
      </c>
      <c r="IL30" s="32">
        <v>5</v>
      </c>
      <c r="IN30" s="32">
        <v>4</v>
      </c>
      <c r="IQ30" s="32">
        <v>5</v>
      </c>
      <c r="IR30" s="32">
        <v>315.5</v>
      </c>
      <c r="IV30" s="32">
        <v>60</v>
      </c>
      <c r="IX30" s="32">
        <v>375.5</v>
      </c>
      <c r="JC30" s="32">
        <v>375.5</v>
      </c>
      <c r="JF30" s="32">
        <v>20</v>
      </c>
      <c r="JI30" s="66"/>
      <c r="JL30" s="32">
        <f t="shared" si="0"/>
        <v>395.5</v>
      </c>
    </row>
    <row r="31" s="32" customFormat="1" customHeight="1" spans="1:272">
      <c r="A31" s="10">
        <v>29</v>
      </c>
      <c r="B31" s="10">
        <v>329</v>
      </c>
      <c r="C31" s="10" t="s">
        <v>470</v>
      </c>
      <c r="D31" s="10" t="s">
        <v>190</v>
      </c>
      <c r="E31" s="10">
        <v>9988</v>
      </c>
      <c r="F31" s="10" t="s">
        <v>471</v>
      </c>
      <c r="G31" s="47" t="s">
        <v>210</v>
      </c>
      <c r="H31" s="32">
        <v>-2</v>
      </c>
      <c r="J31" s="32">
        <v>7</v>
      </c>
      <c r="L31" s="32">
        <v>6</v>
      </c>
      <c r="M31" s="20"/>
      <c r="T31" s="33"/>
      <c r="U31" s="20">
        <v>11</v>
      </c>
      <c r="V31" s="20"/>
      <c r="W31" s="20"/>
      <c r="X31" s="20"/>
      <c r="Y31" s="20"/>
      <c r="Z31" s="20">
        <v>5</v>
      </c>
      <c r="AA31" s="20"/>
      <c r="AB31" s="20"/>
      <c r="AC31" s="20"/>
      <c r="AD31" s="20"/>
      <c r="AE31" s="20">
        <v>10</v>
      </c>
      <c r="AF31" s="20"/>
      <c r="AG31" s="33">
        <v>26</v>
      </c>
      <c r="AJ31" s="32">
        <v>25</v>
      </c>
      <c r="AL31" s="32">
        <v>10</v>
      </c>
      <c r="AM31" s="32">
        <v>0</v>
      </c>
      <c r="AN31" s="32">
        <v>0</v>
      </c>
      <c r="AP31" s="33"/>
      <c r="AQ31" s="56">
        <v>61</v>
      </c>
      <c r="AR31" s="33"/>
      <c r="AS31" s="33"/>
      <c r="AT31" s="33"/>
      <c r="AU31" s="33"/>
      <c r="AV31" s="56">
        <v>61</v>
      </c>
      <c r="AW31" s="33"/>
      <c r="BA31" s="33">
        <v>61</v>
      </c>
      <c r="BB31" s="33"/>
      <c r="BC31" s="33"/>
      <c r="BF31" s="32">
        <v>1</v>
      </c>
      <c r="BH31" s="33"/>
      <c r="BI31" s="33"/>
      <c r="BJ31" s="32">
        <v>2</v>
      </c>
      <c r="BP31" s="34">
        <v>64</v>
      </c>
      <c r="BQ31" s="33"/>
      <c r="BR31" s="33"/>
      <c r="BT31" s="32">
        <v>7</v>
      </c>
      <c r="BV31" s="33">
        <v>71</v>
      </c>
      <c r="BW31" s="20"/>
      <c r="BX31" s="20"/>
      <c r="BY31" s="20"/>
      <c r="BZ31" s="20"/>
      <c r="CA31" s="20">
        <v>20</v>
      </c>
      <c r="CB31" s="20"/>
      <c r="CC31" s="20">
        <v>1</v>
      </c>
      <c r="CD31" s="20"/>
      <c r="CE31" s="20"/>
      <c r="CF31" s="33">
        <v>92</v>
      </c>
      <c r="CG31" s="33"/>
      <c r="CH31" s="20"/>
      <c r="CI31" s="20"/>
      <c r="CJ31" s="20">
        <v>10</v>
      </c>
      <c r="CK31" s="33">
        <v>102</v>
      </c>
      <c r="CL31" s="33">
        <v>-2.5</v>
      </c>
      <c r="CM31" s="32" t="s">
        <v>472</v>
      </c>
      <c r="CN31" s="20">
        <v>8</v>
      </c>
      <c r="CO31" s="35"/>
      <c r="CP31" s="32">
        <v>20</v>
      </c>
      <c r="CR31" s="33"/>
      <c r="CS31" s="33"/>
      <c r="CT31" s="36">
        <v>127.5</v>
      </c>
      <c r="CU31" s="32">
        <v>20</v>
      </c>
      <c r="CW31" s="20"/>
      <c r="CX31" s="32">
        <v>28</v>
      </c>
      <c r="CY31" s="33">
        <v>175.5</v>
      </c>
      <c r="CZ31" s="33"/>
      <c r="DA31" s="33"/>
      <c r="DC31" s="32">
        <v>8</v>
      </c>
      <c r="DD31" s="33">
        <v>183.5</v>
      </c>
      <c r="DE31" s="20"/>
      <c r="DF31" s="20"/>
      <c r="DG31" s="33"/>
      <c r="DH31" s="33"/>
      <c r="DI31" s="32">
        <v>6</v>
      </c>
      <c r="DO31" s="36">
        <v>189.5</v>
      </c>
      <c r="DP31" s="20">
        <v>-21.5</v>
      </c>
      <c r="DQ31" s="33" t="s">
        <v>473</v>
      </c>
      <c r="DR31" s="32">
        <v>15</v>
      </c>
      <c r="DV31" s="32">
        <v>20</v>
      </c>
      <c r="DW31" s="20"/>
      <c r="DX31" s="20"/>
      <c r="DY31" s="20"/>
      <c r="DZ31" s="33"/>
      <c r="EA31" s="32">
        <v>4</v>
      </c>
      <c r="EE31" s="34">
        <v>207</v>
      </c>
      <c r="EF31" s="33"/>
      <c r="EG31" s="33"/>
      <c r="EK31" s="32">
        <v>20</v>
      </c>
      <c r="EM31" s="32">
        <v>13</v>
      </c>
      <c r="EO31" s="33">
        <v>240</v>
      </c>
      <c r="EP31" s="33"/>
      <c r="EQ31" s="33"/>
      <c r="ER31" s="32">
        <v>28</v>
      </c>
      <c r="EU31" s="32">
        <v>50</v>
      </c>
      <c r="EW31" s="33">
        <v>318</v>
      </c>
      <c r="EX31" s="33"/>
      <c r="EY31" s="33"/>
      <c r="FC31" s="32">
        <v>6</v>
      </c>
      <c r="FD31" s="32">
        <v>30</v>
      </c>
      <c r="FG31" s="33">
        <v>354</v>
      </c>
      <c r="FH31" s="33"/>
      <c r="FI31" s="33"/>
      <c r="FN31" s="32">
        <v>14</v>
      </c>
      <c r="FO31" s="33">
        <v>368</v>
      </c>
      <c r="FP31" s="33"/>
      <c r="FQ31" s="33"/>
      <c r="FR31" s="32">
        <v>20</v>
      </c>
      <c r="FS31" s="32">
        <v>-4</v>
      </c>
      <c r="FV31" s="33"/>
      <c r="FW31" s="33"/>
      <c r="FX31" s="33">
        <v>18</v>
      </c>
      <c r="FZ31" s="32">
        <v>20</v>
      </c>
      <c r="GB31" s="33">
        <v>422</v>
      </c>
      <c r="GC31" s="20"/>
      <c r="GD31" s="20"/>
      <c r="GE31" s="20"/>
      <c r="GF31" s="20"/>
      <c r="GG31" s="20">
        <v>7</v>
      </c>
      <c r="GH31" s="33">
        <v>429</v>
      </c>
      <c r="GI31" s="33"/>
      <c r="GM31" s="40">
        <v>11</v>
      </c>
      <c r="GN31" s="33">
        <v>440</v>
      </c>
      <c r="GO31" s="33"/>
      <c r="GR31" s="32">
        <v>32</v>
      </c>
      <c r="GS31" s="32">
        <v>10</v>
      </c>
      <c r="GU31" s="33">
        <v>482</v>
      </c>
      <c r="GV31" s="33"/>
      <c r="GX31" s="32">
        <v>4.5</v>
      </c>
      <c r="GZ31" s="33">
        <v>444.5</v>
      </c>
      <c r="HE31" s="32">
        <v>17</v>
      </c>
      <c r="HF31" s="32">
        <v>3</v>
      </c>
      <c r="HG31" s="32">
        <v>464.5</v>
      </c>
      <c r="HL31" s="32">
        <v>7</v>
      </c>
      <c r="HM31" s="32">
        <v>471.5</v>
      </c>
      <c r="HP31" s="32">
        <v>2.5</v>
      </c>
      <c r="HQ31" s="32">
        <v>7</v>
      </c>
      <c r="HR31" s="32">
        <v>481</v>
      </c>
      <c r="HY31" s="32">
        <v>2.5</v>
      </c>
      <c r="HZ31" s="32">
        <v>-2</v>
      </c>
      <c r="IA31" s="32">
        <v>481.5</v>
      </c>
      <c r="IE31" s="32">
        <v>10</v>
      </c>
      <c r="IG31" s="32">
        <v>7</v>
      </c>
      <c r="IH31" s="32">
        <v>498.5</v>
      </c>
      <c r="IK31" s="32">
        <v>20</v>
      </c>
      <c r="IL31" s="32">
        <v>2</v>
      </c>
      <c r="IR31" s="32">
        <v>520.5</v>
      </c>
      <c r="IS31" s="32">
        <v>-31.5</v>
      </c>
      <c r="IT31" s="32" t="s">
        <v>215</v>
      </c>
      <c r="IV31" s="32">
        <v>60</v>
      </c>
      <c r="IX31" s="32">
        <v>549</v>
      </c>
      <c r="JC31" s="32">
        <v>549</v>
      </c>
      <c r="JI31" s="66"/>
      <c r="JK31" s="32">
        <v>-1</v>
      </c>
      <c r="JL31" s="32">
        <f t="shared" si="0"/>
        <v>548</v>
      </c>
    </row>
    <row r="32" s="32" customFormat="1" customHeight="1" spans="1:272">
      <c r="A32" s="10">
        <v>30</v>
      </c>
      <c r="B32" s="10">
        <v>337</v>
      </c>
      <c r="C32" s="10" t="s">
        <v>386</v>
      </c>
      <c r="D32" s="10" t="s">
        <v>269</v>
      </c>
      <c r="E32" s="10">
        <v>6965</v>
      </c>
      <c r="F32" s="10" t="s">
        <v>474</v>
      </c>
      <c r="G32" s="10" t="s">
        <v>198</v>
      </c>
      <c r="H32" s="32">
        <v>2</v>
      </c>
      <c r="I32" s="32">
        <v>5</v>
      </c>
      <c r="K32" s="32">
        <v>3</v>
      </c>
      <c r="M32" s="20">
        <v>5</v>
      </c>
      <c r="S32" s="32">
        <v>20</v>
      </c>
      <c r="T32" s="33"/>
      <c r="U32" s="20">
        <v>35</v>
      </c>
      <c r="V32" s="20"/>
      <c r="W32" s="20"/>
      <c r="X32" s="20"/>
      <c r="Y32" s="20"/>
      <c r="Z32" s="20"/>
      <c r="AA32" s="20"/>
      <c r="AB32" s="20"/>
      <c r="AC32" s="20">
        <v>20</v>
      </c>
      <c r="AD32" s="20">
        <v>30</v>
      </c>
      <c r="AE32" s="20">
        <v>6</v>
      </c>
      <c r="AF32" s="20"/>
      <c r="AG32" s="33">
        <v>91</v>
      </c>
      <c r="AJ32" s="32">
        <v>40</v>
      </c>
      <c r="AL32" s="32">
        <v>0</v>
      </c>
      <c r="AM32" s="32">
        <v>0</v>
      </c>
      <c r="AN32" s="32">
        <v>20</v>
      </c>
      <c r="AP32" s="33"/>
      <c r="AQ32" s="56">
        <v>151</v>
      </c>
      <c r="AR32" s="33"/>
      <c r="AS32" s="33">
        <v>20</v>
      </c>
      <c r="AT32" s="33"/>
      <c r="AU32" s="33">
        <v>10</v>
      </c>
      <c r="AV32" s="56">
        <v>181</v>
      </c>
      <c r="AW32" s="33">
        <v>-18</v>
      </c>
      <c r="AX32" s="32" t="s">
        <v>475</v>
      </c>
      <c r="AY32" s="32">
        <v>10</v>
      </c>
      <c r="BA32" s="33">
        <v>173</v>
      </c>
      <c r="BB32" s="33"/>
      <c r="BC32" s="33"/>
      <c r="BD32" s="32">
        <v>20</v>
      </c>
      <c r="BE32" s="32">
        <v>20</v>
      </c>
      <c r="BF32" s="32">
        <v>23</v>
      </c>
      <c r="BH32" s="33">
        <v>-48</v>
      </c>
      <c r="BI32" s="33" t="s">
        <v>476</v>
      </c>
      <c r="BJ32" s="32">
        <v>3</v>
      </c>
      <c r="BM32" s="32">
        <v>20</v>
      </c>
      <c r="BN32" s="32">
        <v>-18</v>
      </c>
      <c r="BO32" s="32" t="s">
        <v>477</v>
      </c>
      <c r="BP32" s="34">
        <v>193</v>
      </c>
      <c r="BQ32" s="33"/>
      <c r="BR32" s="33"/>
      <c r="BT32" s="32">
        <v>10</v>
      </c>
      <c r="BV32" s="33">
        <v>203</v>
      </c>
      <c r="BW32" s="20"/>
      <c r="BX32" s="20"/>
      <c r="BY32" s="20">
        <v>20</v>
      </c>
      <c r="BZ32" s="20">
        <v>20</v>
      </c>
      <c r="CA32" s="20">
        <v>0</v>
      </c>
      <c r="CB32" s="20"/>
      <c r="CC32" s="20"/>
      <c r="CD32" s="20">
        <v>-91</v>
      </c>
      <c r="CE32" s="20" t="s">
        <v>478</v>
      </c>
      <c r="CF32" s="33">
        <v>152</v>
      </c>
      <c r="CG32" s="33">
        <v>-18</v>
      </c>
      <c r="CH32" s="20" t="s">
        <v>479</v>
      </c>
      <c r="CI32" s="20">
        <v>20</v>
      </c>
      <c r="CJ32" s="20">
        <v>26</v>
      </c>
      <c r="CK32" s="33">
        <v>180</v>
      </c>
      <c r="CL32" s="33">
        <v>-18</v>
      </c>
      <c r="CM32" s="33" t="s">
        <v>480</v>
      </c>
      <c r="CN32" s="20">
        <v>-2</v>
      </c>
      <c r="CO32" s="35"/>
      <c r="CP32" s="32">
        <v>20</v>
      </c>
      <c r="CR32" s="33"/>
      <c r="CS32" s="33"/>
      <c r="CT32" s="36">
        <v>180</v>
      </c>
      <c r="CW32" s="20"/>
      <c r="CX32" s="32">
        <v>1</v>
      </c>
      <c r="CY32" s="33">
        <v>181</v>
      </c>
      <c r="CZ32" s="33">
        <v>-33.5</v>
      </c>
      <c r="DA32" s="33" t="s">
        <v>481</v>
      </c>
      <c r="DC32" s="32">
        <v>5</v>
      </c>
      <c r="DD32" s="33">
        <v>152.5</v>
      </c>
      <c r="DE32" s="20"/>
      <c r="DF32" s="20"/>
      <c r="DG32" s="33">
        <v>-10</v>
      </c>
      <c r="DH32" s="33" t="s">
        <v>482</v>
      </c>
      <c r="DJ32" s="32">
        <v>20</v>
      </c>
      <c r="DK32" s="32">
        <v>4</v>
      </c>
      <c r="DM32" s="32">
        <v>10</v>
      </c>
      <c r="DN32" s="32">
        <v>20</v>
      </c>
      <c r="DO32" s="36">
        <v>176.5</v>
      </c>
      <c r="DP32" s="20">
        <v>-11</v>
      </c>
      <c r="DQ32" s="33" t="s">
        <v>395</v>
      </c>
      <c r="DR32" s="32">
        <v>4</v>
      </c>
      <c r="DW32" s="20">
        <v>-10</v>
      </c>
      <c r="DX32" s="20" t="s">
        <v>483</v>
      </c>
      <c r="DY32" s="20">
        <v>-40</v>
      </c>
      <c r="DZ32" s="33" t="s">
        <v>484</v>
      </c>
      <c r="EA32" s="32">
        <v>6</v>
      </c>
      <c r="EE32" s="34">
        <v>125.5</v>
      </c>
      <c r="EF32" s="33"/>
      <c r="EG32" s="33"/>
      <c r="EI32" s="32">
        <v>20</v>
      </c>
      <c r="EK32" s="32">
        <v>10</v>
      </c>
      <c r="EO32" s="33">
        <v>155.5</v>
      </c>
      <c r="EP32" s="33"/>
      <c r="EQ32" s="33"/>
      <c r="EU32" s="32">
        <v>140</v>
      </c>
      <c r="EW32" s="33">
        <v>295.5</v>
      </c>
      <c r="EX32" s="33"/>
      <c r="EY32" s="33"/>
      <c r="FD32" s="32">
        <v>150</v>
      </c>
      <c r="FE32" s="32">
        <v>1</v>
      </c>
      <c r="FG32" s="33">
        <v>446.5</v>
      </c>
      <c r="FH32" s="33">
        <v>-60</v>
      </c>
      <c r="FI32" s="33" t="s">
        <v>485</v>
      </c>
      <c r="FO32" s="33">
        <v>386.5</v>
      </c>
      <c r="FP32" s="33">
        <v>-14</v>
      </c>
      <c r="FQ32" s="33" t="s">
        <v>486</v>
      </c>
      <c r="FS32" s="32">
        <v>-2</v>
      </c>
      <c r="FV32" s="33">
        <v>-17.5</v>
      </c>
      <c r="FW32" s="33" t="s">
        <v>274</v>
      </c>
      <c r="FX32" s="33">
        <v>2</v>
      </c>
      <c r="FZ32" s="32">
        <v>30</v>
      </c>
      <c r="GA32" s="32">
        <v>10</v>
      </c>
      <c r="GB32" s="33">
        <v>395</v>
      </c>
      <c r="GC32" s="20">
        <v>-50.5</v>
      </c>
      <c r="GD32" s="20" t="s">
        <v>289</v>
      </c>
      <c r="GE32" s="20"/>
      <c r="GF32" s="20"/>
      <c r="GG32" s="20"/>
      <c r="GH32" s="33">
        <v>344.5</v>
      </c>
      <c r="GI32" s="33">
        <v>-74</v>
      </c>
      <c r="GJ32" s="32" t="s">
        <v>372</v>
      </c>
      <c r="GM32" s="40"/>
      <c r="GN32" s="33">
        <v>270.5</v>
      </c>
      <c r="GO32" s="33"/>
      <c r="GU32" s="33">
        <v>270.5</v>
      </c>
      <c r="GV32" s="33">
        <v>-8</v>
      </c>
      <c r="GW32" s="32" t="s">
        <v>351</v>
      </c>
      <c r="GZ32" s="33">
        <v>262.5</v>
      </c>
      <c r="HE32" s="32">
        <v>7</v>
      </c>
      <c r="HG32" s="32">
        <v>269.5</v>
      </c>
      <c r="HH32" s="32">
        <v>-65</v>
      </c>
      <c r="HI32" s="32" t="s">
        <v>358</v>
      </c>
      <c r="HL32" s="32">
        <v>16</v>
      </c>
      <c r="HM32" s="32">
        <v>220.5</v>
      </c>
      <c r="HQ32" s="32">
        <v>-2</v>
      </c>
      <c r="HR32" s="32">
        <v>218.5</v>
      </c>
      <c r="HZ32" s="32">
        <v>3</v>
      </c>
      <c r="IA32" s="32">
        <v>221.5</v>
      </c>
      <c r="IB32" s="32">
        <v>-5</v>
      </c>
      <c r="IC32" s="32" t="s">
        <v>297</v>
      </c>
      <c r="IG32" s="32">
        <v>-2</v>
      </c>
      <c r="IH32" s="32">
        <v>214.5</v>
      </c>
      <c r="IQ32" s="32">
        <v>1</v>
      </c>
      <c r="IR32" s="32">
        <v>215.5</v>
      </c>
      <c r="IS32" s="32">
        <v>-9</v>
      </c>
      <c r="IT32" s="32" t="s">
        <v>241</v>
      </c>
      <c r="IU32" s="32">
        <v>20</v>
      </c>
      <c r="IV32" s="32">
        <v>0</v>
      </c>
      <c r="IX32" s="32">
        <v>226.5</v>
      </c>
      <c r="IY32" s="32">
        <v>-8</v>
      </c>
      <c r="IZ32" s="32" t="s">
        <v>456</v>
      </c>
      <c r="JC32" s="32">
        <v>218.5</v>
      </c>
      <c r="JD32" s="32">
        <v>-2.5</v>
      </c>
      <c r="JE32" s="32" t="s">
        <v>217</v>
      </c>
      <c r="JI32" s="66"/>
      <c r="JK32" s="32">
        <v>9</v>
      </c>
      <c r="JL32" s="32">
        <f t="shared" si="0"/>
        <v>225</v>
      </c>
    </row>
    <row r="33" s="32" customFormat="1" customHeight="1" spans="1:272">
      <c r="A33" s="10">
        <v>31</v>
      </c>
      <c r="B33" s="10">
        <v>399</v>
      </c>
      <c r="C33" s="10" t="s">
        <v>487</v>
      </c>
      <c r="D33" s="10" t="s">
        <v>269</v>
      </c>
      <c r="E33" s="10">
        <v>5665</v>
      </c>
      <c r="F33" s="10" t="s">
        <v>488</v>
      </c>
      <c r="G33" s="10" t="s">
        <v>198</v>
      </c>
      <c r="I33" s="32">
        <v>10</v>
      </c>
      <c r="M33" s="20"/>
      <c r="T33" s="33"/>
      <c r="U33" s="20">
        <v>10</v>
      </c>
      <c r="V33" s="20"/>
      <c r="W33" s="20"/>
      <c r="X33" s="20"/>
      <c r="Y33" s="20"/>
      <c r="Z33" s="20"/>
      <c r="AA33" s="20"/>
      <c r="AB33" s="20"/>
      <c r="AC33" s="20"/>
      <c r="AD33" s="20"/>
      <c r="AE33" s="20"/>
      <c r="AF33" s="20"/>
      <c r="AG33" s="33">
        <v>10</v>
      </c>
      <c r="AL33" s="32">
        <v>0</v>
      </c>
      <c r="AM33" s="32">
        <v>0</v>
      </c>
      <c r="AN33" s="32">
        <v>20</v>
      </c>
      <c r="AP33" s="33"/>
      <c r="AQ33" s="56">
        <v>30</v>
      </c>
      <c r="AR33" s="33"/>
      <c r="AS33" s="33"/>
      <c r="AT33" s="33"/>
      <c r="AU33" s="33"/>
      <c r="AV33" s="56">
        <v>30</v>
      </c>
      <c r="AW33" s="33"/>
      <c r="BA33" s="33">
        <v>30</v>
      </c>
      <c r="BB33" s="33"/>
      <c r="BC33" s="33"/>
      <c r="BF33" s="32">
        <v>-2</v>
      </c>
      <c r="BH33" s="33"/>
      <c r="BI33" s="33"/>
      <c r="BP33" s="34">
        <v>28</v>
      </c>
      <c r="BQ33" s="33"/>
      <c r="BR33" s="33"/>
      <c r="BV33" s="33">
        <v>28</v>
      </c>
      <c r="BW33" s="20"/>
      <c r="BX33" s="20"/>
      <c r="BY33" s="20"/>
      <c r="BZ33" s="20"/>
      <c r="CA33" s="20">
        <v>0</v>
      </c>
      <c r="CB33" s="20"/>
      <c r="CC33" s="20"/>
      <c r="CD33" s="20">
        <v>-28</v>
      </c>
      <c r="CE33" s="20" t="s">
        <v>356</v>
      </c>
      <c r="CF33" s="33">
        <v>0</v>
      </c>
      <c r="CG33" s="33"/>
      <c r="CH33" s="20"/>
      <c r="CI33" s="20"/>
      <c r="CJ33" s="20">
        <v>1</v>
      </c>
      <c r="CK33" s="33">
        <v>1</v>
      </c>
      <c r="CL33" s="33"/>
      <c r="CN33" s="20"/>
      <c r="CO33" s="35"/>
      <c r="CR33" s="33">
        <v>-17</v>
      </c>
      <c r="CS33" s="33" t="s">
        <v>489</v>
      </c>
      <c r="CT33" s="36">
        <v>-16</v>
      </c>
      <c r="CU33" s="32">
        <v>20</v>
      </c>
      <c r="CW33" s="20"/>
      <c r="CY33" s="33">
        <v>4</v>
      </c>
      <c r="CZ33" s="33"/>
      <c r="DA33" s="33"/>
      <c r="DC33" s="32">
        <v>13</v>
      </c>
      <c r="DD33" s="33">
        <v>17</v>
      </c>
      <c r="DE33" s="20"/>
      <c r="DF33" s="20"/>
      <c r="DG33" s="33"/>
      <c r="DH33" s="33"/>
      <c r="DM33" s="32">
        <v>10</v>
      </c>
      <c r="DO33" s="36">
        <v>27</v>
      </c>
      <c r="DP33" s="20"/>
      <c r="DQ33" s="33"/>
      <c r="DT33" s="32">
        <v>2</v>
      </c>
      <c r="DW33" s="20"/>
      <c r="DX33" s="20"/>
      <c r="DY33" s="20"/>
      <c r="DZ33" s="33"/>
      <c r="EE33" s="34">
        <v>29</v>
      </c>
      <c r="EF33" s="33"/>
      <c r="EG33" s="33"/>
      <c r="EM33" s="32">
        <v>-2</v>
      </c>
      <c r="EO33" s="33">
        <v>27</v>
      </c>
      <c r="EP33" s="33"/>
      <c r="EQ33" s="33"/>
      <c r="ER33" s="32">
        <v>2</v>
      </c>
      <c r="ET33" s="32">
        <v>20</v>
      </c>
      <c r="EU33" s="32">
        <v>90</v>
      </c>
      <c r="EW33" s="33">
        <v>139</v>
      </c>
      <c r="EX33" s="33"/>
      <c r="EY33" s="33"/>
      <c r="EZ33" s="32">
        <v>2</v>
      </c>
      <c r="FC33" s="32">
        <v>10</v>
      </c>
      <c r="FD33" s="32">
        <v>70</v>
      </c>
      <c r="FG33" s="33">
        <v>221</v>
      </c>
      <c r="FH33" s="33">
        <v>-12.5</v>
      </c>
      <c r="FI33" s="33" t="s">
        <v>490</v>
      </c>
      <c r="FN33" s="32">
        <v>2</v>
      </c>
      <c r="FO33" s="33">
        <v>210.5</v>
      </c>
      <c r="FP33" s="33">
        <v>-2.5</v>
      </c>
      <c r="FQ33" s="33" t="s">
        <v>491</v>
      </c>
      <c r="FV33" s="33">
        <v>-86.5</v>
      </c>
      <c r="FW33" s="33" t="s">
        <v>492</v>
      </c>
      <c r="FX33" s="33"/>
      <c r="FZ33" s="32">
        <v>20</v>
      </c>
      <c r="GB33" s="33">
        <v>141.5</v>
      </c>
      <c r="GC33" s="20"/>
      <c r="GD33" s="20"/>
      <c r="GE33" s="20"/>
      <c r="GF33" s="20"/>
      <c r="GG33" s="20"/>
      <c r="GH33" s="33">
        <v>141.5</v>
      </c>
      <c r="GI33" s="33">
        <v>-33</v>
      </c>
      <c r="GJ33" s="32" t="s">
        <v>493</v>
      </c>
      <c r="GM33" s="40"/>
      <c r="GN33" s="33">
        <v>108.5</v>
      </c>
      <c r="GO33" s="33"/>
      <c r="GR33" s="32">
        <v>11</v>
      </c>
      <c r="GU33" s="33">
        <v>119.5</v>
      </c>
      <c r="GV33" s="33">
        <v>-53.5</v>
      </c>
      <c r="GW33" s="32" t="s">
        <v>435</v>
      </c>
      <c r="GX33" s="32">
        <v>5</v>
      </c>
      <c r="GZ33" s="33">
        <v>60</v>
      </c>
      <c r="HE33" s="32">
        <v>2</v>
      </c>
      <c r="HF33" s="32">
        <v>5</v>
      </c>
      <c r="HG33" s="32">
        <v>67</v>
      </c>
      <c r="HH33" s="32">
        <v>-28</v>
      </c>
      <c r="HI33" s="32" t="s">
        <v>253</v>
      </c>
      <c r="HL33" s="32">
        <v>7</v>
      </c>
      <c r="HM33" s="32">
        <v>46</v>
      </c>
      <c r="HN33" s="32">
        <v>-28</v>
      </c>
      <c r="HO33" s="32" t="s">
        <v>494</v>
      </c>
      <c r="HP33" s="32">
        <v>5</v>
      </c>
      <c r="HQ33" s="32">
        <v>-1</v>
      </c>
      <c r="HR33" s="32">
        <v>22</v>
      </c>
      <c r="HS33" s="32">
        <v>-10.5</v>
      </c>
      <c r="HT33" s="32" t="s">
        <v>204</v>
      </c>
      <c r="HU33" s="32">
        <v>20</v>
      </c>
      <c r="HY33" s="32">
        <v>8</v>
      </c>
      <c r="HZ33" s="32">
        <v>2</v>
      </c>
      <c r="IA33" s="32">
        <v>41.5</v>
      </c>
      <c r="IG33" s="32">
        <v>-1</v>
      </c>
      <c r="IH33" s="32">
        <v>40.5</v>
      </c>
      <c r="IL33" s="32">
        <v>8</v>
      </c>
      <c r="IQ33" s="32">
        <v>1</v>
      </c>
      <c r="IR33" s="32">
        <v>49.5</v>
      </c>
      <c r="IS33" s="32">
        <v>-26</v>
      </c>
      <c r="IT33" s="32" t="s">
        <v>241</v>
      </c>
      <c r="IV33" s="32">
        <v>50</v>
      </c>
      <c r="IX33" s="32">
        <v>73.5</v>
      </c>
      <c r="IY33" s="32">
        <v>-65</v>
      </c>
      <c r="IZ33" s="32" t="s">
        <v>495</v>
      </c>
      <c r="JC33" s="32">
        <v>8.5</v>
      </c>
      <c r="JH33" s="32">
        <v>20</v>
      </c>
      <c r="JI33" s="66"/>
      <c r="JL33" s="32">
        <f t="shared" si="0"/>
        <v>28.5</v>
      </c>
    </row>
    <row r="34" s="32" customFormat="1" customHeight="1" spans="1:272">
      <c r="A34" s="10">
        <v>32</v>
      </c>
      <c r="B34" s="10">
        <v>112415</v>
      </c>
      <c r="C34" s="10" t="s">
        <v>496</v>
      </c>
      <c r="D34" s="10" t="s">
        <v>208</v>
      </c>
      <c r="E34" s="20">
        <v>11880</v>
      </c>
      <c r="F34" s="20" t="s">
        <v>497</v>
      </c>
      <c r="G34" s="10" t="s">
        <v>192</v>
      </c>
      <c r="H34" s="32">
        <v>6</v>
      </c>
      <c r="K34" s="32">
        <v>3</v>
      </c>
      <c r="L34" s="32">
        <v>1</v>
      </c>
      <c r="M34" s="20"/>
      <c r="R34" s="32">
        <v>20</v>
      </c>
      <c r="T34" s="33"/>
      <c r="U34" s="20">
        <v>30</v>
      </c>
      <c r="V34" s="20"/>
      <c r="W34" s="20"/>
      <c r="X34" s="20"/>
      <c r="Y34" s="20"/>
      <c r="Z34" s="20"/>
      <c r="AA34" s="20"/>
      <c r="AB34" s="20"/>
      <c r="AC34" s="20"/>
      <c r="AD34" s="20"/>
      <c r="AE34" s="20">
        <v>1</v>
      </c>
      <c r="AF34" s="20"/>
      <c r="AG34" s="33">
        <v>31</v>
      </c>
      <c r="AJ34" s="32">
        <v>20</v>
      </c>
      <c r="AL34" s="32">
        <v>0</v>
      </c>
      <c r="AM34" s="32">
        <v>0</v>
      </c>
      <c r="AN34" s="32">
        <v>20</v>
      </c>
      <c r="AP34" s="33"/>
      <c r="AQ34" s="56">
        <v>71</v>
      </c>
      <c r="AR34" s="33"/>
      <c r="AS34" s="33"/>
      <c r="AT34" s="33"/>
      <c r="AU34" s="33"/>
      <c r="AV34" s="56">
        <v>71</v>
      </c>
      <c r="AW34" s="33">
        <v>-40</v>
      </c>
      <c r="AX34" s="32" t="s">
        <v>498</v>
      </c>
      <c r="BA34" s="33">
        <v>31</v>
      </c>
      <c r="BB34" s="33"/>
      <c r="BC34" s="33"/>
      <c r="BF34" s="32">
        <v>2</v>
      </c>
      <c r="BH34" s="33">
        <v>-30</v>
      </c>
      <c r="BI34" s="33" t="s">
        <v>499</v>
      </c>
      <c r="BJ34" s="32">
        <v>3</v>
      </c>
      <c r="BP34" s="34">
        <v>6</v>
      </c>
      <c r="BQ34" s="33"/>
      <c r="BR34" s="33"/>
      <c r="BS34" s="32">
        <v>20</v>
      </c>
      <c r="BV34" s="33">
        <v>26</v>
      </c>
      <c r="BW34" s="20"/>
      <c r="BX34" s="20"/>
      <c r="BY34" s="20"/>
      <c r="BZ34" s="20"/>
      <c r="CA34" s="20">
        <v>0</v>
      </c>
      <c r="CB34" s="20"/>
      <c r="CC34" s="20">
        <v>-2</v>
      </c>
      <c r="CD34" s="20">
        <v>-14</v>
      </c>
      <c r="CE34" s="20" t="s">
        <v>500</v>
      </c>
      <c r="CF34" s="33">
        <v>10</v>
      </c>
      <c r="CG34" s="33"/>
      <c r="CH34" s="20"/>
      <c r="CI34" s="20"/>
      <c r="CJ34" s="20">
        <v>5</v>
      </c>
      <c r="CK34" s="33">
        <v>15</v>
      </c>
      <c r="CL34" s="33"/>
      <c r="CN34" s="20">
        <v>-2</v>
      </c>
      <c r="CO34" s="35"/>
      <c r="CR34" s="33"/>
      <c r="CS34" s="33"/>
      <c r="CT34" s="36">
        <v>13</v>
      </c>
      <c r="CW34" s="20"/>
      <c r="CY34" s="33">
        <v>13</v>
      </c>
      <c r="CZ34" s="33"/>
      <c r="DA34" s="33"/>
      <c r="DD34" s="33">
        <v>13</v>
      </c>
      <c r="DE34" s="20"/>
      <c r="DF34" s="20"/>
      <c r="DG34" s="33"/>
      <c r="DH34" s="33"/>
      <c r="DI34" s="32">
        <v>-4</v>
      </c>
      <c r="DO34" s="36">
        <v>9</v>
      </c>
      <c r="DP34" s="20"/>
      <c r="DQ34" s="33"/>
      <c r="DW34" s="20"/>
      <c r="DX34" s="20"/>
      <c r="DY34" s="20"/>
      <c r="DZ34" s="33"/>
      <c r="EE34" s="34">
        <v>9</v>
      </c>
      <c r="EF34" s="33"/>
      <c r="EG34" s="33"/>
      <c r="EK34" s="32">
        <v>10</v>
      </c>
      <c r="EM34" s="32">
        <v>-2</v>
      </c>
      <c r="EO34" s="33">
        <v>17</v>
      </c>
      <c r="EP34" s="33"/>
      <c r="EQ34" s="33"/>
      <c r="EU34" s="32">
        <v>20</v>
      </c>
      <c r="EV34" s="32">
        <v>2</v>
      </c>
      <c r="EW34" s="33">
        <v>39</v>
      </c>
      <c r="EX34" s="33"/>
      <c r="EY34" s="33"/>
      <c r="EZ34" s="32">
        <v>-2</v>
      </c>
      <c r="FG34" s="33">
        <v>37</v>
      </c>
      <c r="FH34" s="33"/>
      <c r="FI34" s="33"/>
      <c r="FJ34" s="32">
        <v>1</v>
      </c>
      <c r="FO34" s="33">
        <v>38</v>
      </c>
      <c r="FP34" s="33"/>
      <c r="FQ34" s="33"/>
      <c r="FV34" s="33"/>
      <c r="FW34" s="33"/>
      <c r="FX34" s="33"/>
      <c r="FZ34" s="32">
        <v>10</v>
      </c>
      <c r="GB34" s="33">
        <v>48</v>
      </c>
      <c r="GC34" s="20"/>
      <c r="GD34" s="20"/>
      <c r="GE34" s="20"/>
      <c r="GF34" s="20"/>
      <c r="GG34" s="20"/>
      <c r="GH34" s="33">
        <v>48</v>
      </c>
      <c r="GI34" s="33">
        <v>-10</v>
      </c>
      <c r="GJ34" s="32" t="s">
        <v>501</v>
      </c>
      <c r="GM34" s="40">
        <v>-1</v>
      </c>
      <c r="GN34" s="33">
        <v>37</v>
      </c>
      <c r="GO34" s="33"/>
      <c r="GR34" s="32">
        <v>-8</v>
      </c>
      <c r="GU34" s="33">
        <v>29</v>
      </c>
      <c r="GV34" s="33"/>
      <c r="GX34" s="32">
        <v>5</v>
      </c>
      <c r="GZ34" s="33">
        <v>42</v>
      </c>
      <c r="HE34" s="32">
        <v>-4</v>
      </c>
      <c r="HF34" s="32">
        <v>5</v>
      </c>
      <c r="HG34" s="32">
        <v>43</v>
      </c>
      <c r="HL34" s="32">
        <v>-2</v>
      </c>
      <c r="HM34" s="32">
        <v>41</v>
      </c>
      <c r="HP34" s="32">
        <v>5.5</v>
      </c>
      <c r="HQ34" s="32">
        <v>-2</v>
      </c>
      <c r="HR34" s="32">
        <v>44.5</v>
      </c>
      <c r="HU34" s="32">
        <v>20</v>
      </c>
      <c r="HY34" s="32">
        <v>5.5</v>
      </c>
      <c r="IA34" s="32">
        <v>70</v>
      </c>
      <c r="IB34" s="32">
        <v>-53</v>
      </c>
      <c r="IC34" s="32" t="s">
        <v>502</v>
      </c>
      <c r="IH34" s="32">
        <v>17</v>
      </c>
      <c r="IK34" s="32">
        <v>20</v>
      </c>
      <c r="IL34" s="32">
        <v>5</v>
      </c>
      <c r="IR34" s="32">
        <v>42</v>
      </c>
      <c r="IV34" s="32">
        <v>50</v>
      </c>
      <c r="IX34" s="32">
        <v>92</v>
      </c>
      <c r="JC34" s="32">
        <v>92</v>
      </c>
      <c r="JI34" s="66"/>
      <c r="JK34" s="32">
        <v>-2</v>
      </c>
      <c r="JL34" s="32">
        <f t="shared" si="0"/>
        <v>90</v>
      </c>
    </row>
    <row r="35" s="32" customFormat="1" customHeight="1" spans="1:272">
      <c r="A35" s="10">
        <v>33</v>
      </c>
      <c r="B35" s="10">
        <v>102567</v>
      </c>
      <c r="C35" s="10" t="s">
        <v>503</v>
      </c>
      <c r="D35" s="10" t="s">
        <v>447</v>
      </c>
      <c r="E35" s="46">
        <v>11458</v>
      </c>
      <c r="F35" s="10" t="s">
        <v>504</v>
      </c>
      <c r="G35" s="48" t="s">
        <v>198</v>
      </c>
      <c r="I35" s="32">
        <v>5</v>
      </c>
      <c r="K35" s="32">
        <v>-2</v>
      </c>
      <c r="L35" s="32">
        <v>7</v>
      </c>
      <c r="M35" s="20">
        <v>1</v>
      </c>
      <c r="T35" s="33"/>
      <c r="U35" s="20">
        <v>11</v>
      </c>
      <c r="V35" s="20"/>
      <c r="W35" s="20"/>
      <c r="X35" s="20"/>
      <c r="Y35" s="20"/>
      <c r="Z35" s="20"/>
      <c r="AA35" s="20"/>
      <c r="AB35" s="20"/>
      <c r="AC35" s="20">
        <v>20</v>
      </c>
      <c r="AD35" s="20"/>
      <c r="AE35" s="20"/>
      <c r="AF35" s="20"/>
      <c r="AG35" s="33">
        <v>31</v>
      </c>
      <c r="AH35" s="32">
        <v>20</v>
      </c>
      <c r="AJ35" s="32">
        <v>25</v>
      </c>
      <c r="AL35" s="32">
        <v>10</v>
      </c>
      <c r="AM35" s="32">
        <v>20</v>
      </c>
      <c r="AN35" s="32">
        <v>0</v>
      </c>
      <c r="AP35" s="33"/>
      <c r="AQ35" s="56">
        <v>106</v>
      </c>
      <c r="AR35" s="33"/>
      <c r="AS35" s="33">
        <v>20</v>
      </c>
      <c r="AT35" s="33"/>
      <c r="AU35" s="33"/>
      <c r="AV35" s="56">
        <v>126</v>
      </c>
      <c r="AW35" s="33"/>
      <c r="BA35" s="33">
        <v>126</v>
      </c>
      <c r="BB35" s="33"/>
      <c r="BC35" s="33"/>
      <c r="BF35" s="32">
        <v>-4</v>
      </c>
      <c r="BH35" s="33"/>
      <c r="BI35" s="33"/>
      <c r="BK35" s="32">
        <v>70</v>
      </c>
      <c r="BP35" s="34">
        <v>192</v>
      </c>
      <c r="BQ35" s="33"/>
      <c r="BR35" s="33"/>
      <c r="BV35" s="33">
        <v>192</v>
      </c>
      <c r="BW35" s="20"/>
      <c r="BX35" s="20">
        <v>20</v>
      </c>
      <c r="BY35" s="20">
        <v>20</v>
      </c>
      <c r="BZ35" s="20">
        <v>20</v>
      </c>
      <c r="CA35" s="20">
        <v>0</v>
      </c>
      <c r="CB35" s="20"/>
      <c r="CC35" s="20"/>
      <c r="CD35" s="20"/>
      <c r="CE35" s="20"/>
      <c r="CF35" s="33">
        <v>252</v>
      </c>
      <c r="CG35" s="33"/>
      <c r="CH35" s="20"/>
      <c r="CI35" s="20">
        <v>20</v>
      </c>
      <c r="CJ35" s="20"/>
      <c r="CK35" s="33">
        <v>272</v>
      </c>
      <c r="CL35" s="33"/>
      <c r="CN35" s="20">
        <v>2</v>
      </c>
      <c r="CO35" s="35"/>
      <c r="CR35" s="33">
        <v>-30</v>
      </c>
      <c r="CS35" s="33" t="s">
        <v>505</v>
      </c>
      <c r="CT35" s="36">
        <v>244</v>
      </c>
      <c r="CW35" s="20"/>
      <c r="CX35" s="32">
        <v>8</v>
      </c>
      <c r="CY35" s="33">
        <v>252</v>
      </c>
      <c r="CZ35" s="33"/>
      <c r="DA35" s="33"/>
      <c r="DD35" s="33">
        <v>252</v>
      </c>
      <c r="DE35" s="20"/>
      <c r="DF35" s="20"/>
      <c r="DG35" s="33"/>
      <c r="DH35" s="33"/>
      <c r="DO35" s="36">
        <v>252</v>
      </c>
      <c r="DP35" s="20"/>
      <c r="DQ35" s="33"/>
      <c r="DW35" s="20"/>
      <c r="DX35" s="20"/>
      <c r="DY35" s="20"/>
      <c r="DZ35" s="33"/>
      <c r="EE35" s="34">
        <v>252</v>
      </c>
      <c r="EF35" s="33"/>
      <c r="EG35" s="33"/>
      <c r="EJ35" s="32">
        <v>5</v>
      </c>
      <c r="EM35" s="32">
        <v>2</v>
      </c>
      <c r="EO35" s="33">
        <v>259</v>
      </c>
      <c r="EP35" s="33"/>
      <c r="EQ35" s="33"/>
      <c r="EU35" s="32">
        <v>60</v>
      </c>
      <c r="EW35" s="33">
        <v>319</v>
      </c>
      <c r="EX35" s="33"/>
      <c r="EY35" s="33"/>
      <c r="EZ35" s="32">
        <v>-2</v>
      </c>
      <c r="FC35" s="32">
        <v>10</v>
      </c>
      <c r="FG35" s="33">
        <v>327</v>
      </c>
      <c r="FH35" s="33"/>
      <c r="FI35" s="33"/>
      <c r="FN35" s="32">
        <v>5</v>
      </c>
      <c r="FO35" s="33">
        <v>332</v>
      </c>
      <c r="FP35" s="33"/>
      <c r="FQ35" s="33"/>
      <c r="FT35" s="32">
        <v>20</v>
      </c>
      <c r="FU35" s="32">
        <v>4</v>
      </c>
      <c r="FV35" s="33">
        <v>-4.5</v>
      </c>
      <c r="FW35" s="33" t="s">
        <v>506</v>
      </c>
      <c r="FX35" s="33">
        <v>-4</v>
      </c>
      <c r="FY35" s="32">
        <v>10</v>
      </c>
      <c r="FZ35" s="32">
        <v>10</v>
      </c>
      <c r="GB35" s="33">
        <v>367.5</v>
      </c>
      <c r="GC35" s="20">
        <v>-6</v>
      </c>
      <c r="GD35" s="20" t="s">
        <v>452</v>
      </c>
      <c r="GE35" s="20">
        <v>20</v>
      </c>
      <c r="GF35" s="20"/>
      <c r="GG35" s="20"/>
      <c r="GH35" s="33">
        <v>381.5</v>
      </c>
      <c r="GI35" s="33"/>
      <c r="GM35" s="40">
        <v>5</v>
      </c>
      <c r="GN35" s="33">
        <v>386.5</v>
      </c>
      <c r="GO35" s="33"/>
      <c r="GR35" s="32">
        <v>4</v>
      </c>
      <c r="GU35" s="33">
        <v>390.5</v>
      </c>
      <c r="GV35" s="33"/>
      <c r="GX35" s="32">
        <v>6</v>
      </c>
      <c r="GZ35" s="33">
        <v>392.5</v>
      </c>
      <c r="HE35" s="32">
        <v>-2</v>
      </c>
      <c r="HF35" s="32">
        <v>2.5</v>
      </c>
      <c r="HG35" s="32">
        <v>393</v>
      </c>
      <c r="HH35" s="32">
        <v>-90</v>
      </c>
      <c r="HI35" s="32" t="s">
        <v>253</v>
      </c>
      <c r="HL35" s="32">
        <v>5</v>
      </c>
      <c r="HM35" s="32">
        <v>308</v>
      </c>
      <c r="HN35" s="32">
        <v>-44.5</v>
      </c>
      <c r="HO35" s="32" t="s">
        <v>507</v>
      </c>
      <c r="HP35" s="32">
        <v>2.5</v>
      </c>
      <c r="HQ35" s="32">
        <v>3</v>
      </c>
      <c r="HR35" s="32">
        <v>269</v>
      </c>
      <c r="HS35" s="32">
        <v>-63</v>
      </c>
      <c r="HT35" s="32" t="s">
        <v>204</v>
      </c>
      <c r="IA35" s="32">
        <v>206</v>
      </c>
      <c r="IG35" s="32">
        <v>2</v>
      </c>
      <c r="IH35" s="32">
        <v>208</v>
      </c>
      <c r="II35" s="32">
        <v>-100</v>
      </c>
      <c r="IJ35" s="32" t="s">
        <v>193</v>
      </c>
      <c r="IL35" s="32">
        <v>3</v>
      </c>
      <c r="IQ35" s="32">
        <v>1</v>
      </c>
      <c r="IR35" s="32">
        <v>112</v>
      </c>
      <c r="IS35" s="32">
        <v>-30</v>
      </c>
      <c r="IT35" s="32" t="s">
        <v>508</v>
      </c>
      <c r="IV35" s="32">
        <v>30</v>
      </c>
      <c r="IX35" s="32">
        <v>112</v>
      </c>
      <c r="IY35" s="32">
        <v>-103.5</v>
      </c>
      <c r="IZ35" s="32" t="s">
        <v>509</v>
      </c>
      <c r="JC35" s="32">
        <v>8.5</v>
      </c>
      <c r="JD35" s="32">
        <v>-4.5</v>
      </c>
      <c r="JE35" s="32" t="s">
        <v>217</v>
      </c>
      <c r="JF35" s="32">
        <v>20</v>
      </c>
      <c r="JG35" s="32">
        <v>20</v>
      </c>
      <c r="JI35" s="66"/>
      <c r="JK35" s="32">
        <v>-2</v>
      </c>
      <c r="JL35" s="32">
        <f t="shared" si="0"/>
        <v>42</v>
      </c>
    </row>
    <row r="36" s="32" customFormat="1" customHeight="1" spans="1:272">
      <c r="A36" s="10">
        <v>34</v>
      </c>
      <c r="B36" s="10">
        <v>105751</v>
      </c>
      <c r="C36" s="10" t="s">
        <v>338</v>
      </c>
      <c r="D36" s="10" t="s">
        <v>279</v>
      </c>
      <c r="E36" s="10">
        <v>9295</v>
      </c>
      <c r="F36" s="10" t="s">
        <v>510</v>
      </c>
      <c r="G36" s="10" t="s">
        <v>198</v>
      </c>
      <c r="H36" s="32">
        <v>11</v>
      </c>
      <c r="I36" s="32">
        <v>4</v>
      </c>
      <c r="K36" s="32">
        <v>-4</v>
      </c>
      <c r="L36" s="32">
        <v>-2</v>
      </c>
      <c r="M36" s="20"/>
      <c r="T36" s="33"/>
      <c r="U36" s="20">
        <v>9</v>
      </c>
      <c r="V36" s="20"/>
      <c r="W36" s="20"/>
      <c r="X36" s="20"/>
      <c r="Y36" s="20"/>
      <c r="Z36" s="20"/>
      <c r="AA36" s="20"/>
      <c r="AB36" s="20"/>
      <c r="AC36" s="20"/>
      <c r="AD36" s="20"/>
      <c r="AE36" s="20"/>
      <c r="AF36" s="20"/>
      <c r="AG36" s="33">
        <v>9</v>
      </c>
      <c r="AP36" s="33"/>
      <c r="AQ36" s="56">
        <v>9</v>
      </c>
      <c r="AR36" s="33"/>
      <c r="AS36" s="33">
        <v>20</v>
      </c>
      <c r="AT36" s="33"/>
      <c r="AU36" s="33"/>
      <c r="AV36" s="56">
        <v>29</v>
      </c>
      <c r="AW36" s="33"/>
      <c r="BA36" s="33">
        <v>29</v>
      </c>
      <c r="BB36" s="33"/>
      <c r="BC36" s="33"/>
      <c r="BF36" s="32">
        <v>-4</v>
      </c>
      <c r="BH36" s="33"/>
      <c r="BI36" s="33"/>
      <c r="BJ36" s="32">
        <v>-10</v>
      </c>
      <c r="BK36" s="32">
        <v>20</v>
      </c>
      <c r="BM36" s="32">
        <v>20</v>
      </c>
      <c r="BP36" s="34">
        <v>55</v>
      </c>
      <c r="BQ36" s="33"/>
      <c r="BR36" s="33"/>
      <c r="BT36" s="32">
        <v>-16</v>
      </c>
      <c r="BV36" s="33">
        <v>39</v>
      </c>
      <c r="BW36" s="20"/>
      <c r="BX36" s="20"/>
      <c r="BY36" s="20"/>
      <c r="BZ36" s="20"/>
      <c r="CA36" s="20">
        <v>0</v>
      </c>
      <c r="CB36" s="20"/>
      <c r="CC36" s="20">
        <v>-8</v>
      </c>
      <c r="CD36" s="20">
        <v>-39</v>
      </c>
      <c r="CE36" s="20" t="s">
        <v>511</v>
      </c>
      <c r="CF36" s="33">
        <v>-8</v>
      </c>
      <c r="CG36" s="33"/>
      <c r="CH36" s="20"/>
      <c r="CI36" s="20"/>
      <c r="CJ36" s="20">
        <v>1</v>
      </c>
      <c r="CK36" s="33">
        <v>-7</v>
      </c>
      <c r="CL36" s="33"/>
      <c r="CN36" s="20">
        <v>4</v>
      </c>
      <c r="CO36" s="35"/>
      <c r="CR36" s="33"/>
      <c r="CS36" s="33"/>
      <c r="CT36" s="36">
        <v>-3</v>
      </c>
      <c r="CW36" s="20"/>
      <c r="CX36" s="32">
        <v>2</v>
      </c>
      <c r="CY36" s="33">
        <v>-1</v>
      </c>
      <c r="CZ36" s="33"/>
      <c r="DA36" s="33"/>
      <c r="DB36" s="32">
        <v>20</v>
      </c>
      <c r="DC36" s="32">
        <v>-4</v>
      </c>
      <c r="DD36" s="33">
        <v>15</v>
      </c>
      <c r="DE36" s="20"/>
      <c r="DF36" s="20"/>
      <c r="DG36" s="33">
        <v>-18</v>
      </c>
      <c r="DH36" s="33" t="s">
        <v>512</v>
      </c>
      <c r="DI36" s="32">
        <v>3</v>
      </c>
      <c r="DO36" s="36">
        <v>0</v>
      </c>
      <c r="DP36" s="20"/>
      <c r="DQ36" s="33"/>
      <c r="DR36" s="32">
        <v>4</v>
      </c>
      <c r="DW36" s="20"/>
      <c r="DX36" s="20"/>
      <c r="DY36" s="20"/>
      <c r="DZ36" s="33"/>
      <c r="EA36" s="32">
        <v>0</v>
      </c>
      <c r="EC36" s="32">
        <v>3</v>
      </c>
      <c r="ED36" s="32">
        <v>20</v>
      </c>
      <c r="EE36" s="34">
        <v>27</v>
      </c>
      <c r="EF36" s="33"/>
      <c r="EG36" s="33"/>
      <c r="EM36" s="32">
        <v>2</v>
      </c>
      <c r="EO36" s="33">
        <v>29</v>
      </c>
      <c r="EP36" s="33"/>
      <c r="EQ36" s="33"/>
      <c r="ER36" s="32">
        <v>-2</v>
      </c>
      <c r="EU36" s="32">
        <v>60</v>
      </c>
      <c r="EW36" s="33">
        <v>87</v>
      </c>
      <c r="EX36" s="33"/>
      <c r="EY36" s="33"/>
      <c r="EZ36" s="32">
        <v>-2</v>
      </c>
      <c r="FD36" s="32">
        <v>80</v>
      </c>
      <c r="FG36" s="33">
        <v>165</v>
      </c>
      <c r="FH36" s="33">
        <v>-68</v>
      </c>
      <c r="FI36" s="33" t="s">
        <v>349</v>
      </c>
      <c r="FO36" s="33">
        <v>97</v>
      </c>
      <c r="FP36" s="33"/>
      <c r="FQ36" s="33"/>
      <c r="FS36" s="32">
        <v>-6</v>
      </c>
      <c r="FV36" s="33">
        <v>-11.25</v>
      </c>
      <c r="FW36" s="33" t="s">
        <v>251</v>
      </c>
      <c r="FX36" s="33">
        <v>-4</v>
      </c>
      <c r="FZ36" s="32">
        <v>20</v>
      </c>
      <c r="GB36" s="33">
        <v>95.75</v>
      </c>
      <c r="GC36" s="20"/>
      <c r="GD36" s="20"/>
      <c r="GE36" s="20"/>
      <c r="GF36" s="20"/>
      <c r="GG36" s="20"/>
      <c r="GH36" s="33">
        <v>95.75</v>
      </c>
      <c r="GI36" s="33"/>
      <c r="GM36" s="40"/>
      <c r="GN36" s="33">
        <v>95.75</v>
      </c>
      <c r="GO36" s="33"/>
      <c r="GR36" s="32">
        <v>-2</v>
      </c>
      <c r="GU36" s="33">
        <v>93.75</v>
      </c>
      <c r="GV36" s="33">
        <v>-21</v>
      </c>
      <c r="GW36" s="32" t="s">
        <v>357</v>
      </c>
      <c r="GX36" s="32">
        <v>5</v>
      </c>
      <c r="GZ36" s="33">
        <v>79.75</v>
      </c>
      <c r="HA36" s="32">
        <v>-45</v>
      </c>
      <c r="HB36" s="32" t="s">
        <v>352</v>
      </c>
      <c r="HE36" s="32">
        <v>0</v>
      </c>
      <c r="HF36" s="32">
        <v>5</v>
      </c>
      <c r="HG36" s="32">
        <v>39.75</v>
      </c>
      <c r="HH36" s="32">
        <v>-24.5</v>
      </c>
      <c r="HI36" s="32" t="s">
        <v>253</v>
      </c>
      <c r="HL36" s="32">
        <v>-2</v>
      </c>
      <c r="HM36" s="32">
        <v>13.25</v>
      </c>
      <c r="HQ36" s="32">
        <v>-2</v>
      </c>
      <c r="HR36" s="32">
        <v>11.25</v>
      </c>
      <c r="HS36" s="32">
        <v>-11</v>
      </c>
      <c r="HT36" s="32" t="s">
        <v>513</v>
      </c>
      <c r="HY36" s="32">
        <v>11</v>
      </c>
      <c r="IA36" s="32">
        <v>11.25</v>
      </c>
      <c r="IE36" s="32">
        <v>20</v>
      </c>
      <c r="IH36" s="32">
        <v>31.25</v>
      </c>
      <c r="IL36" s="32">
        <v>0</v>
      </c>
      <c r="IN36" s="32">
        <v>3</v>
      </c>
      <c r="IR36" s="32">
        <v>34.25</v>
      </c>
      <c r="IS36" s="32">
        <v>-12.5</v>
      </c>
      <c r="IT36" s="32" t="s">
        <v>514</v>
      </c>
      <c r="IV36" s="32">
        <v>0</v>
      </c>
      <c r="IX36" s="32">
        <v>21.75</v>
      </c>
      <c r="JC36" s="32">
        <v>21.75</v>
      </c>
      <c r="JI36" s="66"/>
      <c r="JK36" s="32">
        <v>-2</v>
      </c>
      <c r="JL36" s="32">
        <f t="shared" si="0"/>
        <v>19.75</v>
      </c>
    </row>
    <row r="37" s="32" customFormat="1" customHeight="1" spans="1:272">
      <c r="A37" s="10">
        <v>35</v>
      </c>
      <c r="B37" s="10">
        <v>546</v>
      </c>
      <c r="C37" s="10" t="s">
        <v>515</v>
      </c>
      <c r="D37" s="10" t="s">
        <v>279</v>
      </c>
      <c r="E37" s="46">
        <v>11377</v>
      </c>
      <c r="F37" s="10" t="s">
        <v>516</v>
      </c>
      <c r="G37" s="10" t="s">
        <v>210</v>
      </c>
      <c r="J37" s="32">
        <v>4</v>
      </c>
      <c r="K37" s="32">
        <v>2</v>
      </c>
      <c r="L37" s="32">
        <v>3</v>
      </c>
      <c r="M37" s="20">
        <v>10</v>
      </c>
      <c r="T37" s="33"/>
      <c r="U37" s="20">
        <v>19</v>
      </c>
      <c r="V37" s="20"/>
      <c r="W37" s="20"/>
      <c r="X37" s="20"/>
      <c r="Y37" s="20"/>
      <c r="Z37" s="20"/>
      <c r="AA37" s="20"/>
      <c r="AB37" s="20"/>
      <c r="AC37" s="20"/>
      <c r="AD37" s="20"/>
      <c r="AE37" s="20">
        <v>7</v>
      </c>
      <c r="AF37" s="20"/>
      <c r="AG37" s="33">
        <v>26</v>
      </c>
      <c r="AL37" s="32">
        <v>10</v>
      </c>
      <c r="AM37" s="32">
        <v>20</v>
      </c>
      <c r="AN37" s="32">
        <v>20</v>
      </c>
      <c r="AP37" s="33"/>
      <c r="AQ37" s="56">
        <v>76</v>
      </c>
      <c r="AR37" s="33"/>
      <c r="AS37" s="33"/>
      <c r="AT37" s="33"/>
      <c r="AU37" s="33"/>
      <c r="AV37" s="56">
        <v>76</v>
      </c>
      <c r="AW37" s="33"/>
      <c r="BA37" s="33">
        <v>76</v>
      </c>
      <c r="BB37" s="33"/>
      <c r="BC37" s="33"/>
      <c r="BF37" s="32">
        <v>1</v>
      </c>
      <c r="BH37" s="33"/>
      <c r="BI37" s="33"/>
      <c r="BJ37" s="32">
        <v>-2</v>
      </c>
      <c r="BN37" s="32">
        <v>-10</v>
      </c>
      <c r="BO37" s="32" t="s">
        <v>517</v>
      </c>
      <c r="BP37" s="34">
        <v>65</v>
      </c>
      <c r="BQ37" s="33"/>
      <c r="BR37" s="33"/>
      <c r="BS37" s="32">
        <v>20</v>
      </c>
      <c r="BV37" s="33">
        <v>85</v>
      </c>
      <c r="BW37" s="20"/>
      <c r="BX37" s="20"/>
      <c r="BY37" s="20"/>
      <c r="BZ37" s="20"/>
      <c r="CA37" s="20">
        <v>20</v>
      </c>
      <c r="CB37" s="20"/>
      <c r="CC37" s="20"/>
      <c r="CD37" s="20"/>
      <c r="CE37" s="20"/>
      <c r="CF37" s="33">
        <v>105</v>
      </c>
      <c r="CG37" s="33"/>
      <c r="CH37" s="20"/>
      <c r="CI37" s="20"/>
      <c r="CJ37" s="20"/>
      <c r="CK37" s="33">
        <v>105</v>
      </c>
      <c r="CL37" s="33"/>
      <c r="CN37" s="20">
        <v>-1</v>
      </c>
      <c r="CO37" s="35"/>
      <c r="CR37" s="33">
        <v>-15</v>
      </c>
      <c r="CS37" s="33" t="s">
        <v>518</v>
      </c>
      <c r="CT37" s="36">
        <v>89</v>
      </c>
      <c r="CW37" s="20">
        <v>10</v>
      </c>
      <c r="CX37" s="32">
        <v>4</v>
      </c>
      <c r="CY37" s="33">
        <v>103</v>
      </c>
      <c r="CZ37" s="33"/>
      <c r="DA37" s="33"/>
      <c r="DB37" s="32">
        <v>20</v>
      </c>
      <c r="DC37" s="32">
        <v>9</v>
      </c>
      <c r="DD37" s="33">
        <v>132</v>
      </c>
      <c r="DE37" s="20"/>
      <c r="DF37" s="20"/>
      <c r="DG37" s="33"/>
      <c r="DH37" s="33"/>
      <c r="DI37" s="32">
        <v>2</v>
      </c>
      <c r="DO37" s="36">
        <v>134</v>
      </c>
      <c r="DP37" s="20">
        <v>-11</v>
      </c>
      <c r="DQ37" s="33" t="s">
        <v>473</v>
      </c>
      <c r="DR37" s="32">
        <v>5</v>
      </c>
      <c r="DW37" s="20"/>
      <c r="DX37" s="20"/>
      <c r="DY37" s="20"/>
      <c r="DZ37" s="33"/>
      <c r="EA37" s="32">
        <v>7</v>
      </c>
      <c r="EB37" s="32">
        <v>20</v>
      </c>
      <c r="EE37" s="34">
        <v>155</v>
      </c>
      <c r="EF37" s="33"/>
      <c r="EG37" s="33"/>
      <c r="EL37" s="32">
        <v>20</v>
      </c>
      <c r="EO37" s="33">
        <v>175</v>
      </c>
      <c r="EP37" s="33"/>
      <c r="EQ37" s="33"/>
      <c r="EU37" s="32">
        <v>70</v>
      </c>
      <c r="EW37" s="33">
        <v>245</v>
      </c>
      <c r="EX37" s="33"/>
      <c r="EY37" s="33"/>
      <c r="EZ37" s="32">
        <v>6</v>
      </c>
      <c r="FD37" s="32">
        <v>60</v>
      </c>
      <c r="FE37" s="32">
        <v>3</v>
      </c>
      <c r="FF37" s="32">
        <v>10</v>
      </c>
      <c r="FG37" s="33">
        <v>324</v>
      </c>
      <c r="FH37" s="33">
        <v>-2.5</v>
      </c>
      <c r="FI37" s="33" t="s">
        <v>519</v>
      </c>
      <c r="FN37" s="32">
        <v>-2</v>
      </c>
      <c r="FO37" s="33">
        <v>319.5</v>
      </c>
      <c r="FP37" s="33">
        <v>-21.5</v>
      </c>
      <c r="FQ37" s="33" t="s">
        <v>520</v>
      </c>
      <c r="FU37" s="32">
        <v>2</v>
      </c>
      <c r="FV37" s="33">
        <v>-27.5</v>
      </c>
      <c r="FW37" s="33" t="s">
        <v>521</v>
      </c>
      <c r="FX37" s="33"/>
      <c r="FZ37" s="32">
        <v>60</v>
      </c>
      <c r="GA37" s="32">
        <v>10</v>
      </c>
      <c r="GB37" s="33">
        <v>342.5</v>
      </c>
      <c r="GC37" s="20"/>
      <c r="GD37" s="20"/>
      <c r="GE37" s="20"/>
      <c r="GF37" s="20"/>
      <c r="GG37" s="20">
        <v>6</v>
      </c>
      <c r="GH37" s="33">
        <v>348.5</v>
      </c>
      <c r="GI37" s="33"/>
      <c r="GL37" s="32">
        <v>20</v>
      </c>
      <c r="GM37" s="40"/>
      <c r="GN37" s="33">
        <v>368.5</v>
      </c>
      <c r="GO37" s="33"/>
      <c r="GT37" s="32">
        <v>20</v>
      </c>
      <c r="GU37" s="33">
        <v>388.5</v>
      </c>
      <c r="GV37" s="33">
        <v>-31</v>
      </c>
      <c r="GW37" s="32" t="s">
        <v>435</v>
      </c>
      <c r="GX37" s="32">
        <v>8.5</v>
      </c>
      <c r="GZ37" s="33">
        <v>346</v>
      </c>
      <c r="HF37" s="32">
        <v>0</v>
      </c>
      <c r="HG37" s="32">
        <v>346</v>
      </c>
      <c r="HM37" s="32">
        <v>346</v>
      </c>
      <c r="HN37" s="32">
        <v>-22.5</v>
      </c>
      <c r="HO37" s="32" t="s">
        <v>507</v>
      </c>
      <c r="HR37" s="32">
        <v>323.5</v>
      </c>
      <c r="IA37" s="32">
        <v>323.5</v>
      </c>
      <c r="IB37" s="32">
        <v>-25.5</v>
      </c>
      <c r="IC37" s="32" t="s">
        <v>320</v>
      </c>
      <c r="IH37" s="32">
        <v>298</v>
      </c>
      <c r="II37" s="32">
        <v>-155</v>
      </c>
      <c r="IJ37" s="32" t="s">
        <v>522</v>
      </c>
      <c r="IL37" s="32">
        <v>0</v>
      </c>
      <c r="IR37" s="32">
        <v>143</v>
      </c>
      <c r="IS37" s="32">
        <v>-109</v>
      </c>
      <c r="IT37" s="32" t="s">
        <v>215</v>
      </c>
      <c r="IV37" s="32">
        <v>40</v>
      </c>
      <c r="IX37" s="32">
        <v>74</v>
      </c>
      <c r="IY37" s="32">
        <v>-73</v>
      </c>
      <c r="IZ37" s="32" t="s">
        <v>456</v>
      </c>
      <c r="JC37" s="32">
        <v>1</v>
      </c>
      <c r="JF37" s="32">
        <v>20</v>
      </c>
      <c r="JG37" s="32">
        <v>20</v>
      </c>
      <c r="JI37" s="66"/>
      <c r="JL37" s="32">
        <f t="shared" si="0"/>
        <v>41</v>
      </c>
    </row>
    <row r="38" s="32" customFormat="1" customHeight="1" spans="1:272">
      <c r="A38" s="10">
        <v>36</v>
      </c>
      <c r="B38" s="10">
        <v>367</v>
      </c>
      <c r="C38" s="10" t="s">
        <v>523</v>
      </c>
      <c r="D38" s="10" t="s">
        <v>190</v>
      </c>
      <c r="E38" s="10">
        <v>10043</v>
      </c>
      <c r="F38" s="10" t="s">
        <v>524</v>
      </c>
      <c r="G38" s="47" t="s">
        <v>210</v>
      </c>
      <c r="H38" s="32">
        <v>-1</v>
      </c>
      <c r="K38" s="32">
        <v>6</v>
      </c>
      <c r="L38" s="32">
        <v>4</v>
      </c>
      <c r="M38" s="20"/>
      <c r="T38" s="33"/>
      <c r="U38" s="20">
        <v>9</v>
      </c>
      <c r="V38" s="20"/>
      <c r="W38" s="20"/>
      <c r="X38" s="20"/>
      <c r="Y38" s="20"/>
      <c r="Z38" s="20">
        <v>10</v>
      </c>
      <c r="AA38" s="20"/>
      <c r="AB38" s="20"/>
      <c r="AC38" s="20"/>
      <c r="AD38" s="20"/>
      <c r="AE38" s="20"/>
      <c r="AF38" s="20"/>
      <c r="AG38" s="33">
        <v>19</v>
      </c>
      <c r="AJ38" s="32">
        <v>40</v>
      </c>
      <c r="AL38" s="32">
        <v>10</v>
      </c>
      <c r="AM38" s="32">
        <v>20</v>
      </c>
      <c r="AN38" s="32">
        <v>20</v>
      </c>
      <c r="AP38" s="33"/>
      <c r="AQ38" s="56">
        <v>109</v>
      </c>
      <c r="AR38" s="33"/>
      <c r="AS38" s="33"/>
      <c r="AT38" s="33"/>
      <c r="AU38" s="33"/>
      <c r="AV38" s="56">
        <v>109</v>
      </c>
      <c r="AW38" s="33"/>
      <c r="BA38" s="33">
        <v>109</v>
      </c>
      <c r="BB38" s="33"/>
      <c r="BC38" s="33"/>
      <c r="BF38" s="32">
        <v>0</v>
      </c>
      <c r="BH38" s="33"/>
      <c r="BI38" s="33"/>
      <c r="BP38" s="34">
        <v>109</v>
      </c>
      <c r="BQ38" s="33"/>
      <c r="BR38" s="33"/>
      <c r="BV38" s="33">
        <v>109</v>
      </c>
      <c r="BW38" s="20"/>
      <c r="BX38" s="20"/>
      <c r="BY38" s="20">
        <v>20</v>
      </c>
      <c r="BZ38" s="20">
        <v>20</v>
      </c>
      <c r="CA38" s="20">
        <v>0</v>
      </c>
      <c r="CB38" s="20"/>
      <c r="CC38" s="20">
        <v>9</v>
      </c>
      <c r="CD38" s="20"/>
      <c r="CE38" s="20"/>
      <c r="CF38" s="33">
        <v>158</v>
      </c>
      <c r="CG38" s="33"/>
      <c r="CH38" s="20"/>
      <c r="CI38" s="20"/>
      <c r="CJ38" s="20">
        <v>2</v>
      </c>
      <c r="CK38" s="33">
        <v>160</v>
      </c>
      <c r="CL38" s="33"/>
      <c r="CN38" s="20">
        <v>-2</v>
      </c>
      <c r="CO38" s="35"/>
      <c r="CP38" s="32">
        <v>20</v>
      </c>
      <c r="CR38" s="33"/>
      <c r="CS38" s="33"/>
      <c r="CT38" s="36">
        <v>178</v>
      </c>
      <c r="CU38" s="32">
        <v>20</v>
      </c>
      <c r="CW38" s="20"/>
      <c r="CX38" s="32">
        <v>5</v>
      </c>
      <c r="CY38" s="33">
        <v>203</v>
      </c>
      <c r="CZ38" s="33"/>
      <c r="DA38" s="33"/>
      <c r="DD38" s="33">
        <v>203</v>
      </c>
      <c r="DE38" s="20"/>
      <c r="DF38" s="20"/>
      <c r="DG38" s="33"/>
      <c r="DH38" s="33"/>
      <c r="DI38" s="32">
        <v>5</v>
      </c>
      <c r="DK38" s="32">
        <v>6</v>
      </c>
      <c r="DO38" s="36">
        <v>214</v>
      </c>
      <c r="DP38" s="20"/>
      <c r="DQ38" s="33"/>
      <c r="DR38" s="32">
        <v>6</v>
      </c>
      <c r="DU38" s="32">
        <v>10</v>
      </c>
      <c r="DV38" s="32">
        <v>10</v>
      </c>
      <c r="DW38" s="20"/>
      <c r="DX38" s="20"/>
      <c r="DY38" s="20"/>
      <c r="DZ38" s="33"/>
      <c r="EE38" s="34">
        <v>240</v>
      </c>
      <c r="EF38" s="33"/>
      <c r="EG38" s="33"/>
      <c r="EO38" s="33">
        <v>240</v>
      </c>
      <c r="EP38" s="33"/>
      <c r="EQ38" s="33"/>
      <c r="ER38" s="32">
        <v>2</v>
      </c>
      <c r="ET38" s="32">
        <v>20</v>
      </c>
      <c r="EU38" s="32">
        <v>30</v>
      </c>
      <c r="EW38" s="33">
        <v>292</v>
      </c>
      <c r="EX38" s="33">
        <v>-13</v>
      </c>
      <c r="EY38" s="33" t="s">
        <v>525</v>
      </c>
      <c r="EZ38" s="32">
        <v>17</v>
      </c>
      <c r="FD38" s="32">
        <v>60</v>
      </c>
      <c r="FE38" s="32">
        <v>2</v>
      </c>
      <c r="FG38" s="33">
        <v>358</v>
      </c>
      <c r="FH38" s="33"/>
      <c r="FI38" s="33"/>
      <c r="FJ38" s="32">
        <v>2</v>
      </c>
      <c r="FN38" s="32">
        <v>-2</v>
      </c>
      <c r="FO38" s="33">
        <v>358</v>
      </c>
      <c r="FP38" s="33">
        <v>-9.5</v>
      </c>
      <c r="FQ38" s="33" t="s">
        <v>520</v>
      </c>
      <c r="FV38" s="33"/>
      <c r="FW38" s="33"/>
      <c r="FX38" s="33"/>
      <c r="FZ38" s="32">
        <v>20</v>
      </c>
      <c r="GB38" s="33">
        <v>368.5</v>
      </c>
      <c r="GC38" s="20"/>
      <c r="GD38" s="20"/>
      <c r="GE38" s="20"/>
      <c r="GF38" s="20"/>
      <c r="GG38" s="20"/>
      <c r="GH38" s="33">
        <v>368.5</v>
      </c>
      <c r="GI38" s="33"/>
      <c r="GK38" s="32">
        <v>20</v>
      </c>
      <c r="GM38" s="40"/>
      <c r="GN38" s="33">
        <v>388.5</v>
      </c>
      <c r="GO38" s="33"/>
      <c r="GS38" s="32">
        <v>20</v>
      </c>
      <c r="GU38" s="33">
        <v>408.5</v>
      </c>
      <c r="GV38" s="33">
        <v>-33</v>
      </c>
      <c r="GW38" s="32" t="s">
        <v>435</v>
      </c>
      <c r="GX38" s="32">
        <v>5</v>
      </c>
      <c r="GZ38" s="33">
        <v>360.5</v>
      </c>
      <c r="HA38" s="32">
        <v>-41</v>
      </c>
      <c r="HB38" s="32" t="s">
        <v>277</v>
      </c>
      <c r="HE38" s="32">
        <v>4</v>
      </c>
      <c r="HF38" s="32">
        <v>5</v>
      </c>
      <c r="HG38" s="32">
        <v>328.5</v>
      </c>
      <c r="HM38" s="32">
        <v>328.5</v>
      </c>
      <c r="HP38" s="32">
        <v>5</v>
      </c>
      <c r="HQ38" s="32">
        <v>-2</v>
      </c>
      <c r="HR38" s="32">
        <v>331.5</v>
      </c>
      <c r="HX38" s="32">
        <v>30</v>
      </c>
      <c r="HY38" s="32">
        <v>6.5</v>
      </c>
      <c r="IA38" s="32">
        <v>368</v>
      </c>
      <c r="IE38" s="32">
        <v>10</v>
      </c>
      <c r="IG38" s="32">
        <v>1</v>
      </c>
      <c r="IH38" s="32">
        <v>379</v>
      </c>
      <c r="II38" s="32">
        <v>-237.5</v>
      </c>
      <c r="IJ38" s="32" t="s">
        <v>526</v>
      </c>
      <c r="IL38" s="32">
        <v>5</v>
      </c>
      <c r="IR38" s="32">
        <v>146.5</v>
      </c>
      <c r="IS38" s="32">
        <v>-157</v>
      </c>
      <c r="IT38" s="32" t="s">
        <v>227</v>
      </c>
      <c r="IV38" s="32">
        <v>0</v>
      </c>
      <c r="IX38" s="32">
        <v>-10.5</v>
      </c>
      <c r="JC38" s="32">
        <v>-10.5</v>
      </c>
      <c r="JI38" s="66"/>
      <c r="JL38" s="32">
        <f t="shared" si="0"/>
        <v>-10.5</v>
      </c>
    </row>
    <row r="39" s="32" customFormat="1" customHeight="1" spans="1:272">
      <c r="A39" s="10">
        <v>37</v>
      </c>
      <c r="B39" s="10">
        <v>578</v>
      </c>
      <c r="C39" s="10" t="s">
        <v>527</v>
      </c>
      <c r="D39" s="10" t="s">
        <v>269</v>
      </c>
      <c r="E39" s="10">
        <v>9140</v>
      </c>
      <c r="F39" s="10" t="s">
        <v>528</v>
      </c>
      <c r="G39" s="49" t="s">
        <v>198</v>
      </c>
      <c r="H39" s="32">
        <v>5</v>
      </c>
      <c r="I39" s="32">
        <v>3</v>
      </c>
      <c r="M39" s="20"/>
      <c r="T39" s="33"/>
      <c r="U39" s="20">
        <v>8</v>
      </c>
      <c r="V39" s="20"/>
      <c r="W39" s="20"/>
      <c r="X39" s="20"/>
      <c r="Y39" s="20"/>
      <c r="Z39" s="20"/>
      <c r="AA39" s="20"/>
      <c r="AB39" s="20"/>
      <c r="AC39" s="20"/>
      <c r="AD39" s="20"/>
      <c r="AE39" s="20">
        <v>10</v>
      </c>
      <c r="AF39" s="20"/>
      <c r="AG39" s="33">
        <v>18</v>
      </c>
      <c r="AJ39" s="32">
        <v>40</v>
      </c>
      <c r="AL39" s="32">
        <v>10</v>
      </c>
      <c r="AM39" s="32">
        <v>0</v>
      </c>
      <c r="AN39" s="32">
        <v>20</v>
      </c>
      <c r="AP39" s="33"/>
      <c r="AQ39" s="56">
        <v>88</v>
      </c>
      <c r="AR39" s="33"/>
      <c r="AS39" s="33">
        <v>20</v>
      </c>
      <c r="AT39" s="33"/>
      <c r="AU39" s="33"/>
      <c r="AV39" s="56">
        <v>108</v>
      </c>
      <c r="AW39" s="33">
        <v>-50</v>
      </c>
      <c r="AX39" s="32" t="s">
        <v>529</v>
      </c>
      <c r="AZ39" s="32">
        <v>20</v>
      </c>
      <c r="BA39" s="33">
        <v>78</v>
      </c>
      <c r="BB39" s="33"/>
      <c r="BC39" s="33"/>
      <c r="BD39" s="32">
        <v>20</v>
      </c>
      <c r="BF39" s="32">
        <v>0</v>
      </c>
      <c r="BH39" s="33"/>
      <c r="BI39" s="33"/>
      <c r="BJ39" s="32">
        <v>2</v>
      </c>
      <c r="BK39" s="32">
        <v>20</v>
      </c>
      <c r="BP39" s="34">
        <v>120</v>
      </c>
      <c r="BQ39" s="33"/>
      <c r="BR39" s="33"/>
      <c r="BS39" s="32">
        <v>20</v>
      </c>
      <c r="BT39" s="32">
        <v>5</v>
      </c>
      <c r="BV39" s="33">
        <v>145</v>
      </c>
      <c r="BW39" s="20"/>
      <c r="BX39" s="20"/>
      <c r="BY39" s="20"/>
      <c r="BZ39" s="20"/>
      <c r="CA39" s="20">
        <v>0</v>
      </c>
      <c r="CB39" s="20"/>
      <c r="CC39" s="20"/>
      <c r="CD39" s="20">
        <v>-40</v>
      </c>
      <c r="CE39" s="20" t="s">
        <v>530</v>
      </c>
      <c r="CF39" s="33">
        <v>105</v>
      </c>
      <c r="CG39" s="33"/>
      <c r="CH39" s="20"/>
      <c r="CI39" s="20"/>
      <c r="CJ39" s="20"/>
      <c r="CK39" s="33">
        <v>105</v>
      </c>
      <c r="CL39" s="33">
        <v>-15</v>
      </c>
      <c r="CM39" s="32" t="s">
        <v>531</v>
      </c>
      <c r="CN39" s="20"/>
      <c r="CO39" s="35"/>
      <c r="CR39" s="33"/>
      <c r="CS39" s="33"/>
      <c r="CT39" s="36">
        <v>90</v>
      </c>
      <c r="CU39" s="32">
        <v>20</v>
      </c>
      <c r="CW39" s="20"/>
      <c r="CY39" s="33">
        <v>110</v>
      </c>
      <c r="CZ39" s="33"/>
      <c r="DA39" s="33"/>
      <c r="DD39" s="33">
        <v>110</v>
      </c>
      <c r="DE39" s="20"/>
      <c r="DF39" s="20"/>
      <c r="DG39" s="33"/>
      <c r="DH39" s="33"/>
      <c r="DM39" s="32">
        <v>10</v>
      </c>
      <c r="DO39" s="36">
        <v>120</v>
      </c>
      <c r="DP39" s="20">
        <v>-27.5</v>
      </c>
      <c r="DQ39" s="33" t="s">
        <v>532</v>
      </c>
      <c r="DT39" s="32">
        <v>4</v>
      </c>
      <c r="DW39" s="20"/>
      <c r="DX39" s="20"/>
      <c r="DY39" s="20">
        <v>-26.5</v>
      </c>
      <c r="DZ39" s="33" t="s">
        <v>533</v>
      </c>
      <c r="EE39" s="34">
        <v>70</v>
      </c>
      <c r="EF39" s="33"/>
      <c r="EG39" s="33"/>
      <c r="EM39" s="32">
        <v>5</v>
      </c>
      <c r="EO39" s="33">
        <v>75</v>
      </c>
      <c r="EP39" s="33"/>
      <c r="EQ39" s="33"/>
      <c r="EU39" s="32">
        <v>40</v>
      </c>
      <c r="EW39" s="33">
        <v>115</v>
      </c>
      <c r="EX39" s="33"/>
      <c r="EY39" s="33"/>
      <c r="FD39" s="32">
        <v>30</v>
      </c>
      <c r="FE39" s="32">
        <v>3</v>
      </c>
      <c r="FG39" s="33">
        <v>148</v>
      </c>
      <c r="FH39" s="33"/>
      <c r="FI39" s="33"/>
      <c r="FO39" s="33">
        <v>148</v>
      </c>
      <c r="FP39" s="33"/>
      <c r="FQ39" s="33"/>
      <c r="FV39" s="33"/>
      <c r="FW39" s="33"/>
      <c r="FX39" s="33"/>
      <c r="FZ39" s="32">
        <v>20</v>
      </c>
      <c r="GB39" s="33">
        <v>168</v>
      </c>
      <c r="GC39" s="20"/>
      <c r="GD39" s="20"/>
      <c r="GE39" s="20"/>
      <c r="GF39" s="20"/>
      <c r="GG39" s="20"/>
      <c r="GH39" s="33">
        <v>168</v>
      </c>
      <c r="GI39" s="33"/>
      <c r="GK39" s="32">
        <v>10</v>
      </c>
      <c r="GM39" s="40"/>
      <c r="GN39" s="33">
        <v>178</v>
      </c>
      <c r="GO39" s="33"/>
      <c r="GQ39" s="32">
        <v>20</v>
      </c>
      <c r="GU39" s="33">
        <v>198</v>
      </c>
      <c r="GV39" s="33"/>
      <c r="GX39" s="32">
        <v>5</v>
      </c>
      <c r="GZ39" s="33">
        <v>183</v>
      </c>
      <c r="HF39" s="32">
        <v>7.5</v>
      </c>
      <c r="HG39" s="32">
        <v>190.5</v>
      </c>
      <c r="HH39" s="32">
        <v>-27.5</v>
      </c>
      <c r="HI39" s="32" t="s">
        <v>453</v>
      </c>
      <c r="HM39" s="32">
        <v>163</v>
      </c>
      <c r="HP39" s="32">
        <v>12.5</v>
      </c>
      <c r="HQ39" s="32">
        <v>2</v>
      </c>
      <c r="HR39" s="32">
        <v>177.5</v>
      </c>
      <c r="HS39" s="32">
        <v>-78.5</v>
      </c>
      <c r="HT39" s="32" t="s">
        <v>204</v>
      </c>
      <c r="HU39" s="32">
        <v>20</v>
      </c>
      <c r="HY39" s="32">
        <v>8.5</v>
      </c>
      <c r="IA39" s="32">
        <v>127.5</v>
      </c>
      <c r="IB39" s="32">
        <v>-92.5</v>
      </c>
      <c r="IC39" s="32" t="s">
        <v>534</v>
      </c>
      <c r="IH39" s="32">
        <v>35</v>
      </c>
      <c r="IL39" s="32">
        <v>0</v>
      </c>
      <c r="IN39" s="32">
        <v>2</v>
      </c>
      <c r="IO39" s="32">
        <v>20</v>
      </c>
      <c r="IR39" s="32">
        <v>57</v>
      </c>
      <c r="IS39" s="32">
        <v>-14.5</v>
      </c>
      <c r="IT39" s="32" t="s">
        <v>234</v>
      </c>
      <c r="IV39" s="32">
        <v>0</v>
      </c>
      <c r="IX39" s="32">
        <v>42.5</v>
      </c>
      <c r="JC39" s="32">
        <v>42.5</v>
      </c>
      <c r="JI39" s="66"/>
      <c r="JL39" s="32">
        <f t="shared" si="0"/>
        <v>42.5</v>
      </c>
    </row>
    <row r="40" s="32" customFormat="1" customHeight="1" spans="1:272">
      <c r="A40" s="10">
        <v>38</v>
      </c>
      <c r="B40" s="10">
        <v>114685</v>
      </c>
      <c r="C40" s="10" t="s">
        <v>535</v>
      </c>
      <c r="D40" s="10" t="s">
        <v>269</v>
      </c>
      <c r="E40" s="10">
        <v>4086</v>
      </c>
      <c r="F40" s="10" t="s">
        <v>536</v>
      </c>
      <c r="G40" s="49" t="s">
        <v>210</v>
      </c>
      <c r="H40" s="32">
        <v>5</v>
      </c>
      <c r="J40" s="32">
        <v>3</v>
      </c>
      <c r="M40" s="20"/>
      <c r="T40" s="33"/>
      <c r="U40" s="20">
        <v>8</v>
      </c>
      <c r="V40" s="20"/>
      <c r="W40" s="20"/>
      <c r="X40" s="20"/>
      <c r="Y40" s="20"/>
      <c r="Z40" s="20"/>
      <c r="AA40" s="20"/>
      <c r="AB40" s="20"/>
      <c r="AC40" s="20"/>
      <c r="AD40" s="20"/>
      <c r="AE40" s="20"/>
      <c r="AF40" s="20"/>
      <c r="AG40" s="33">
        <v>8</v>
      </c>
      <c r="AJ40" s="32">
        <v>35</v>
      </c>
      <c r="AL40" s="32">
        <v>0</v>
      </c>
      <c r="AM40" s="32">
        <v>0</v>
      </c>
      <c r="AN40" s="32">
        <v>20</v>
      </c>
      <c r="AP40" s="33"/>
      <c r="AQ40" s="56">
        <v>63</v>
      </c>
      <c r="AR40" s="33"/>
      <c r="AS40" s="33">
        <v>50</v>
      </c>
      <c r="AT40" s="33"/>
      <c r="AU40" s="33"/>
      <c r="AV40" s="56">
        <v>113</v>
      </c>
      <c r="AW40" s="33"/>
      <c r="BA40" s="33">
        <v>113</v>
      </c>
      <c r="BB40" s="33"/>
      <c r="BC40" s="33"/>
      <c r="BD40" s="32">
        <v>50</v>
      </c>
      <c r="BF40" s="32">
        <v>0</v>
      </c>
      <c r="BG40" s="32">
        <v>20</v>
      </c>
      <c r="BH40" s="33"/>
      <c r="BI40" s="33"/>
      <c r="BJ40" s="32">
        <v>5</v>
      </c>
      <c r="BP40" s="34">
        <v>188</v>
      </c>
      <c r="BQ40" s="33"/>
      <c r="BR40" s="33"/>
      <c r="BV40" s="33">
        <v>188</v>
      </c>
      <c r="BW40" s="20"/>
      <c r="BX40" s="20"/>
      <c r="BY40" s="20"/>
      <c r="BZ40" s="20"/>
      <c r="CA40" s="20">
        <v>0</v>
      </c>
      <c r="CB40" s="20">
        <v>20</v>
      </c>
      <c r="CC40" s="20">
        <v>12</v>
      </c>
      <c r="CD40" s="20"/>
      <c r="CE40" s="20"/>
      <c r="CF40" s="33">
        <v>220</v>
      </c>
      <c r="CG40" s="33"/>
      <c r="CH40" s="20"/>
      <c r="CI40" s="20"/>
      <c r="CJ40" s="20">
        <v>7</v>
      </c>
      <c r="CK40" s="33">
        <v>227</v>
      </c>
      <c r="CL40" s="33">
        <v>-33.5</v>
      </c>
      <c r="CM40" s="32" t="s">
        <v>537</v>
      </c>
      <c r="CN40" s="20">
        <v>6</v>
      </c>
      <c r="CO40" s="35"/>
      <c r="CR40" s="33">
        <v>-30</v>
      </c>
      <c r="CS40" s="33" t="s">
        <v>538</v>
      </c>
      <c r="CT40" s="36">
        <v>169.5</v>
      </c>
      <c r="CU40" s="32">
        <v>20</v>
      </c>
      <c r="CW40" s="20">
        <v>10</v>
      </c>
      <c r="CY40" s="33">
        <v>199.5</v>
      </c>
      <c r="CZ40" s="33">
        <v>-49</v>
      </c>
      <c r="DA40" s="33" t="s">
        <v>539</v>
      </c>
      <c r="DB40" s="32">
        <v>20</v>
      </c>
      <c r="DD40" s="33">
        <v>170.5</v>
      </c>
      <c r="DE40" s="20"/>
      <c r="DF40" s="20"/>
      <c r="DG40" s="33"/>
      <c r="DH40" s="33"/>
      <c r="DI40" s="32">
        <v>3</v>
      </c>
      <c r="DO40" s="36">
        <v>173.5</v>
      </c>
      <c r="DP40" s="20"/>
      <c r="DQ40" s="33"/>
      <c r="DR40" s="32">
        <v>9</v>
      </c>
      <c r="DW40" s="20">
        <v>-16.5</v>
      </c>
      <c r="DX40" s="20" t="s">
        <v>540</v>
      </c>
      <c r="DY40" s="20"/>
      <c r="DZ40" s="33"/>
      <c r="EA40" s="32">
        <v>3</v>
      </c>
      <c r="EE40" s="34">
        <v>169</v>
      </c>
      <c r="EF40" s="33"/>
      <c r="EG40" s="33"/>
      <c r="EM40" s="32">
        <v>14</v>
      </c>
      <c r="EO40" s="33">
        <v>183</v>
      </c>
      <c r="EP40" s="33"/>
      <c r="EQ40" s="33"/>
      <c r="ER40" s="32">
        <v>12</v>
      </c>
      <c r="ET40" s="32">
        <v>20</v>
      </c>
      <c r="EW40" s="33">
        <v>215</v>
      </c>
      <c r="EX40" s="33"/>
      <c r="EY40" s="33"/>
      <c r="FD40" s="32">
        <v>10</v>
      </c>
      <c r="FG40" s="33">
        <v>225</v>
      </c>
      <c r="FH40" s="33"/>
      <c r="FI40" s="33"/>
      <c r="FO40" s="33">
        <v>225</v>
      </c>
      <c r="FP40" s="33"/>
      <c r="FQ40" s="33"/>
      <c r="FR40" s="32">
        <v>20</v>
      </c>
      <c r="FS40" s="32">
        <v>7</v>
      </c>
      <c r="FV40" s="33">
        <v>-25</v>
      </c>
      <c r="FW40" s="33" t="s">
        <v>541</v>
      </c>
      <c r="FX40" s="33"/>
      <c r="FZ40" s="32">
        <v>20</v>
      </c>
      <c r="GB40" s="33">
        <v>247</v>
      </c>
      <c r="GC40" s="20">
        <v>-57.5</v>
      </c>
      <c r="GD40" s="20" t="s">
        <v>542</v>
      </c>
      <c r="GE40" s="20"/>
      <c r="GF40" s="20"/>
      <c r="GG40" s="20"/>
      <c r="GH40" s="33">
        <v>189.5</v>
      </c>
      <c r="GI40" s="33">
        <v>-46.5</v>
      </c>
      <c r="GJ40" s="32" t="s">
        <v>372</v>
      </c>
      <c r="GM40" s="40">
        <v>1</v>
      </c>
      <c r="GN40" s="33">
        <v>144</v>
      </c>
      <c r="GO40" s="33"/>
      <c r="GU40" s="33">
        <v>144</v>
      </c>
      <c r="GV40" s="33"/>
      <c r="GX40" s="32">
        <v>7.5</v>
      </c>
      <c r="GZ40" s="33">
        <v>151.5</v>
      </c>
      <c r="HF40" s="32">
        <v>5</v>
      </c>
      <c r="HG40" s="32">
        <v>156.5</v>
      </c>
      <c r="HL40" s="32">
        <v>2</v>
      </c>
      <c r="HM40" s="32">
        <v>158.5</v>
      </c>
      <c r="HP40" s="32">
        <v>5</v>
      </c>
      <c r="HR40" s="32">
        <v>163.5</v>
      </c>
      <c r="HW40" s="32">
        <v>20</v>
      </c>
      <c r="HY40" s="32">
        <v>5.5</v>
      </c>
      <c r="IA40" s="32">
        <v>189</v>
      </c>
      <c r="IB40" s="32">
        <v>-119</v>
      </c>
      <c r="IC40" s="32" t="s">
        <v>255</v>
      </c>
      <c r="IG40" s="32">
        <v>13</v>
      </c>
      <c r="IH40" s="32">
        <v>83</v>
      </c>
      <c r="II40" s="32">
        <v>-21</v>
      </c>
      <c r="IJ40" s="32" t="s">
        <v>522</v>
      </c>
      <c r="IL40" s="32">
        <v>5</v>
      </c>
      <c r="IM40" s="32">
        <v>20</v>
      </c>
      <c r="IQ40" s="32">
        <v>3</v>
      </c>
      <c r="IR40" s="32">
        <v>90</v>
      </c>
      <c r="IS40" s="32">
        <v>-5</v>
      </c>
      <c r="IT40" s="32" t="s">
        <v>543</v>
      </c>
      <c r="IV40" s="32">
        <v>60</v>
      </c>
      <c r="IX40" s="32">
        <v>145</v>
      </c>
      <c r="IY40" s="32">
        <v>-24</v>
      </c>
      <c r="IZ40" s="32" t="s">
        <v>544</v>
      </c>
      <c r="JB40" s="32">
        <v>50</v>
      </c>
      <c r="JC40" s="32">
        <v>171</v>
      </c>
      <c r="JD40" s="32">
        <v>-89.3</v>
      </c>
      <c r="JE40" s="32" t="s">
        <v>545</v>
      </c>
      <c r="JF40" s="32">
        <v>20</v>
      </c>
      <c r="JG40" s="32">
        <v>20</v>
      </c>
      <c r="JI40" s="66"/>
      <c r="JL40" s="32">
        <f t="shared" si="0"/>
        <v>121.7</v>
      </c>
    </row>
    <row r="41" s="32" customFormat="1" customHeight="1" spans="1:272">
      <c r="A41" s="10">
        <v>39</v>
      </c>
      <c r="B41" s="10">
        <v>582</v>
      </c>
      <c r="C41" s="10" t="s">
        <v>546</v>
      </c>
      <c r="D41" s="10" t="s">
        <v>208</v>
      </c>
      <c r="E41" s="10">
        <v>4444</v>
      </c>
      <c r="F41" s="18" t="s">
        <v>547</v>
      </c>
      <c r="G41" s="18" t="s">
        <v>198</v>
      </c>
      <c r="K41" s="32">
        <v>5</v>
      </c>
      <c r="L41" s="32">
        <v>3</v>
      </c>
      <c r="M41" s="20">
        <v>2</v>
      </c>
      <c r="N41" s="32">
        <v>20</v>
      </c>
      <c r="T41" s="33"/>
      <c r="U41" s="20">
        <v>30</v>
      </c>
      <c r="V41" s="20"/>
      <c r="W41" s="20"/>
      <c r="X41" s="20"/>
      <c r="Y41" s="20"/>
      <c r="Z41" s="20"/>
      <c r="AA41" s="20"/>
      <c r="AB41" s="20"/>
      <c r="AC41" s="20">
        <v>20</v>
      </c>
      <c r="AD41" s="20"/>
      <c r="AE41" s="20"/>
      <c r="AF41" s="20"/>
      <c r="AG41" s="33">
        <v>50</v>
      </c>
      <c r="AJ41" s="32">
        <v>35</v>
      </c>
      <c r="AL41" s="32">
        <v>10</v>
      </c>
      <c r="AM41" s="32">
        <v>0</v>
      </c>
      <c r="AN41" s="32">
        <v>20</v>
      </c>
      <c r="AP41" s="33"/>
      <c r="AQ41" s="56">
        <v>115</v>
      </c>
      <c r="AR41" s="33"/>
      <c r="AS41" s="33">
        <v>20</v>
      </c>
      <c r="AT41" s="33"/>
      <c r="AU41" s="33"/>
      <c r="AV41" s="56">
        <v>135</v>
      </c>
      <c r="AW41" s="33"/>
      <c r="BA41" s="33">
        <v>135</v>
      </c>
      <c r="BB41" s="33"/>
      <c r="BC41" s="33"/>
      <c r="BF41" s="32">
        <v>-1</v>
      </c>
      <c r="BH41" s="33"/>
      <c r="BI41" s="33"/>
      <c r="BK41" s="32">
        <v>20</v>
      </c>
      <c r="BP41" s="34">
        <v>154</v>
      </c>
      <c r="BQ41" s="33"/>
      <c r="BR41" s="33"/>
      <c r="BS41" s="32">
        <v>20</v>
      </c>
      <c r="BV41" s="33">
        <v>174</v>
      </c>
      <c r="BW41" s="20"/>
      <c r="BX41" s="20">
        <v>20</v>
      </c>
      <c r="BY41" s="20"/>
      <c r="BZ41" s="20"/>
      <c r="CA41" s="20">
        <v>0</v>
      </c>
      <c r="CB41" s="20"/>
      <c r="CC41" s="20">
        <v>5</v>
      </c>
      <c r="CD41" s="20">
        <v>-47.5</v>
      </c>
      <c r="CE41" s="20" t="s">
        <v>548</v>
      </c>
      <c r="CF41" s="33">
        <v>151.5</v>
      </c>
      <c r="CG41" s="33"/>
      <c r="CH41" s="20"/>
      <c r="CI41" s="20"/>
      <c r="CJ41" s="20"/>
      <c r="CK41" s="33">
        <v>151.5</v>
      </c>
      <c r="CL41" s="33"/>
      <c r="CN41" s="20">
        <v>5</v>
      </c>
      <c r="CO41" s="35"/>
      <c r="CR41" s="33"/>
      <c r="CS41" s="33"/>
      <c r="CT41" s="36">
        <v>156.5</v>
      </c>
      <c r="CU41" s="32">
        <v>20</v>
      </c>
      <c r="CW41" s="20"/>
      <c r="CY41" s="33">
        <v>176.5</v>
      </c>
      <c r="CZ41" s="33"/>
      <c r="DA41" s="33"/>
      <c r="DD41" s="33">
        <v>176.5</v>
      </c>
      <c r="DE41" s="20"/>
      <c r="DF41" s="20"/>
      <c r="DG41" s="33"/>
      <c r="DH41" s="33"/>
      <c r="DJ41" s="32">
        <v>20</v>
      </c>
      <c r="DO41" s="36">
        <v>196.5</v>
      </c>
      <c r="DP41" s="20"/>
      <c r="DQ41" s="33"/>
      <c r="DR41" s="32">
        <v>-2</v>
      </c>
      <c r="DS41" s="32">
        <v>20</v>
      </c>
      <c r="DU41" s="32">
        <v>20</v>
      </c>
      <c r="DW41" s="20">
        <v>-93.5</v>
      </c>
      <c r="DX41" s="20" t="s">
        <v>549</v>
      </c>
      <c r="DY41" s="20"/>
      <c r="DZ41" s="33"/>
      <c r="EE41" s="34">
        <v>141</v>
      </c>
      <c r="EF41" s="33"/>
      <c r="EG41" s="33"/>
      <c r="EO41" s="33">
        <v>141</v>
      </c>
      <c r="EP41" s="33"/>
      <c r="EQ41" s="33"/>
      <c r="ET41" s="32">
        <v>20</v>
      </c>
      <c r="EU41" s="32">
        <v>50</v>
      </c>
      <c r="EW41" s="33">
        <v>211</v>
      </c>
      <c r="EX41" s="33"/>
      <c r="EY41" s="33"/>
      <c r="FD41" s="32">
        <v>20</v>
      </c>
      <c r="FG41" s="33">
        <v>231</v>
      </c>
      <c r="FH41" s="33"/>
      <c r="FI41" s="33"/>
      <c r="FN41" s="32">
        <v>-2</v>
      </c>
      <c r="FO41" s="33">
        <v>229</v>
      </c>
      <c r="FP41" s="33"/>
      <c r="FQ41" s="33"/>
      <c r="FS41" s="32">
        <v>-4</v>
      </c>
      <c r="FV41" s="33"/>
      <c r="FW41" s="33"/>
      <c r="FX41" s="33">
        <v>2</v>
      </c>
      <c r="FZ41" s="32">
        <v>20</v>
      </c>
      <c r="GB41" s="33">
        <v>247</v>
      </c>
      <c r="GC41" s="20"/>
      <c r="GD41" s="20"/>
      <c r="GE41" s="20"/>
      <c r="GF41" s="20">
        <v>20</v>
      </c>
      <c r="GG41" s="20"/>
      <c r="GH41" s="33">
        <v>267</v>
      </c>
      <c r="GI41" s="33"/>
      <c r="GM41" s="40">
        <v>3</v>
      </c>
      <c r="GN41" s="33">
        <v>270</v>
      </c>
      <c r="GO41" s="33"/>
      <c r="GU41" s="33">
        <v>270</v>
      </c>
      <c r="GV41" s="33"/>
      <c r="GZ41" s="33">
        <v>270</v>
      </c>
      <c r="HG41" s="32">
        <v>270</v>
      </c>
      <c r="HL41" s="32">
        <v>5</v>
      </c>
      <c r="HM41" s="32">
        <v>275</v>
      </c>
      <c r="HR41" s="32">
        <v>275</v>
      </c>
      <c r="HZ41" s="32">
        <v>6</v>
      </c>
      <c r="IA41" s="32">
        <v>281</v>
      </c>
      <c r="ID41" s="32">
        <v>20</v>
      </c>
      <c r="IG41" s="32">
        <v>8</v>
      </c>
      <c r="IH41" s="32">
        <v>309</v>
      </c>
      <c r="IK41" s="32">
        <v>20</v>
      </c>
      <c r="IR41" s="32">
        <v>329</v>
      </c>
      <c r="IS41" s="32">
        <v>-55.5</v>
      </c>
      <c r="IT41" s="32" t="s">
        <v>321</v>
      </c>
      <c r="IU41" s="32">
        <v>20</v>
      </c>
      <c r="IV41" s="32">
        <v>60</v>
      </c>
      <c r="IX41" s="32">
        <v>353.5</v>
      </c>
      <c r="IY41" s="32">
        <v>-63.5</v>
      </c>
      <c r="IZ41" s="32" t="s">
        <v>309</v>
      </c>
      <c r="JB41" s="32">
        <v>50</v>
      </c>
      <c r="JC41" s="32">
        <v>340</v>
      </c>
      <c r="JH41" s="32">
        <v>20</v>
      </c>
      <c r="JI41" s="66"/>
      <c r="JL41" s="32">
        <f t="shared" si="0"/>
        <v>360</v>
      </c>
    </row>
    <row r="42" s="32" customFormat="1" customHeight="1" spans="1:272">
      <c r="A42" s="10">
        <v>40</v>
      </c>
      <c r="B42" s="10">
        <v>102934</v>
      </c>
      <c r="C42" s="10" t="s">
        <v>298</v>
      </c>
      <c r="D42" s="10" t="s">
        <v>208</v>
      </c>
      <c r="E42" s="10">
        <v>8400</v>
      </c>
      <c r="F42" s="10" t="s">
        <v>550</v>
      </c>
      <c r="G42" s="10" t="s">
        <v>210</v>
      </c>
      <c r="I42" s="32">
        <v>4</v>
      </c>
      <c r="J42" s="32">
        <v>5</v>
      </c>
      <c r="L42" s="32">
        <v>-2</v>
      </c>
      <c r="M42" s="20"/>
      <c r="T42" s="33"/>
      <c r="U42" s="20">
        <v>7</v>
      </c>
      <c r="V42" s="20"/>
      <c r="W42" s="20"/>
      <c r="X42" s="20"/>
      <c r="Y42" s="20"/>
      <c r="Z42" s="20"/>
      <c r="AA42" s="20"/>
      <c r="AB42" s="20"/>
      <c r="AC42" s="20"/>
      <c r="AD42" s="20"/>
      <c r="AE42" s="20"/>
      <c r="AF42" s="20"/>
      <c r="AG42" s="33">
        <v>7</v>
      </c>
      <c r="AI42" s="32">
        <v>20</v>
      </c>
      <c r="AJ42" s="32">
        <v>25</v>
      </c>
      <c r="AL42" s="32">
        <v>0</v>
      </c>
      <c r="AM42" s="32">
        <v>20</v>
      </c>
      <c r="AN42" s="32">
        <v>20</v>
      </c>
      <c r="AP42" s="33"/>
      <c r="AQ42" s="56">
        <v>92</v>
      </c>
      <c r="AR42" s="33"/>
      <c r="AS42" s="33"/>
      <c r="AT42" s="33"/>
      <c r="AU42" s="33"/>
      <c r="AV42" s="56">
        <v>92</v>
      </c>
      <c r="AW42" s="33">
        <v>-40</v>
      </c>
      <c r="BA42" s="33">
        <v>52</v>
      </c>
      <c r="BB42" s="33"/>
      <c r="BC42" s="33"/>
      <c r="BF42" s="32">
        <v>1</v>
      </c>
      <c r="BH42" s="33">
        <v>-52</v>
      </c>
      <c r="BI42" s="33" t="s">
        <v>551</v>
      </c>
      <c r="BP42" s="34">
        <v>1</v>
      </c>
      <c r="BQ42" s="33"/>
      <c r="BR42" s="33"/>
      <c r="BS42" s="32">
        <v>20</v>
      </c>
      <c r="BT42" s="32">
        <v>-2</v>
      </c>
      <c r="BV42" s="33">
        <v>19</v>
      </c>
      <c r="BW42" s="20"/>
      <c r="BX42" s="20"/>
      <c r="BY42" s="20">
        <v>20</v>
      </c>
      <c r="BZ42" s="20">
        <v>0</v>
      </c>
      <c r="CA42" s="20">
        <v>0</v>
      </c>
      <c r="CB42" s="20"/>
      <c r="CC42" s="20">
        <v>1</v>
      </c>
      <c r="CD42" s="20"/>
      <c r="CE42" s="20"/>
      <c r="CF42" s="33">
        <v>40</v>
      </c>
      <c r="CG42" s="33"/>
      <c r="CH42" s="20"/>
      <c r="CI42" s="20"/>
      <c r="CJ42" s="20">
        <v>10</v>
      </c>
      <c r="CK42" s="33">
        <v>50</v>
      </c>
      <c r="CL42" s="33"/>
      <c r="CN42" s="20"/>
      <c r="CO42" s="35"/>
      <c r="CR42" s="33"/>
      <c r="CS42" s="33"/>
      <c r="CT42" s="36">
        <v>50</v>
      </c>
      <c r="CU42" s="32">
        <v>20</v>
      </c>
      <c r="CW42" s="20"/>
      <c r="CY42" s="33">
        <v>70</v>
      </c>
      <c r="CZ42" s="33"/>
      <c r="DA42" s="33"/>
      <c r="DC42" s="32">
        <v>-2</v>
      </c>
      <c r="DD42" s="33">
        <v>68</v>
      </c>
      <c r="DE42" s="20"/>
      <c r="DF42" s="20"/>
      <c r="DG42" s="33"/>
      <c r="DH42" s="33"/>
      <c r="DI42" s="32">
        <v>-2</v>
      </c>
      <c r="DO42" s="36">
        <v>66</v>
      </c>
      <c r="DP42" s="20"/>
      <c r="DQ42" s="33"/>
      <c r="DW42" s="20"/>
      <c r="DX42" s="20"/>
      <c r="DY42" s="20"/>
      <c r="DZ42" s="33"/>
      <c r="EA42" s="32">
        <v>5</v>
      </c>
      <c r="EE42" s="34">
        <v>71</v>
      </c>
      <c r="EF42" s="33"/>
      <c r="EG42" s="33"/>
      <c r="EJ42" s="32">
        <v>5</v>
      </c>
      <c r="EO42" s="33">
        <v>76</v>
      </c>
      <c r="EP42" s="33"/>
      <c r="EQ42" s="33"/>
      <c r="EU42" s="32">
        <v>40</v>
      </c>
      <c r="EW42" s="33">
        <v>116</v>
      </c>
      <c r="EX42" s="33"/>
      <c r="EY42" s="33"/>
      <c r="FD42" s="32">
        <v>20</v>
      </c>
      <c r="FG42" s="33">
        <v>136</v>
      </c>
      <c r="FH42" s="33"/>
      <c r="FI42" s="33"/>
      <c r="FN42" s="32">
        <v>-2</v>
      </c>
      <c r="FO42" s="33">
        <v>134</v>
      </c>
      <c r="FP42" s="33">
        <v>-30</v>
      </c>
      <c r="FQ42" s="33" t="s">
        <v>552</v>
      </c>
      <c r="FS42" s="32">
        <v>-1</v>
      </c>
      <c r="FV42" s="33">
        <v>-25</v>
      </c>
      <c r="FW42" s="33" t="s">
        <v>553</v>
      </c>
      <c r="FX42" s="33">
        <v>-1</v>
      </c>
      <c r="FZ42" s="32">
        <v>10</v>
      </c>
      <c r="GB42" s="33">
        <v>87</v>
      </c>
      <c r="GC42" s="20"/>
      <c r="GD42" s="20"/>
      <c r="GE42" s="20"/>
      <c r="GF42" s="20"/>
      <c r="GG42" s="20"/>
      <c r="GH42" s="33">
        <v>87</v>
      </c>
      <c r="GI42" s="33"/>
      <c r="GM42" s="40">
        <v>-4</v>
      </c>
      <c r="GN42" s="33">
        <v>83</v>
      </c>
      <c r="GO42" s="33"/>
      <c r="GR42" s="32">
        <v>1</v>
      </c>
      <c r="GU42" s="33">
        <v>84</v>
      </c>
      <c r="GV42" s="33"/>
      <c r="GZ42" s="33">
        <v>83</v>
      </c>
      <c r="HF42" s="32">
        <v>0</v>
      </c>
      <c r="HG42" s="32">
        <v>83</v>
      </c>
      <c r="HM42" s="32">
        <v>83</v>
      </c>
      <c r="HR42" s="32">
        <v>83</v>
      </c>
      <c r="IA42" s="32">
        <v>83</v>
      </c>
      <c r="IH42" s="32">
        <v>83</v>
      </c>
      <c r="IQ42" s="32">
        <v>-2</v>
      </c>
      <c r="IR42" s="32">
        <v>81</v>
      </c>
      <c r="IS42" s="32">
        <v>-21</v>
      </c>
      <c r="IT42" s="32" t="s">
        <v>241</v>
      </c>
      <c r="IV42" s="32">
        <v>10</v>
      </c>
      <c r="IX42" s="32">
        <v>70</v>
      </c>
      <c r="IY42" s="32">
        <v>-74.5</v>
      </c>
      <c r="IZ42" s="32" t="s">
        <v>309</v>
      </c>
      <c r="JC42" s="32">
        <v>-4.5</v>
      </c>
      <c r="JI42" s="66"/>
      <c r="JL42" s="32">
        <f t="shared" si="0"/>
        <v>-4.5</v>
      </c>
    </row>
    <row r="43" s="32" customFormat="1" customHeight="1" spans="1:272">
      <c r="A43" s="10">
        <v>41</v>
      </c>
      <c r="B43" s="10">
        <v>54</v>
      </c>
      <c r="C43" s="10" t="s">
        <v>554</v>
      </c>
      <c r="D43" s="10" t="s">
        <v>190</v>
      </c>
      <c r="E43" s="10">
        <v>7379</v>
      </c>
      <c r="F43" s="10" t="s">
        <v>555</v>
      </c>
      <c r="G43" s="10" t="s">
        <v>198</v>
      </c>
      <c r="I43" s="32">
        <v>2</v>
      </c>
      <c r="K43" s="32">
        <v>3</v>
      </c>
      <c r="L43" s="32">
        <v>2</v>
      </c>
      <c r="M43" s="20">
        <v>4</v>
      </c>
      <c r="T43" s="33"/>
      <c r="U43" s="20">
        <v>11</v>
      </c>
      <c r="V43" s="20"/>
      <c r="W43" s="20"/>
      <c r="X43" s="20"/>
      <c r="Y43" s="20"/>
      <c r="Z43" s="20"/>
      <c r="AA43" s="20"/>
      <c r="AB43" s="20"/>
      <c r="AC43" s="20">
        <v>20</v>
      </c>
      <c r="AD43" s="20"/>
      <c r="AE43" s="20">
        <v>3</v>
      </c>
      <c r="AF43" s="20"/>
      <c r="AG43" s="33">
        <v>34</v>
      </c>
      <c r="AJ43" s="32">
        <v>30</v>
      </c>
      <c r="AL43" s="32">
        <v>0</v>
      </c>
      <c r="AM43" s="32">
        <v>20</v>
      </c>
      <c r="AN43" s="32">
        <v>0</v>
      </c>
      <c r="AP43" s="33"/>
      <c r="AQ43" s="56">
        <v>84</v>
      </c>
      <c r="AR43" s="33"/>
      <c r="AS43" s="33"/>
      <c r="AT43" s="33"/>
      <c r="AU43" s="33"/>
      <c r="AV43" s="56">
        <v>84</v>
      </c>
      <c r="AW43" s="33"/>
      <c r="BA43" s="33">
        <v>84</v>
      </c>
      <c r="BB43" s="33"/>
      <c r="BC43" s="33"/>
      <c r="BF43" s="32">
        <v>4</v>
      </c>
      <c r="BH43" s="33"/>
      <c r="BI43" s="33"/>
      <c r="BJ43" s="32">
        <v>1</v>
      </c>
      <c r="BP43" s="34">
        <v>89</v>
      </c>
      <c r="BQ43" s="33"/>
      <c r="BR43" s="33"/>
      <c r="BS43" s="32">
        <v>20</v>
      </c>
      <c r="BV43" s="33">
        <v>109</v>
      </c>
      <c r="BW43" s="20"/>
      <c r="BX43" s="20"/>
      <c r="BY43" s="20">
        <v>20</v>
      </c>
      <c r="BZ43" s="20">
        <v>20</v>
      </c>
      <c r="CA43" s="20">
        <v>0</v>
      </c>
      <c r="CB43" s="20"/>
      <c r="CC43" s="20"/>
      <c r="CD43" s="20"/>
      <c r="CE43" s="20"/>
      <c r="CF43" s="33">
        <v>149</v>
      </c>
      <c r="CG43" s="33"/>
      <c r="CH43" s="20"/>
      <c r="CI43" s="20"/>
      <c r="CJ43" s="20">
        <v>8</v>
      </c>
      <c r="CK43" s="33">
        <v>157</v>
      </c>
      <c r="CL43" s="33"/>
      <c r="CN43" s="20"/>
      <c r="CO43" s="35"/>
      <c r="CP43" s="32">
        <v>20</v>
      </c>
      <c r="CR43" s="33"/>
      <c r="CS43" s="33"/>
      <c r="CT43" s="36">
        <v>177</v>
      </c>
      <c r="CU43" s="32">
        <v>20</v>
      </c>
      <c r="CW43" s="20"/>
      <c r="CY43" s="33">
        <v>197</v>
      </c>
      <c r="CZ43" s="33"/>
      <c r="DA43" s="33"/>
      <c r="DC43" s="32">
        <v>3</v>
      </c>
      <c r="DD43" s="33">
        <v>200</v>
      </c>
      <c r="DE43" s="20"/>
      <c r="DF43" s="20"/>
      <c r="DG43" s="33"/>
      <c r="DH43" s="33"/>
      <c r="DI43" s="32">
        <v>3</v>
      </c>
      <c r="DJ43" s="32">
        <v>20</v>
      </c>
      <c r="DO43" s="36">
        <v>223</v>
      </c>
      <c r="DP43" s="20"/>
      <c r="DQ43" s="33"/>
      <c r="DR43" s="32">
        <v>4</v>
      </c>
      <c r="DS43" s="32">
        <v>20</v>
      </c>
      <c r="DW43" s="20"/>
      <c r="DX43" s="20"/>
      <c r="DY43" s="20"/>
      <c r="DZ43" s="33"/>
      <c r="EA43" s="32">
        <v>8</v>
      </c>
      <c r="EC43" s="32">
        <v>2</v>
      </c>
      <c r="EE43" s="34">
        <v>257</v>
      </c>
      <c r="EF43" s="33"/>
      <c r="EG43" s="33"/>
      <c r="EM43" s="32">
        <v>4</v>
      </c>
      <c r="EO43" s="33">
        <v>261</v>
      </c>
      <c r="EP43" s="33"/>
      <c r="EQ43" s="33"/>
      <c r="EW43" s="33">
        <v>261</v>
      </c>
      <c r="EX43" s="33">
        <v>-12</v>
      </c>
      <c r="EY43" s="33" t="s">
        <v>556</v>
      </c>
      <c r="FB43" s="32">
        <v>8</v>
      </c>
      <c r="FG43" s="33">
        <v>257</v>
      </c>
      <c r="FH43" s="33"/>
      <c r="FI43" s="33"/>
      <c r="FN43" s="32">
        <v>7</v>
      </c>
      <c r="FO43" s="33">
        <v>264</v>
      </c>
      <c r="FP43" s="33"/>
      <c r="FQ43" s="33"/>
      <c r="FV43" s="33"/>
      <c r="FW43" s="33"/>
      <c r="FX43" s="33"/>
      <c r="GB43" s="33">
        <v>264</v>
      </c>
      <c r="GC43" s="20"/>
      <c r="GD43" s="20"/>
      <c r="GE43" s="20">
        <v>20</v>
      </c>
      <c r="GF43" s="20"/>
      <c r="GG43" s="20">
        <v>2</v>
      </c>
      <c r="GH43" s="33">
        <v>286</v>
      </c>
      <c r="GI43" s="33"/>
      <c r="GM43" s="40">
        <v>1</v>
      </c>
      <c r="GN43" s="33">
        <v>287</v>
      </c>
      <c r="GO43" s="33"/>
      <c r="GU43" s="33">
        <v>287</v>
      </c>
      <c r="GV43" s="33"/>
      <c r="GX43" s="32">
        <v>5</v>
      </c>
      <c r="GZ43" s="33">
        <v>292</v>
      </c>
      <c r="HC43" s="32">
        <v>20</v>
      </c>
      <c r="HE43" s="32">
        <v>7</v>
      </c>
      <c r="HF43" s="32">
        <v>4</v>
      </c>
      <c r="HG43" s="32">
        <v>323</v>
      </c>
      <c r="HH43" s="32">
        <v>-105</v>
      </c>
      <c r="HI43" s="32" t="s">
        <v>436</v>
      </c>
      <c r="HL43" s="32">
        <v>8</v>
      </c>
      <c r="HM43" s="32">
        <v>226</v>
      </c>
      <c r="HP43" s="32">
        <v>4</v>
      </c>
      <c r="HQ43" s="32">
        <v>2</v>
      </c>
      <c r="HR43" s="32">
        <v>232</v>
      </c>
      <c r="HY43" s="32">
        <v>4</v>
      </c>
      <c r="HZ43" s="32">
        <v>12</v>
      </c>
      <c r="IA43" s="32">
        <v>248</v>
      </c>
      <c r="IG43" s="32">
        <v>2</v>
      </c>
      <c r="IH43" s="32">
        <v>250</v>
      </c>
      <c r="IK43" s="32">
        <v>20</v>
      </c>
      <c r="IL43" s="32">
        <v>4</v>
      </c>
      <c r="IM43" s="32">
        <v>20</v>
      </c>
      <c r="IQ43" s="32">
        <v>4</v>
      </c>
      <c r="IR43" s="32">
        <v>298</v>
      </c>
      <c r="IU43" s="32">
        <v>20</v>
      </c>
      <c r="IV43" s="32">
        <v>0</v>
      </c>
      <c r="IX43" s="32">
        <v>318</v>
      </c>
      <c r="JC43" s="32">
        <v>318</v>
      </c>
      <c r="JG43" s="32">
        <v>20</v>
      </c>
      <c r="JI43" s="66"/>
      <c r="JK43" s="32">
        <v>-4</v>
      </c>
      <c r="JL43" s="32">
        <f t="shared" si="0"/>
        <v>334</v>
      </c>
    </row>
    <row r="44" s="32" customFormat="1" customHeight="1" spans="1:272">
      <c r="A44" s="10">
        <v>42</v>
      </c>
      <c r="B44" s="10">
        <v>571</v>
      </c>
      <c r="C44" s="10" t="s">
        <v>557</v>
      </c>
      <c r="D44" s="10" t="s">
        <v>279</v>
      </c>
      <c r="E44" s="10">
        <v>11109</v>
      </c>
      <c r="F44" s="52" t="s">
        <v>558</v>
      </c>
      <c r="G44" s="10" t="s">
        <v>210</v>
      </c>
      <c r="H44" s="32">
        <v>3</v>
      </c>
      <c r="L44" s="32">
        <v>4</v>
      </c>
      <c r="M44" s="20">
        <v>-2</v>
      </c>
      <c r="T44" s="33"/>
      <c r="U44" s="20">
        <v>5</v>
      </c>
      <c r="V44" s="20"/>
      <c r="W44" s="20"/>
      <c r="X44" s="20"/>
      <c r="Y44" s="20"/>
      <c r="Z44" s="20"/>
      <c r="AA44" s="20"/>
      <c r="AB44" s="20"/>
      <c r="AC44" s="20"/>
      <c r="AD44" s="20"/>
      <c r="AE44" s="20"/>
      <c r="AF44" s="20"/>
      <c r="AG44" s="33">
        <v>5</v>
      </c>
      <c r="AH44" s="32">
        <v>20</v>
      </c>
      <c r="AJ44" s="32">
        <v>30</v>
      </c>
      <c r="AL44" s="32">
        <v>0</v>
      </c>
      <c r="AM44" s="32">
        <v>0</v>
      </c>
      <c r="AN44" s="32">
        <v>20</v>
      </c>
      <c r="AP44" s="33"/>
      <c r="AQ44" s="56">
        <v>75</v>
      </c>
      <c r="AR44" s="33"/>
      <c r="AS44" s="33"/>
      <c r="AT44" s="33"/>
      <c r="AU44" s="33"/>
      <c r="AV44" s="56">
        <v>75</v>
      </c>
      <c r="AW44" s="33"/>
      <c r="BA44" s="33">
        <v>75</v>
      </c>
      <c r="BB44" s="33"/>
      <c r="BC44" s="33"/>
      <c r="BF44" s="32">
        <v>0</v>
      </c>
      <c r="BH44" s="33"/>
      <c r="BI44" s="33"/>
      <c r="BP44" s="34">
        <v>75</v>
      </c>
      <c r="BQ44" s="33"/>
      <c r="BR44" s="33"/>
      <c r="BT44" s="32">
        <v>6</v>
      </c>
      <c r="BV44" s="33">
        <v>81</v>
      </c>
      <c r="BW44" s="20"/>
      <c r="BX44" s="20">
        <v>20</v>
      </c>
      <c r="BY44" s="20"/>
      <c r="BZ44" s="20"/>
      <c r="CA44" s="20">
        <v>0</v>
      </c>
      <c r="CB44" s="20"/>
      <c r="CC44" s="20">
        <v>2</v>
      </c>
      <c r="CD44" s="20"/>
      <c r="CE44" s="20"/>
      <c r="CF44" s="33">
        <v>103</v>
      </c>
      <c r="CG44" s="33"/>
      <c r="CH44" s="20"/>
      <c r="CI44" s="20"/>
      <c r="CJ44" s="20"/>
      <c r="CK44" s="33">
        <v>103</v>
      </c>
      <c r="CL44" s="33">
        <v>-36.5</v>
      </c>
      <c r="CM44" s="32" t="s">
        <v>559</v>
      </c>
      <c r="CN44" s="20">
        <v>8</v>
      </c>
      <c r="CO44" s="35"/>
      <c r="CR44" s="33"/>
      <c r="CS44" s="33"/>
      <c r="CT44" s="36">
        <v>74.5</v>
      </c>
      <c r="CW44" s="20"/>
      <c r="CX44" s="32">
        <v>1</v>
      </c>
      <c r="CY44" s="33">
        <v>75.5</v>
      </c>
      <c r="CZ44" s="33">
        <v>-18</v>
      </c>
      <c r="DA44" s="33" t="s">
        <v>413</v>
      </c>
      <c r="DB44" s="32">
        <v>20</v>
      </c>
      <c r="DC44" s="32">
        <v>3</v>
      </c>
      <c r="DD44" s="33">
        <v>80.5</v>
      </c>
      <c r="DE44" s="20"/>
      <c r="DF44" s="20"/>
      <c r="DG44" s="33">
        <v>-16</v>
      </c>
      <c r="DH44" s="33" t="s">
        <v>560</v>
      </c>
      <c r="DI44" s="32">
        <v>2</v>
      </c>
      <c r="DO44" s="36">
        <v>66.5</v>
      </c>
      <c r="DP44" s="20">
        <v>-29</v>
      </c>
      <c r="DQ44" s="33" t="s">
        <v>443</v>
      </c>
      <c r="DR44" s="32">
        <v>0</v>
      </c>
      <c r="DW44" s="20">
        <v>-6</v>
      </c>
      <c r="DX44" s="20" t="s">
        <v>561</v>
      </c>
      <c r="DY44" s="20"/>
      <c r="DZ44" s="33"/>
      <c r="EA44" s="32">
        <v>1</v>
      </c>
      <c r="ED44" s="32">
        <v>20</v>
      </c>
      <c r="EE44" s="34">
        <v>52.5</v>
      </c>
      <c r="EF44" s="33"/>
      <c r="EG44" s="33"/>
      <c r="EK44" s="32">
        <v>20</v>
      </c>
      <c r="EO44" s="33">
        <v>72.5</v>
      </c>
      <c r="EP44" s="33"/>
      <c r="EQ44" s="33"/>
      <c r="ER44" s="32">
        <v>11</v>
      </c>
      <c r="EU44" s="32">
        <v>90</v>
      </c>
      <c r="EV44" s="32">
        <v>3</v>
      </c>
      <c r="EW44" s="33">
        <v>176.5</v>
      </c>
      <c r="EX44" s="33">
        <v>-4</v>
      </c>
      <c r="EY44" s="33" t="s">
        <v>562</v>
      </c>
      <c r="FB44" s="32">
        <v>6</v>
      </c>
      <c r="FD44" s="32">
        <v>50</v>
      </c>
      <c r="FG44" s="33">
        <v>228.5</v>
      </c>
      <c r="FH44" s="33"/>
      <c r="FI44" s="33"/>
      <c r="FK44" s="32">
        <v>10</v>
      </c>
      <c r="FN44" s="32">
        <v>8</v>
      </c>
      <c r="FO44" s="33">
        <v>246.5</v>
      </c>
      <c r="FP44" s="33">
        <v>-42</v>
      </c>
      <c r="FQ44" s="33" t="s">
        <v>563</v>
      </c>
      <c r="FV44" s="33">
        <v>-100.5</v>
      </c>
      <c r="FW44" s="33" t="s">
        <v>564</v>
      </c>
      <c r="FX44" s="33"/>
      <c r="FZ44" s="32">
        <v>10</v>
      </c>
      <c r="GB44" s="33">
        <v>114</v>
      </c>
      <c r="GC44" s="20">
        <v>-25</v>
      </c>
      <c r="GD44" s="20" t="s">
        <v>565</v>
      </c>
      <c r="GE44" s="20"/>
      <c r="GF44" s="20"/>
      <c r="GG44" s="20"/>
      <c r="GH44" s="33">
        <v>89</v>
      </c>
      <c r="GI44" s="33"/>
      <c r="GM44" s="40"/>
      <c r="GN44" s="33">
        <v>89</v>
      </c>
      <c r="GO44" s="33"/>
      <c r="GR44" s="32">
        <v>-2</v>
      </c>
      <c r="GU44" s="33">
        <v>87</v>
      </c>
      <c r="GV44" s="33"/>
      <c r="GZ44" s="33">
        <v>89</v>
      </c>
      <c r="HG44" s="32">
        <v>89</v>
      </c>
      <c r="HM44" s="32">
        <v>89</v>
      </c>
      <c r="HN44" s="32">
        <v>-180.5</v>
      </c>
      <c r="HO44" s="32" t="s">
        <v>566</v>
      </c>
      <c r="HR44" s="32">
        <v>-91.5</v>
      </c>
      <c r="IA44" s="32">
        <v>0</v>
      </c>
      <c r="IH44" s="32">
        <v>0</v>
      </c>
      <c r="IR44" s="32">
        <v>0</v>
      </c>
      <c r="IU44" s="32">
        <v>20</v>
      </c>
      <c r="IV44" s="32">
        <v>0</v>
      </c>
      <c r="IX44" s="32">
        <v>20</v>
      </c>
      <c r="IY44" s="32">
        <v>-14</v>
      </c>
      <c r="IZ44" s="32" t="s">
        <v>242</v>
      </c>
      <c r="JC44" s="32">
        <v>6</v>
      </c>
      <c r="JD44" s="32">
        <v>-7.5</v>
      </c>
      <c r="JE44" s="32" t="s">
        <v>291</v>
      </c>
      <c r="JF44" s="32">
        <v>20</v>
      </c>
      <c r="JI44" s="66"/>
      <c r="JK44" s="32">
        <v>30</v>
      </c>
      <c r="JL44" s="32">
        <f t="shared" si="0"/>
        <v>48.5</v>
      </c>
    </row>
    <row r="45" s="32" customFormat="1" customHeight="1" spans="1:272">
      <c r="A45" s="10">
        <v>43</v>
      </c>
      <c r="B45" s="10">
        <v>111219</v>
      </c>
      <c r="C45" s="10" t="s">
        <v>567</v>
      </c>
      <c r="D45" s="10" t="s">
        <v>208</v>
      </c>
      <c r="E45" s="46">
        <v>11453</v>
      </c>
      <c r="F45" s="10" t="s">
        <v>568</v>
      </c>
      <c r="G45" s="47" t="s">
        <v>210</v>
      </c>
      <c r="I45" s="32">
        <v>-2</v>
      </c>
      <c r="J45" s="32">
        <v>9</v>
      </c>
      <c r="K45" s="32">
        <v>1</v>
      </c>
      <c r="L45" s="32">
        <v>-2</v>
      </c>
      <c r="M45" s="20">
        <v>1</v>
      </c>
      <c r="T45" s="33"/>
      <c r="U45" s="20">
        <v>7</v>
      </c>
      <c r="V45" s="20"/>
      <c r="W45" s="20"/>
      <c r="X45" s="20"/>
      <c r="Y45" s="20"/>
      <c r="Z45" s="20"/>
      <c r="AA45" s="20"/>
      <c r="AB45" s="20"/>
      <c r="AC45" s="20"/>
      <c r="AD45" s="20"/>
      <c r="AE45" s="20">
        <v>8</v>
      </c>
      <c r="AF45" s="20"/>
      <c r="AG45" s="33">
        <v>15</v>
      </c>
      <c r="AJ45" s="32">
        <v>30</v>
      </c>
      <c r="AL45" s="32">
        <v>0</v>
      </c>
      <c r="AM45" s="32">
        <v>0</v>
      </c>
      <c r="AN45" s="32">
        <v>0</v>
      </c>
      <c r="AP45" s="33"/>
      <c r="AQ45" s="56">
        <v>45</v>
      </c>
      <c r="AR45" s="33">
        <v>-45</v>
      </c>
      <c r="AS45" s="33"/>
      <c r="AT45" s="33"/>
      <c r="AU45" s="33"/>
      <c r="AV45" s="56">
        <v>0</v>
      </c>
      <c r="AW45" s="33"/>
      <c r="AX45" s="32" t="s">
        <v>569</v>
      </c>
      <c r="BA45" s="33">
        <v>0</v>
      </c>
      <c r="BB45" s="33"/>
      <c r="BC45" s="33"/>
      <c r="BF45" s="32">
        <v>-3</v>
      </c>
      <c r="BH45" s="33"/>
      <c r="BI45" s="33"/>
      <c r="BJ45" s="32">
        <v>2</v>
      </c>
      <c r="BP45" s="34">
        <v>-1</v>
      </c>
      <c r="BQ45" s="33"/>
      <c r="BR45" s="33"/>
      <c r="BT45" s="32">
        <v>10</v>
      </c>
      <c r="BV45" s="33">
        <v>9</v>
      </c>
      <c r="BW45" s="20"/>
      <c r="BX45" s="20">
        <v>20</v>
      </c>
      <c r="BY45" s="20">
        <v>20</v>
      </c>
      <c r="BZ45" s="20">
        <v>0</v>
      </c>
      <c r="CA45" s="20">
        <v>0</v>
      </c>
      <c r="CB45" s="20"/>
      <c r="CC45" s="20">
        <v>18</v>
      </c>
      <c r="CD45" s="20"/>
      <c r="CE45" s="20"/>
      <c r="CF45" s="33">
        <v>67</v>
      </c>
      <c r="CG45" s="33">
        <v>-58.5</v>
      </c>
      <c r="CH45" s="20" t="s">
        <v>570</v>
      </c>
      <c r="CI45" s="20"/>
      <c r="CJ45" s="20">
        <v>3</v>
      </c>
      <c r="CK45" s="33">
        <v>11.5</v>
      </c>
      <c r="CL45" s="33">
        <v>-6</v>
      </c>
      <c r="CM45" s="32" t="s">
        <v>571</v>
      </c>
      <c r="CN45" s="20"/>
      <c r="CO45" s="35"/>
      <c r="CP45" s="32">
        <v>20</v>
      </c>
      <c r="CR45" s="33">
        <v>-15</v>
      </c>
      <c r="CS45" s="33" t="s">
        <v>272</v>
      </c>
      <c r="CT45" s="36">
        <v>10.5</v>
      </c>
      <c r="CW45" s="20">
        <v>10</v>
      </c>
      <c r="CX45" s="32">
        <v>5</v>
      </c>
      <c r="CY45" s="33">
        <v>25.5</v>
      </c>
      <c r="CZ45" s="33">
        <v>-10</v>
      </c>
      <c r="DA45" s="33" t="s">
        <v>572</v>
      </c>
      <c r="DC45" s="32">
        <v>4</v>
      </c>
      <c r="DD45" s="33">
        <v>19.5</v>
      </c>
      <c r="DE45" s="20"/>
      <c r="DF45" s="20"/>
      <c r="DG45" s="33"/>
      <c r="DH45" s="33"/>
      <c r="DI45" s="32">
        <v>9</v>
      </c>
      <c r="DO45" s="36">
        <v>28.5</v>
      </c>
      <c r="DP45" s="20"/>
      <c r="DQ45" s="33"/>
      <c r="DR45" s="32">
        <v>-2</v>
      </c>
      <c r="DW45" s="20">
        <v>-23</v>
      </c>
      <c r="DX45" s="20" t="s">
        <v>573</v>
      </c>
      <c r="DY45" s="20"/>
      <c r="DZ45" s="33"/>
      <c r="EA45" s="32">
        <v>-2</v>
      </c>
      <c r="EE45" s="34">
        <v>1.5</v>
      </c>
      <c r="EF45" s="33"/>
      <c r="EG45" s="33"/>
      <c r="EM45" s="32">
        <v>2</v>
      </c>
      <c r="EO45" s="33">
        <v>3.5</v>
      </c>
      <c r="EP45" s="33"/>
      <c r="EQ45" s="33"/>
      <c r="ES45" s="32">
        <v>4</v>
      </c>
      <c r="EU45" s="32">
        <v>40</v>
      </c>
      <c r="EW45" s="33">
        <v>47.5</v>
      </c>
      <c r="EX45" s="33"/>
      <c r="EY45" s="33"/>
      <c r="EZ45" s="32">
        <v>2</v>
      </c>
      <c r="FD45" s="32">
        <v>20</v>
      </c>
      <c r="FG45" s="33">
        <v>69.5</v>
      </c>
      <c r="FH45" s="33">
        <v>-17.5</v>
      </c>
      <c r="FI45" s="33" t="s">
        <v>574</v>
      </c>
      <c r="FN45" s="32">
        <v>-4</v>
      </c>
      <c r="FO45" s="33">
        <v>48</v>
      </c>
      <c r="FP45" s="33">
        <v>-25</v>
      </c>
      <c r="FQ45" s="33" t="s">
        <v>575</v>
      </c>
      <c r="FS45" s="32">
        <v>-2</v>
      </c>
      <c r="FV45" s="33"/>
      <c r="FW45" s="33"/>
      <c r="FX45" s="33">
        <v>6</v>
      </c>
      <c r="FZ45" s="32">
        <v>40</v>
      </c>
      <c r="GB45" s="33">
        <v>67</v>
      </c>
      <c r="GC45" s="20">
        <v>-17</v>
      </c>
      <c r="GD45" s="20" t="s">
        <v>576</v>
      </c>
      <c r="GE45" s="20"/>
      <c r="GF45" s="20"/>
      <c r="GG45" s="20"/>
      <c r="GH45" s="33">
        <v>50</v>
      </c>
      <c r="GI45" s="33"/>
      <c r="GM45" s="40">
        <v>8</v>
      </c>
      <c r="GN45" s="33">
        <v>58</v>
      </c>
      <c r="GO45" s="33"/>
      <c r="GR45" s="32">
        <v>21</v>
      </c>
      <c r="GU45" s="33">
        <v>79</v>
      </c>
      <c r="GV45" s="33"/>
      <c r="GX45" s="32">
        <v>5.5</v>
      </c>
      <c r="GZ45" s="33">
        <v>63.5</v>
      </c>
      <c r="HF45" s="32">
        <v>5</v>
      </c>
      <c r="HG45" s="32">
        <v>68.5</v>
      </c>
      <c r="HM45" s="32">
        <v>68.5</v>
      </c>
      <c r="HP45" s="32">
        <v>5.5</v>
      </c>
      <c r="HQ45" s="32">
        <v>2</v>
      </c>
      <c r="HR45" s="32">
        <v>76</v>
      </c>
      <c r="HS45" s="32">
        <v>-3</v>
      </c>
      <c r="HT45" s="32" t="s">
        <v>204</v>
      </c>
      <c r="HY45" s="32">
        <v>7.5</v>
      </c>
      <c r="HZ45" s="32">
        <v>1</v>
      </c>
      <c r="IA45" s="32">
        <v>81.5</v>
      </c>
      <c r="IE45" s="32">
        <v>30</v>
      </c>
      <c r="IG45" s="32">
        <v>5</v>
      </c>
      <c r="IH45" s="32">
        <v>116.5</v>
      </c>
      <c r="II45" s="32">
        <v>-37</v>
      </c>
      <c r="IJ45" s="32" t="s">
        <v>577</v>
      </c>
      <c r="IL45" s="32">
        <v>7.5</v>
      </c>
      <c r="IM45" s="32">
        <v>20</v>
      </c>
      <c r="IQ45" s="32">
        <v>8</v>
      </c>
      <c r="IR45" s="32">
        <v>115</v>
      </c>
      <c r="IV45" s="32">
        <v>60</v>
      </c>
      <c r="IX45" s="32">
        <v>175</v>
      </c>
      <c r="IY45" s="32">
        <v>-73.5</v>
      </c>
      <c r="IZ45" s="32" t="s">
        <v>336</v>
      </c>
      <c r="JB45" s="32">
        <v>50</v>
      </c>
      <c r="JC45" s="32">
        <v>151.5</v>
      </c>
      <c r="JI45" s="66"/>
      <c r="JL45" s="32">
        <f t="shared" si="0"/>
        <v>151.5</v>
      </c>
    </row>
    <row r="46" s="32" customFormat="1" customHeight="1" spans="1:272">
      <c r="A46" s="10">
        <v>44</v>
      </c>
      <c r="B46" s="10">
        <v>546</v>
      </c>
      <c r="C46" s="10" t="s">
        <v>515</v>
      </c>
      <c r="D46" s="10" t="s">
        <v>279</v>
      </c>
      <c r="E46" s="10">
        <v>6123</v>
      </c>
      <c r="F46" s="10" t="s">
        <v>578</v>
      </c>
      <c r="G46" s="49" t="s">
        <v>210</v>
      </c>
      <c r="H46" s="32">
        <v>5</v>
      </c>
      <c r="J46" s="32">
        <v>3</v>
      </c>
      <c r="L46" s="32">
        <v>-2</v>
      </c>
      <c r="M46" s="20"/>
      <c r="T46" s="33"/>
      <c r="U46" s="20">
        <v>6</v>
      </c>
      <c r="V46" s="20"/>
      <c r="W46" s="20"/>
      <c r="X46" s="20"/>
      <c r="Y46" s="20"/>
      <c r="Z46" s="20"/>
      <c r="AA46" s="20"/>
      <c r="AB46" s="20"/>
      <c r="AC46" s="20"/>
      <c r="AD46" s="20"/>
      <c r="AE46" s="20">
        <v>-2</v>
      </c>
      <c r="AF46" s="20"/>
      <c r="AG46" s="33">
        <v>4</v>
      </c>
      <c r="AL46" s="32">
        <v>0</v>
      </c>
      <c r="AM46" s="32">
        <v>20</v>
      </c>
      <c r="AN46" s="32">
        <v>20</v>
      </c>
      <c r="AP46" s="33"/>
      <c r="AQ46" s="56">
        <v>44</v>
      </c>
      <c r="AR46" s="33"/>
      <c r="AS46" s="33"/>
      <c r="AT46" s="33"/>
      <c r="AU46" s="33"/>
      <c r="AV46" s="56">
        <v>44</v>
      </c>
      <c r="AW46" s="33"/>
      <c r="BA46" s="33">
        <v>44</v>
      </c>
      <c r="BB46" s="33"/>
      <c r="BC46" s="33"/>
      <c r="BF46" s="32">
        <v>0</v>
      </c>
      <c r="BH46" s="33"/>
      <c r="BI46" s="33"/>
      <c r="BJ46" s="32">
        <v>2</v>
      </c>
      <c r="BP46" s="34">
        <v>46</v>
      </c>
      <c r="BQ46" s="33"/>
      <c r="BR46" s="33"/>
      <c r="BT46" s="32">
        <v>-2</v>
      </c>
      <c r="BV46" s="33">
        <v>44</v>
      </c>
      <c r="BW46" s="20"/>
      <c r="BX46" s="20"/>
      <c r="BY46" s="20"/>
      <c r="BZ46" s="20"/>
      <c r="CA46" s="20">
        <v>20</v>
      </c>
      <c r="CB46" s="20"/>
      <c r="CC46" s="20">
        <v>1</v>
      </c>
      <c r="CD46" s="20"/>
      <c r="CE46" s="20"/>
      <c r="CF46" s="33">
        <v>65</v>
      </c>
      <c r="CG46" s="33"/>
      <c r="CH46" s="20"/>
      <c r="CI46" s="20"/>
      <c r="CJ46" s="20"/>
      <c r="CK46" s="33">
        <v>65</v>
      </c>
      <c r="CL46" s="33"/>
      <c r="CN46" s="20">
        <v>1</v>
      </c>
      <c r="CO46" s="35"/>
      <c r="CR46" s="33">
        <v>-15</v>
      </c>
      <c r="CS46" s="33" t="s">
        <v>518</v>
      </c>
      <c r="CT46" s="36">
        <v>51</v>
      </c>
      <c r="CW46" s="20">
        <v>10</v>
      </c>
      <c r="CX46" s="32">
        <v>1</v>
      </c>
      <c r="CY46" s="33">
        <v>62</v>
      </c>
      <c r="CZ46" s="33"/>
      <c r="DA46" s="33"/>
      <c r="DB46" s="32">
        <v>20</v>
      </c>
      <c r="DC46" s="32">
        <v>1</v>
      </c>
      <c r="DD46" s="33">
        <v>83</v>
      </c>
      <c r="DE46" s="20"/>
      <c r="DF46" s="20"/>
      <c r="DG46" s="33"/>
      <c r="DH46" s="33"/>
      <c r="DO46" s="36">
        <v>83</v>
      </c>
      <c r="DP46" s="20"/>
      <c r="DQ46" s="33"/>
      <c r="DT46" s="32">
        <v>1</v>
      </c>
      <c r="DW46" s="20"/>
      <c r="DX46" s="20"/>
      <c r="DY46" s="20"/>
      <c r="DZ46" s="33"/>
      <c r="EA46" s="32">
        <v>5</v>
      </c>
      <c r="EE46" s="34">
        <v>89</v>
      </c>
      <c r="EF46" s="33"/>
      <c r="EG46" s="33"/>
      <c r="EM46" s="32">
        <v>5</v>
      </c>
      <c r="EO46" s="33">
        <v>94</v>
      </c>
      <c r="EP46" s="33"/>
      <c r="EQ46" s="33"/>
      <c r="ER46" s="32">
        <v>12</v>
      </c>
      <c r="EU46" s="32">
        <v>70</v>
      </c>
      <c r="EW46" s="33">
        <v>176</v>
      </c>
      <c r="EX46" s="33"/>
      <c r="EY46" s="33"/>
      <c r="FD46" s="32">
        <v>60</v>
      </c>
      <c r="FF46" s="32">
        <v>10</v>
      </c>
      <c r="FG46" s="33">
        <v>246</v>
      </c>
      <c r="FH46" s="33"/>
      <c r="FI46" s="33"/>
      <c r="FJ46" s="32">
        <v>2</v>
      </c>
      <c r="FO46" s="33">
        <v>248</v>
      </c>
      <c r="FP46" s="33">
        <v>-51.5</v>
      </c>
      <c r="FQ46" s="33" t="s">
        <v>579</v>
      </c>
      <c r="FV46" s="33">
        <v>-7.75</v>
      </c>
      <c r="FW46" s="33" t="s">
        <v>275</v>
      </c>
      <c r="FX46" s="33"/>
      <c r="FZ46" s="32">
        <v>60</v>
      </c>
      <c r="GA46" s="32">
        <v>10</v>
      </c>
      <c r="GB46" s="33">
        <v>258.75</v>
      </c>
      <c r="GC46" s="20">
        <v>-80</v>
      </c>
      <c r="GD46" s="20" t="s">
        <v>580</v>
      </c>
      <c r="GE46" s="20"/>
      <c r="GF46" s="20"/>
      <c r="GG46" s="20"/>
      <c r="GH46" s="33">
        <v>178.75</v>
      </c>
      <c r="GI46" s="33"/>
      <c r="GM46" s="40"/>
      <c r="GN46" s="33">
        <v>178.75</v>
      </c>
      <c r="GO46" s="33"/>
      <c r="GU46" s="33">
        <v>178.75</v>
      </c>
      <c r="GV46" s="33">
        <v>-31</v>
      </c>
      <c r="GW46" s="32" t="s">
        <v>435</v>
      </c>
      <c r="GX46" s="32">
        <v>16</v>
      </c>
      <c r="GZ46" s="33">
        <v>163.75</v>
      </c>
      <c r="HF46" s="32">
        <v>9</v>
      </c>
      <c r="HG46" s="32">
        <v>172.75</v>
      </c>
      <c r="HM46" s="32">
        <v>172.75</v>
      </c>
      <c r="HR46" s="32">
        <v>172.75</v>
      </c>
      <c r="HU46" s="32">
        <v>20</v>
      </c>
      <c r="IA46" s="32">
        <v>192.75</v>
      </c>
      <c r="IB46" s="32">
        <v>-74</v>
      </c>
      <c r="IC46" s="32" t="s">
        <v>320</v>
      </c>
      <c r="IE46" s="32">
        <v>20</v>
      </c>
      <c r="IG46" s="32">
        <v>-2</v>
      </c>
      <c r="IH46" s="32">
        <v>136.75</v>
      </c>
      <c r="IL46" s="32">
        <v>7</v>
      </c>
      <c r="IR46" s="32">
        <v>143.75</v>
      </c>
      <c r="IS46" s="32">
        <v>-49.5</v>
      </c>
      <c r="IT46" s="32" t="s">
        <v>360</v>
      </c>
      <c r="IV46" s="32">
        <v>50</v>
      </c>
      <c r="IW46" s="32">
        <v>2</v>
      </c>
      <c r="IX46" s="32">
        <v>144.25</v>
      </c>
      <c r="IY46" s="32">
        <v>-167.5</v>
      </c>
      <c r="IZ46" s="32" t="s">
        <v>228</v>
      </c>
      <c r="JA46" s="32">
        <v>1</v>
      </c>
      <c r="JC46" s="32">
        <v>-22.25</v>
      </c>
      <c r="JF46" s="32">
        <v>20</v>
      </c>
      <c r="JG46" s="32">
        <v>20</v>
      </c>
      <c r="JI46" s="66"/>
      <c r="JK46" s="32">
        <v>-2</v>
      </c>
      <c r="JL46" s="32">
        <f t="shared" si="0"/>
        <v>15.75</v>
      </c>
    </row>
    <row r="47" s="32" customFormat="1" customHeight="1" spans="1:272">
      <c r="A47" s="10">
        <v>45</v>
      </c>
      <c r="B47" s="10">
        <v>549</v>
      </c>
      <c r="C47" s="10" t="s">
        <v>581</v>
      </c>
      <c r="D47" s="10" t="s">
        <v>196</v>
      </c>
      <c r="E47" s="46">
        <v>6731</v>
      </c>
      <c r="F47" s="10" t="s">
        <v>582</v>
      </c>
      <c r="G47" s="48" t="s">
        <v>198</v>
      </c>
      <c r="I47" s="32">
        <v>1</v>
      </c>
      <c r="J47" s="32">
        <v>5</v>
      </c>
      <c r="M47" s="20">
        <v>1</v>
      </c>
      <c r="T47" s="33"/>
      <c r="U47" s="20">
        <v>7</v>
      </c>
      <c r="V47" s="20"/>
      <c r="W47" s="20"/>
      <c r="X47" s="20"/>
      <c r="Y47" s="20"/>
      <c r="Z47" s="20"/>
      <c r="AA47" s="20"/>
      <c r="AB47" s="20"/>
      <c r="AC47" s="20">
        <v>20</v>
      </c>
      <c r="AD47" s="20"/>
      <c r="AE47" s="20"/>
      <c r="AF47" s="20"/>
      <c r="AG47" s="33">
        <v>27</v>
      </c>
      <c r="AJ47" s="32">
        <v>40</v>
      </c>
      <c r="AL47" s="32">
        <v>10</v>
      </c>
      <c r="AM47" s="32">
        <v>20</v>
      </c>
      <c r="AN47" s="32">
        <v>20</v>
      </c>
      <c r="AP47" s="33"/>
      <c r="AQ47" s="56">
        <v>117</v>
      </c>
      <c r="AR47" s="33"/>
      <c r="AS47" s="33">
        <v>20</v>
      </c>
      <c r="AT47" s="33"/>
      <c r="AU47" s="33"/>
      <c r="AV47" s="56">
        <v>137</v>
      </c>
      <c r="AW47" s="33"/>
      <c r="BA47" s="33">
        <v>137</v>
      </c>
      <c r="BB47" s="33"/>
      <c r="BC47" s="33"/>
      <c r="BD47" s="32">
        <v>20</v>
      </c>
      <c r="BF47" s="32">
        <v>0</v>
      </c>
      <c r="BH47" s="33"/>
      <c r="BI47" s="33"/>
      <c r="BK47" s="32">
        <v>20</v>
      </c>
      <c r="BP47" s="34">
        <v>177</v>
      </c>
      <c r="BQ47" s="33"/>
      <c r="BR47" s="33"/>
      <c r="BV47" s="33">
        <v>177</v>
      </c>
      <c r="BW47" s="20"/>
      <c r="BX47" s="20"/>
      <c r="BY47" s="20"/>
      <c r="BZ47" s="20"/>
      <c r="CA47" s="20">
        <v>20</v>
      </c>
      <c r="CB47" s="20"/>
      <c r="CC47" s="20"/>
      <c r="CD47" s="20">
        <v>-77.5</v>
      </c>
      <c r="CE47" s="20" t="s">
        <v>583</v>
      </c>
      <c r="CF47" s="33">
        <v>119.5</v>
      </c>
      <c r="CG47" s="33"/>
      <c r="CH47" s="20"/>
      <c r="CI47" s="20"/>
      <c r="CJ47" s="20">
        <v>4</v>
      </c>
      <c r="CK47" s="33">
        <v>123.5</v>
      </c>
      <c r="CL47" s="33">
        <v>-25</v>
      </c>
      <c r="CM47" s="32" t="s">
        <v>584</v>
      </c>
      <c r="CN47" s="20">
        <v>1</v>
      </c>
      <c r="CO47" s="35"/>
      <c r="CR47" s="33"/>
      <c r="CS47" s="33"/>
      <c r="CT47" s="36">
        <v>99.5</v>
      </c>
      <c r="CW47" s="20"/>
      <c r="CX47" s="32">
        <v>2</v>
      </c>
      <c r="CY47" s="33">
        <v>101.5</v>
      </c>
      <c r="CZ47" s="33">
        <v>-13.5</v>
      </c>
      <c r="DA47" s="33" t="s">
        <v>393</v>
      </c>
      <c r="DD47" s="33">
        <v>88</v>
      </c>
      <c r="DE47" s="20"/>
      <c r="DF47" s="20"/>
      <c r="DG47" s="33"/>
      <c r="DH47" s="33"/>
      <c r="DJ47" s="32">
        <v>20</v>
      </c>
      <c r="DM47" s="32">
        <v>10</v>
      </c>
      <c r="DN47" s="32">
        <v>20</v>
      </c>
      <c r="DO47" s="36">
        <v>118</v>
      </c>
      <c r="DP47" s="20"/>
      <c r="DQ47" s="33"/>
      <c r="DW47" s="20">
        <v>-30.5</v>
      </c>
      <c r="DX47" s="20" t="s">
        <v>368</v>
      </c>
      <c r="DY47" s="20"/>
      <c r="DZ47" s="33"/>
      <c r="EE47" s="34">
        <v>87.5</v>
      </c>
      <c r="EF47" s="33"/>
      <c r="EG47" s="33"/>
      <c r="EJ47" s="32">
        <v>5</v>
      </c>
      <c r="EO47" s="33">
        <v>92.5</v>
      </c>
      <c r="EP47" s="33"/>
      <c r="EQ47" s="33"/>
      <c r="EU47" s="32">
        <v>20</v>
      </c>
      <c r="EV47" s="32">
        <v>1</v>
      </c>
      <c r="EW47" s="33">
        <v>113.5</v>
      </c>
      <c r="EX47" s="33">
        <v>-15</v>
      </c>
      <c r="EY47" s="33" t="s">
        <v>556</v>
      </c>
      <c r="FD47" s="32">
        <v>20</v>
      </c>
      <c r="FG47" s="33">
        <v>118.5</v>
      </c>
      <c r="FH47" s="33"/>
      <c r="FI47" s="33"/>
      <c r="FJ47" s="32">
        <v>4</v>
      </c>
      <c r="FN47" s="32">
        <v>1</v>
      </c>
      <c r="FO47" s="33">
        <v>123.5</v>
      </c>
      <c r="FP47" s="33">
        <v>-58.5</v>
      </c>
      <c r="FQ47" s="33" t="s">
        <v>585</v>
      </c>
      <c r="FV47" s="33"/>
      <c r="FW47" s="33"/>
      <c r="FX47" s="33">
        <v>5</v>
      </c>
      <c r="FZ47" s="32">
        <v>20</v>
      </c>
      <c r="GB47" s="33">
        <v>90</v>
      </c>
      <c r="GC47" s="20"/>
      <c r="GD47" s="20"/>
      <c r="GE47" s="20"/>
      <c r="GF47" s="20"/>
      <c r="GG47" s="20"/>
      <c r="GH47" s="33">
        <v>90</v>
      </c>
      <c r="GI47" s="33"/>
      <c r="GM47" s="40"/>
      <c r="GN47" s="33">
        <v>90</v>
      </c>
      <c r="GO47" s="33"/>
      <c r="GU47" s="33">
        <v>90</v>
      </c>
      <c r="GV47" s="33"/>
      <c r="GX47" s="32">
        <v>5</v>
      </c>
      <c r="GZ47" s="33">
        <v>95</v>
      </c>
      <c r="HE47" s="32">
        <v>5</v>
      </c>
      <c r="HF47" s="32">
        <v>5</v>
      </c>
      <c r="HG47" s="32">
        <v>105</v>
      </c>
      <c r="HM47" s="32">
        <v>105</v>
      </c>
      <c r="HN47" s="32">
        <v>-28</v>
      </c>
      <c r="HO47" s="32" t="s">
        <v>586</v>
      </c>
      <c r="HP47" s="32">
        <v>6</v>
      </c>
      <c r="HQ47" s="32">
        <v>2</v>
      </c>
      <c r="HR47" s="32">
        <v>85</v>
      </c>
      <c r="HS47" s="32">
        <v>-48.5</v>
      </c>
      <c r="HU47" s="32">
        <v>20</v>
      </c>
      <c r="HY47" s="32">
        <v>10</v>
      </c>
      <c r="HZ47" s="32">
        <v>5</v>
      </c>
      <c r="IA47" s="32">
        <v>71.5</v>
      </c>
      <c r="IB47" s="32">
        <v>-31</v>
      </c>
      <c r="IC47" s="32" t="s">
        <v>255</v>
      </c>
      <c r="IH47" s="32">
        <v>40.5</v>
      </c>
      <c r="IL47" s="32">
        <v>7</v>
      </c>
      <c r="IM47" s="32">
        <v>20</v>
      </c>
      <c r="IN47" s="32">
        <v>1</v>
      </c>
      <c r="IR47" s="32">
        <v>68.5</v>
      </c>
      <c r="IV47" s="32">
        <v>10</v>
      </c>
      <c r="IX47" s="32">
        <v>78.5</v>
      </c>
      <c r="JC47" s="32">
        <v>78.5</v>
      </c>
      <c r="JF47" s="32">
        <v>20</v>
      </c>
      <c r="JG47" s="32">
        <v>20</v>
      </c>
      <c r="JI47" s="66"/>
      <c r="JL47" s="32">
        <f t="shared" si="0"/>
        <v>118.5</v>
      </c>
    </row>
    <row r="48" s="32" customFormat="1" customHeight="1" spans="1:272">
      <c r="A48" s="10">
        <v>46</v>
      </c>
      <c r="B48" s="10">
        <v>106569</v>
      </c>
      <c r="C48" s="10" t="s">
        <v>587</v>
      </c>
      <c r="D48" s="10" t="s">
        <v>208</v>
      </c>
      <c r="E48" s="10">
        <v>10468</v>
      </c>
      <c r="F48" s="10" t="s">
        <v>588</v>
      </c>
      <c r="G48" s="10" t="s">
        <v>210</v>
      </c>
      <c r="H48" s="32">
        <v>4</v>
      </c>
      <c r="I48" s="32">
        <v>3</v>
      </c>
      <c r="L48" s="32">
        <v>-2</v>
      </c>
      <c r="M48" s="20">
        <v>2</v>
      </c>
      <c r="T48" s="33"/>
      <c r="U48" s="20">
        <v>7</v>
      </c>
      <c r="V48" s="20"/>
      <c r="W48" s="20">
        <v>-7</v>
      </c>
      <c r="X48" s="20"/>
      <c r="Y48" s="20" t="s">
        <v>589</v>
      </c>
      <c r="Z48" s="20"/>
      <c r="AA48" s="20"/>
      <c r="AB48" s="20"/>
      <c r="AC48" s="20"/>
      <c r="AD48" s="20"/>
      <c r="AE48" s="20">
        <v>2</v>
      </c>
      <c r="AF48" s="20"/>
      <c r="AG48" s="33">
        <v>2</v>
      </c>
      <c r="AJ48" s="32">
        <v>25</v>
      </c>
      <c r="AL48" s="32">
        <v>0</v>
      </c>
      <c r="AM48" s="32">
        <v>20</v>
      </c>
      <c r="AN48" s="32">
        <v>20</v>
      </c>
      <c r="AO48" s="32">
        <v>-25</v>
      </c>
      <c r="AP48" s="33" t="s">
        <v>590</v>
      </c>
      <c r="AQ48" s="56">
        <v>42</v>
      </c>
      <c r="AR48" s="33"/>
      <c r="AS48" s="33"/>
      <c r="AT48" s="33"/>
      <c r="AU48" s="33"/>
      <c r="AV48" s="56">
        <v>42</v>
      </c>
      <c r="AW48" s="33"/>
      <c r="BA48" s="33">
        <v>42</v>
      </c>
      <c r="BB48" s="33"/>
      <c r="BC48" s="33"/>
      <c r="BF48" s="32">
        <v>0</v>
      </c>
      <c r="BH48" s="33"/>
      <c r="BI48" s="33"/>
      <c r="BP48" s="34">
        <v>42</v>
      </c>
      <c r="BQ48" s="33"/>
      <c r="BR48" s="33"/>
      <c r="BV48" s="33">
        <v>42</v>
      </c>
      <c r="BW48" s="20"/>
      <c r="BX48" s="20"/>
      <c r="BY48" s="20"/>
      <c r="BZ48" s="20"/>
      <c r="CA48" s="20">
        <v>20</v>
      </c>
      <c r="CB48" s="20"/>
      <c r="CC48" s="20"/>
      <c r="CD48" s="20"/>
      <c r="CE48" s="20"/>
      <c r="CF48" s="33">
        <v>62</v>
      </c>
      <c r="CG48" s="33"/>
      <c r="CH48" s="20"/>
      <c r="CI48" s="20"/>
      <c r="CJ48" s="20"/>
      <c r="CK48" s="33">
        <v>62</v>
      </c>
      <c r="CL48" s="33"/>
      <c r="CN48" s="20"/>
      <c r="CO48" s="35"/>
      <c r="CQ48" s="32">
        <v>40</v>
      </c>
      <c r="CR48" s="33"/>
      <c r="CS48" s="33"/>
      <c r="CT48" s="36">
        <v>102</v>
      </c>
      <c r="CV48" s="32">
        <v>20</v>
      </c>
      <c r="CW48" s="20"/>
      <c r="CY48" s="33">
        <v>122</v>
      </c>
      <c r="CZ48" s="33"/>
      <c r="DA48" s="33"/>
      <c r="DC48" s="32">
        <v>5</v>
      </c>
      <c r="DD48" s="33">
        <v>127</v>
      </c>
      <c r="DE48" s="20"/>
      <c r="DF48" s="20"/>
      <c r="DG48" s="33"/>
      <c r="DH48" s="33"/>
      <c r="DO48" s="36">
        <v>127</v>
      </c>
      <c r="DP48" s="20"/>
      <c r="DQ48" s="33"/>
      <c r="DW48" s="20"/>
      <c r="DX48" s="20"/>
      <c r="DY48" s="20"/>
      <c r="DZ48" s="33"/>
      <c r="EA48" s="32">
        <v>1</v>
      </c>
      <c r="EE48" s="34">
        <v>128</v>
      </c>
      <c r="EF48" s="33"/>
      <c r="EG48" s="33"/>
      <c r="EM48" s="32">
        <v>3</v>
      </c>
      <c r="EO48" s="33">
        <v>131</v>
      </c>
      <c r="EP48" s="33"/>
      <c r="EQ48" s="33"/>
      <c r="ER48" s="32">
        <v>5</v>
      </c>
      <c r="ET48" s="32">
        <v>20</v>
      </c>
      <c r="EV48" s="32">
        <v>3</v>
      </c>
      <c r="EW48" s="33">
        <v>159</v>
      </c>
      <c r="EX48" s="33"/>
      <c r="EY48" s="33"/>
      <c r="EZ48" s="32">
        <v>4</v>
      </c>
      <c r="FB48" s="32">
        <v>10</v>
      </c>
      <c r="FD48" s="32">
        <v>10</v>
      </c>
      <c r="FG48" s="33">
        <v>183</v>
      </c>
      <c r="FH48" s="33"/>
      <c r="FI48" s="33"/>
      <c r="FK48" s="32">
        <v>10</v>
      </c>
      <c r="FO48" s="33">
        <v>193</v>
      </c>
      <c r="FP48" s="33">
        <v>-22</v>
      </c>
      <c r="FQ48" s="33" t="s">
        <v>591</v>
      </c>
      <c r="FV48" s="33"/>
      <c r="FW48" s="33"/>
      <c r="FX48" s="33">
        <v>4</v>
      </c>
      <c r="FZ48" s="32">
        <v>10</v>
      </c>
      <c r="GB48" s="33">
        <v>185</v>
      </c>
      <c r="GC48" s="20"/>
      <c r="GD48" s="20"/>
      <c r="GE48" s="20"/>
      <c r="GF48" s="20"/>
      <c r="GG48" s="20"/>
      <c r="GH48" s="33">
        <v>185</v>
      </c>
      <c r="GI48" s="33"/>
      <c r="GM48" s="40">
        <v>14</v>
      </c>
      <c r="GN48" s="33">
        <v>199</v>
      </c>
      <c r="GO48" s="33"/>
      <c r="GR48" s="32">
        <v>1</v>
      </c>
      <c r="GU48" s="33">
        <v>200</v>
      </c>
      <c r="GV48" s="33"/>
      <c r="GX48" s="32">
        <v>8</v>
      </c>
      <c r="GZ48" s="33">
        <v>207</v>
      </c>
      <c r="HF48" s="32">
        <v>8.5</v>
      </c>
      <c r="HG48" s="32">
        <v>215.5</v>
      </c>
      <c r="HM48" s="32">
        <v>215.5</v>
      </c>
      <c r="HP48" s="32">
        <v>6.5</v>
      </c>
      <c r="HQ48" s="32">
        <v>-2</v>
      </c>
      <c r="HR48" s="32">
        <v>220</v>
      </c>
      <c r="HY48" s="32">
        <v>5</v>
      </c>
      <c r="HZ48" s="32">
        <v>-4</v>
      </c>
      <c r="IA48" s="32">
        <v>221</v>
      </c>
      <c r="IB48" s="32">
        <v>-44.5</v>
      </c>
      <c r="IC48" s="32" t="s">
        <v>454</v>
      </c>
      <c r="IE48" s="32">
        <v>30</v>
      </c>
      <c r="IG48" s="32">
        <v>6</v>
      </c>
      <c r="IH48" s="32">
        <v>212.5</v>
      </c>
      <c r="II48" s="32">
        <v>-105</v>
      </c>
      <c r="IJ48" s="32" t="s">
        <v>226</v>
      </c>
      <c r="IK48" s="32">
        <v>20</v>
      </c>
      <c r="IL48" s="32">
        <v>8.5</v>
      </c>
      <c r="IQ48" s="32">
        <v>12</v>
      </c>
      <c r="IR48" s="32">
        <v>148</v>
      </c>
      <c r="IV48" s="32">
        <v>40</v>
      </c>
      <c r="IX48" s="32">
        <v>188</v>
      </c>
      <c r="IY48" s="32">
        <v>-47</v>
      </c>
      <c r="IZ48" s="32" t="s">
        <v>592</v>
      </c>
      <c r="JC48" s="32">
        <v>141</v>
      </c>
      <c r="JG48" s="32">
        <v>20</v>
      </c>
      <c r="JI48" s="66"/>
      <c r="JK48" s="32">
        <v>5</v>
      </c>
      <c r="JL48" s="32">
        <f t="shared" si="0"/>
        <v>166</v>
      </c>
    </row>
    <row r="49" s="32" customFormat="1" customHeight="1" spans="1:272">
      <c r="A49" s="10">
        <v>47</v>
      </c>
      <c r="B49" s="10">
        <v>307</v>
      </c>
      <c r="C49" s="10" t="s">
        <v>375</v>
      </c>
      <c r="D49" s="10" t="s">
        <v>376</v>
      </c>
      <c r="E49" s="10">
        <v>7107</v>
      </c>
      <c r="F49" s="10" t="s">
        <v>593</v>
      </c>
      <c r="G49" s="10" t="s">
        <v>198</v>
      </c>
      <c r="H49" s="32">
        <v>2</v>
      </c>
      <c r="J49" s="32">
        <v>3</v>
      </c>
      <c r="M49" s="20">
        <v>3</v>
      </c>
      <c r="S49" s="32">
        <v>30</v>
      </c>
      <c r="T49" s="33"/>
      <c r="U49" s="20">
        <v>38</v>
      </c>
      <c r="V49" s="20"/>
      <c r="W49" s="20"/>
      <c r="X49" s="20"/>
      <c r="Y49" s="20"/>
      <c r="Z49" s="20"/>
      <c r="AA49" s="20"/>
      <c r="AB49" s="20"/>
      <c r="AC49" s="20"/>
      <c r="AD49" s="20"/>
      <c r="AE49" s="20">
        <v>13</v>
      </c>
      <c r="AF49" s="20"/>
      <c r="AG49" s="33">
        <v>51</v>
      </c>
      <c r="AJ49" s="32">
        <v>25</v>
      </c>
      <c r="AL49" s="32">
        <v>10</v>
      </c>
      <c r="AM49" s="32">
        <v>20</v>
      </c>
      <c r="AN49" s="32">
        <v>20</v>
      </c>
      <c r="AP49" s="33"/>
      <c r="AQ49" s="56">
        <v>126</v>
      </c>
      <c r="AR49" s="33"/>
      <c r="AS49" s="33">
        <v>20</v>
      </c>
      <c r="AT49" s="33">
        <v>20</v>
      </c>
      <c r="AU49" s="33"/>
      <c r="AV49" s="56">
        <v>166</v>
      </c>
      <c r="AW49" s="33"/>
      <c r="BA49" s="33">
        <v>166</v>
      </c>
      <c r="BB49" s="33"/>
      <c r="BC49" s="33"/>
      <c r="BE49" s="32">
        <v>20</v>
      </c>
      <c r="BF49" s="32">
        <v>8</v>
      </c>
      <c r="BH49" s="33"/>
      <c r="BI49" s="33"/>
      <c r="BP49" s="34">
        <v>194</v>
      </c>
      <c r="BQ49" s="33"/>
      <c r="BR49" s="33"/>
      <c r="BT49" s="32">
        <v>3</v>
      </c>
      <c r="BV49" s="33">
        <v>197</v>
      </c>
      <c r="BW49" s="20"/>
      <c r="BX49" s="20"/>
      <c r="BY49" s="20">
        <v>20</v>
      </c>
      <c r="BZ49" s="20">
        <v>0</v>
      </c>
      <c r="CA49" s="20">
        <v>0</v>
      </c>
      <c r="CB49" s="20"/>
      <c r="CC49" s="20">
        <v>5</v>
      </c>
      <c r="CD49" s="20">
        <v>-30</v>
      </c>
      <c r="CE49" s="20" t="s">
        <v>379</v>
      </c>
      <c r="CF49" s="33">
        <v>192</v>
      </c>
      <c r="CG49" s="33"/>
      <c r="CH49" s="20"/>
      <c r="CI49" s="20">
        <v>20</v>
      </c>
      <c r="CJ49" s="20"/>
      <c r="CK49" s="33">
        <v>212</v>
      </c>
      <c r="CL49" s="33"/>
      <c r="CN49" s="20"/>
      <c r="CO49" s="35"/>
      <c r="CR49" s="33"/>
      <c r="CS49" s="33"/>
      <c r="CT49" s="36">
        <v>212</v>
      </c>
      <c r="CU49" s="32">
        <v>20</v>
      </c>
      <c r="CW49" s="20"/>
      <c r="CX49" s="32">
        <v>1</v>
      </c>
      <c r="CY49" s="33">
        <v>233</v>
      </c>
      <c r="CZ49" s="33"/>
      <c r="DA49" s="33"/>
      <c r="DC49" s="32">
        <v>7</v>
      </c>
      <c r="DD49" s="33">
        <v>240</v>
      </c>
      <c r="DE49" s="20"/>
      <c r="DF49" s="20"/>
      <c r="DG49" s="33"/>
      <c r="DH49" s="33"/>
      <c r="DO49" s="36">
        <v>240</v>
      </c>
      <c r="DP49" s="20">
        <v>-20</v>
      </c>
      <c r="DQ49" s="33" t="s">
        <v>594</v>
      </c>
      <c r="DR49" s="32">
        <v>2</v>
      </c>
      <c r="DT49" s="32">
        <v>1</v>
      </c>
      <c r="DW49" s="20">
        <v>-50.5</v>
      </c>
      <c r="DX49" s="20" t="s">
        <v>595</v>
      </c>
      <c r="DY49" s="20"/>
      <c r="DZ49" s="33"/>
      <c r="EA49" s="32">
        <v>1</v>
      </c>
      <c r="EE49" s="34">
        <v>173.5</v>
      </c>
      <c r="EF49" s="33"/>
      <c r="EG49" s="33"/>
      <c r="EO49" s="33">
        <v>173.5</v>
      </c>
      <c r="EP49" s="33"/>
      <c r="EQ49" s="33"/>
      <c r="ER49" s="32">
        <v>1</v>
      </c>
      <c r="ET49" s="32">
        <v>20</v>
      </c>
      <c r="EU49" s="32">
        <v>120</v>
      </c>
      <c r="EW49" s="33">
        <v>314.5</v>
      </c>
      <c r="EX49" s="33"/>
      <c r="EY49" s="33"/>
      <c r="EZ49" s="32">
        <v>11</v>
      </c>
      <c r="FD49" s="32">
        <v>110</v>
      </c>
      <c r="FE49" s="32">
        <v>1</v>
      </c>
      <c r="FG49" s="33">
        <v>436.5</v>
      </c>
      <c r="FH49" s="33"/>
      <c r="FI49" s="33"/>
      <c r="FN49" s="32">
        <v>3</v>
      </c>
      <c r="FO49" s="33">
        <v>439.5</v>
      </c>
      <c r="FP49" s="33"/>
      <c r="FQ49" s="33"/>
      <c r="FS49" s="32">
        <v>6</v>
      </c>
      <c r="FV49" s="33">
        <v>-20.5</v>
      </c>
      <c r="FW49" s="33" t="s">
        <v>596</v>
      </c>
      <c r="FX49" s="33"/>
      <c r="FZ49" s="32">
        <v>70</v>
      </c>
      <c r="GB49" s="33">
        <v>495</v>
      </c>
      <c r="GC49" s="20">
        <v>-7.5</v>
      </c>
      <c r="GD49" s="20" t="s">
        <v>289</v>
      </c>
      <c r="GE49" s="20"/>
      <c r="GF49" s="20">
        <v>20</v>
      </c>
      <c r="GG49" s="20"/>
      <c r="GH49" s="33">
        <v>507.5</v>
      </c>
      <c r="GI49" s="33"/>
      <c r="GM49" s="40"/>
      <c r="GN49" s="33">
        <v>507.5</v>
      </c>
      <c r="GO49" s="33"/>
      <c r="GU49" s="33">
        <v>507.5</v>
      </c>
      <c r="GV49" s="33">
        <v>-16.5</v>
      </c>
      <c r="GW49" s="32" t="s">
        <v>351</v>
      </c>
      <c r="GY49" s="32">
        <v>20</v>
      </c>
      <c r="GZ49" s="33">
        <v>511</v>
      </c>
      <c r="HG49" s="32">
        <v>511</v>
      </c>
      <c r="HM49" s="32">
        <v>511</v>
      </c>
      <c r="HR49" s="32">
        <v>511</v>
      </c>
      <c r="IA49" s="32">
        <v>511</v>
      </c>
      <c r="IH49" s="32">
        <v>511</v>
      </c>
      <c r="IL49" s="32">
        <v>7.5</v>
      </c>
      <c r="IR49" s="32">
        <v>518.5</v>
      </c>
      <c r="IU49" s="32">
        <v>20</v>
      </c>
      <c r="IV49" s="32">
        <v>0</v>
      </c>
      <c r="IX49" s="32">
        <v>538.5</v>
      </c>
      <c r="IY49" s="32">
        <v>-14.5</v>
      </c>
      <c r="IZ49" s="32" t="s">
        <v>242</v>
      </c>
      <c r="JB49" s="32">
        <v>50</v>
      </c>
      <c r="JC49" s="32">
        <v>574</v>
      </c>
      <c r="JD49" s="32">
        <f>-51-27.8</f>
        <v>-78.8</v>
      </c>
      <c r="JE49" s="32" t="s">
        <v>597</v>
      </c>
      <c r="JI49" s="66"/>
      <c r="JL49" s="32">
        <f t="shared" si="0"/>
        <v>495.2</v>
      </c>
    </row>
    <row r="50" s="32" customFormat="1" customHeight="1" spans="1:272">
      <c r="A50" s="10">
        <v>48</v>
      </c>
      <c r="B50" s="10">
        <v>341</v>
      </c>
      <c r="C50" s="10" t="s">
        <v>598</v>
      </c>
      <c r="D50" s="10" t="s">
        <v>196</v>
      </c>
      <c r="E50" s="46">
        <v>11372</v>
      </c>
      <c r="F50" s="10" t="s">
        <v>599</v>
      </c>
      <c r="G50" s="10" t="s">
        <v>198</v>
      </c>
      <c r="H50" s="32">
        <v>2</v>
      </c>
      <c r="I50" s="32">
        <v>2</v>
      </c>
      <c r="J50" s="32">
        <v>1</v>
      </c>
      <c r="M50" s="20"/>
      <c r="N50" s="32">
        <v>20</v>
      </c>
      <c r="T50" s="33"/>
      <c r="U50" s="20">
        <v>25</v>
      </c>
      <c r="V50" s="20"/>
      <c r="W50" s="20"/>
      <c r="X50" s="20"/>
      <c r="Y50" s="20"/>
      <c r="Z50" s="20"/>
      <c r="AA50" s="20"/>
      <c r="AB50" s="20"/>
      <c r="AC50" s="20"/>
      <c r="AD50" s="20"/>
      <c r="AE50" s="20"/>
      <c r="AF50" s="20"/>
      <c r="AG50" s="33">
        <v>25</v>
      </c>
      <c r="AH50" s="32">
        <v>20</v>
      </c>
      <c r="AJ50" s="32">
        <v>25</v>
      </c>
      <c r="AL50" s="32">
        <v>10</v>
      </c>
      <c r="AM50" s="32">
        <v>20</v>
      </c>
      <c r="AN50" s="32">
        <v>20</v>
      </c>
      <c r="AP50" s="33"/>
      <c r="AQ50" s="56">
        <v>120</v>
      </c>
      <c r="AR50" s="33"/>
      <c r="AS50" s="33"/>
      <c r="AT50" s="33">
        <v>20</v>
      </c>
      <c r="AU50" s="33"/>
      <c r="AV50" s="56">
        <v>140</v>
      </c>
      <c r="AW50" s="33"/>
      <c r="BA50" s="33">
        <v>140</v>
      </c>
      <c r="BB50" s="33"/>
      <c r="BC50" s="33"/>
      <c r="BD50" s="32">
        <v>20</v>
      </c>
      <c r="BE50" s="32">
        <v>20</v>
      </c>
      <c r="BF50" s="32">
        <v>0</v>
      </c>
      <c r="BH50" s="33"/>
      <c r="BI50" s="33"/>
      <c r="BJ50" s="32">
        <v>7</v>
      </c>
      <c r="BP50" s="34">
        <v>187</v>
      </c>
      <c r="BQ50" s="33"/>
      <c r="BR50" s="33"/>
      <c r="BT50" s="32">
        <v>1</v>
      </c>
      <c r="BV50" s="33">
        <v>188</v>
      </c>
      <c r="BW50" s="20"/>
      <c r="BX50" s="20"/>
      <c r="BY50" s="20"/>
      <c r="BZ50" s="20"/>
      <c r="CA50" s="20">
        <v>0</v>
      </c>
      <c r="CB50" s="20"/>
      <c r="CC50" s="20">
        <v>2</v>
      </c>
      <c r="CD50" s="20"/>
      <c r="CE50" s="20"/>
      <c r="CF50" s="33">
        <v>190</v>
      </c>
      <c r="CG50" s="33"/>
      <c r="CH50" s="20"/>
      <c r="CI50" s="20"/>
      <c r="CJ50" s="20">
        <v>24</v>
      </c>
      <c r="CK50" s="33">
        <v>214</v>
      </c>
      <c r="CL50" s="33">
        <v>-50</v>
      </c>
      <c r="CM50" s="32" t="s">
        <v>600</v>
      </c>
      <c r="CN50" s="20"/>
      <c r="CO50" s="35"/>
      <c r="CR50" s="33"/>
      <c r="CS50" s="33"/>
      <c r="CT50" s="36">
        <v>164</v>
      </c>
      <c r="CW50" s="20">
        <v>10</v>
      </c>
      <c r="CY50" s="33">
        <v>174</v>
      </c>
      <c r="CZ50" s="33"/>
      <c r="DA50" s="33"/>
      <c r="DC50" s="32">
        <v>-2</v>
      </c>
      <c r="DD50" s="33">
        <v>172</v>
      </c>
      <c r="DE50" s="20"/>
      <c r="DF50" s="20"/>
      <c r="DG50" s="33">
        <v>-43.5</v>
      </c>
      <c r="DH50" s="33" t="s">
        <v>601</v>
      </c>
      <c r="DO50" s="36">
        <v>128.5</v>
      </c>
      <c r="DP50" s="20"/>
      <c r="DQ50" s="33"/>
      <c r="DW50" s="20"/>
      <c r="DX50" s="20"/>
      <c r="DY50" s="20"/>
      <c r="DZ50" s="33"/>
      <c r="EA50" s="32">
        <v>-2</v>
      </c>
      <c r="EB50" s="32">
        <v>20</v>
      </c>
      <c r="EE50" s="34">
        <v>146.5</v>
      </c>
      <c r="EF50" s="33"/>
      <c r="EG50" s="33"/>
      <c r="EO50" s="33">
        <v>146.5</v>
      </c>
      <c r="EP50" s="33"/>
      <c r="EQ50" s="33"/>
      <c r="EU50" s="32">
        <v>40</v>
      </c>
      <c r="EW50" s="33">
        <v>186.5</v>
      </c>
      <c r="EX50" s="33"/>
      <c r="EY50" s="33"/>
      <c r="FD50" s="32">
        <v>20</v>
      </c>
      <c r="FE50" s="32">
        <v>1</v>
      </c>
      <c r="FG50" s="33">
        <v>207.5</v>
      </c>
      <c r="FH50" s="33">
        <v>-25</v>
      </c>
      <c r="FI50" s="33" t="s">
        <v>602</v>
      </c>
      <c r="FJ50" s="32">
        <v>4</v>
      </c>
      <c r="FO50" s="33">
        <v>186.5</v>
      </c>
      <c r="FP50" s="33"/>
      <c r="FQ50" s="33"/>
      <c r="FS50" s="32">
        <v>1</v>
      </c>
      <c r="FV50" s="33"/>
      <c r="FW50" s="33"/>
      <c r="FX50" s="33">
        <v>-2</v>
      </c>
      <c r="FZ50" s="32">
        <v>10</v>
      </c>
      <c r="GB50" s="33">
        <v>195.5</v>
      </c>
      <c r="GC50" s="20"/>
      <c r="GD50" s="20"/>
      <c r="GE50" s="20"/>
      <c r="GF50" s="20"/>
      <c r="GG50" s="20"/>
      <c r="GH50" s="33">
        <v>195.5</v>
      </c>
      <c r="GI50" s="33"/>
      <c r="GM50" s="40">
        <v>-2</v>
      </c>
      <c r="GN50" s="33">
        <v>193.5</v>
      </c>
      <c r="GO50" s="33"/>
      <c r="GR50" s="32">
        <v>5</v>
      </c>
      <c r="GU50" s="33">
        <v>198.5</v>
      </c>
      <c r="GV50" s="33"/>
      <c r="GZ50" s="33">
        <v>193.5</v>
      </c>
      <c r="HF50" s="32">
        <v>5</v>
      </c>
      <c r="HG50" s="32">
        <v>198.5</v>
      </c>
      <c r="HL50" s="32">
        <v>-2</v>
      </c>
      <c r="HM50" s="32">
        <v>196.5</v>
      </c>
      <c r="HP50" s="32">
        <v>4.5</v>
      </c>
      <c r="HR50" s="32">
        <v>201</v>
      </c>
      <c r="HU50" s="32">
        <v>20</v>
      </c>
      <c r="HY50" s="32">
        <v>4.5</v>
      </c>
      <c r="IA50" s="32">
        <v>225.5</v>
      </c>
      <c r="IG50" s="32">
        <v>2</v>
      </c>
      <c r="IH50" s="32">
        <v>227.5</v>
      </c>
      <c r="IL50" s="32">
        <v>5</v>
      </c>
      <c r="IM50" s="32">
        <v>20</v>
      </c>
      <c r="IR50" s="32">
        <v>252.5</v>
      </c>
      <c r="IV50" s="32">
        <v>0</v>
      </c>
      <c r="IX50" s="32">
        <v>252.5</v>
      </c>
      <c r="JC50" s="32">
        <v>252.5</v>
      </c>
      <c r="JI50" s="66"/>
      <c r="JK50" s="32">
        <v>-2</v>
      </c>
      <c r="JL50" s="32">
        <f t="shared" si="0"/>
        <v>250.5</v>
      </c>
    </row>
    <row r="51" s="32" customFormat="1" customHeight="1" spans="1:272">
      <c r="A51" s="10">
        <v>49</v>
      </c>
      <c r="B51" s="10">
        <v>591</v>
      </c>
      <c r="C51" s="10" t="s">
        <v>603</v>
      </c>
      <c r="D51" s="10" t="s">
        <v>196</v>
      </c>
      <c r="E51" s="46">
        <v>11490</v>
      </c>
      <c r="F51" s="10" t="s">
        <v>604</v>
      </c>
      <c r="G51" s="10" t="s">
        <v>198</v>
      </c>
      <c r="I51" s="32">
        <v>4</v>
      </c>
      <c r="J51" s="32">
        <v>1</v>
      </c>
      <c r="M51" s="20"/>
      <c r="N51" s="32">
        <v>20</v>
      </c>
      <c r="T51" s="33"/>
      <c r="U51" s="20">
        <v>25</v>
      </c>
      <c r="V51" s="20"/>
      <c r="W51" s="20"/>
      <c r="X51" s="20"/>
      <c r="Y51" s="20"/>
      <c r="Z51" s="20"/>
      <c r="AA51" s="20"/>
      <c r="AB51" s="20"/>
      <c r="AC51" s="20"/>
      <c r="AD51" s="20"/>
      <c r="AE51" s="20"/>
      <c r="AF51" s="20"/>
      <c r="AG51" s="33">
        <v>25</v>
      </c>
      <c r="AH51" s="32">
        <v>20</v>
      </c>
      <c r="AJ51" s="32">
        <v>30</v>
      </c>
      <c r="AL51" s="32">
        <v>0</v>
      </c>
      <c r="AM51" s="32">
        <v>20</v>
      </c>
      <c r="AN51" s="32">
        <v>0</v>
      </c>
      <c r="AP51" s="33"/>
      <c r="AQ51" s="56">
        <v>95</v>
      </c>
      <c r="AR51" s="33"/>
      <c r="AS51" s="33"/>
      <c r="AT51" s="33">
        <v>20</v>
      </c>
      <c r="AU51" s="33"/>
      <c r="AV51" s="56">
        <v>115</v>
      </c>
      <c r="AW51" s="33"/>
      <c r="BA51" s="33">
        <v>115</v>
      </c>
      <c r="BB51" s="33"/>
      <c r="BC51" s="33"/>
      <c r="BD51" s="32">
        <v>20</v>
      </c>
      <c r="BE51" s="32">
        <v>20</v>
      </c>
      <c r="BF51" s="32">
        <v>5</v>
      </c>
      <c r="BH51" s="33"/>
      <c r="BI51" s="33"/>
      <c r="BP51" s="34">
        <v>160</v>
      </c>
      <c r="BQ51" s="33"/>
      <c r="BR51" s="33"/>
      <c r="BV51" s="33">
        <v>160</v>
      </c>
      <c r="BW51" s="20"/>
      <c r="BX51" s="20"/>
      <c r="BY51" s="20"/>
      <c r="BZ51" s="20"/>
      <c r="CA51" s="20">
        <v>0</v>
      </c>
      <c r="CB51" s="20"/>
      <c r="CC51" s="20"/>
      <c r="CD51" s="20"/>
      <c r="CE51" s="20"/>
      <c r="CF51" s="33">
        <v>160</v>
      </c>
      <c r="CG51" s="33"/>
      <c r="CH51" s="20"/>
      <c r="CI51" s="20"/>
      <c r="CJ51" s="20">
        <v>-2</v>
      </c>
      <c r="CK51" s="33">
        <v>158</v>
      </c>
      <c r="CL51" s="33">
        <v>-47</v>
      </c>
      <c r="CM51" s="32" t="s">
        <v>600</v>
      </c>
      <c r="CN51" s="20"/>
      <c r="CO51" s="35"/>
      <c r="CR51" s="33"/>
      <c r="CS51" s="33"/>
      <c r="CT51" s="36">
        <v>111</v>
      </c>
      <c r="CW51" s="20"/>
      <c r="CY51" s="33">
        <v>111</v>
      </c>
      <c r="CZ51" s="33"/>
      <c r="DA51" s="33"/>
      <c r="DD51" s="33">
        <v>111</v>
      </c>
      <c r="DE51" s="20"/>
      <c r="DF51" s="20"/>
      <c r="DG51" s="33"/>
      <c r="DH51" s="33"/>
      <c r="DO51" s="36">
        <v>111</v>
      </c>
      <c r="DP51" s="20"/>
      <c r="DQ51" s="33"/>
      <c r="DW51" s="20"/>
      <c r="DX51" s="20"/>
      <c r="DY51" s="20"/>
      <c r="DZ51" s="33"/>
      <c r="EE51" s="34">
        <v>111</v>
      </c>
      <c r="EF51" s="33"/>
      <c r="EG51" s="33"/>
      <c r="EM51" s="32">
        <v>-2</v>
      </c>
      <c r="EO51" s="33">
        <v>109</v>
      </c>
      <c r="EP51" s="33"/>
      <c r="EQ51" s="33"/>
      <c r="EU51" s="32">
        <v>20</v>
      </c>
      <c r="EW51" s="33">
        <v>129</v>
      </c>
      <c r="EX51" s="33"/>
      <c r="EY51" s="33"/>
      <c r="FG51" s="33">
        <v>129</v>
      </c>
      <c r="FH51" s="33"/>
      <c r="FI51" s="33"/>
      <c r="FO51" s="33">
        <v>129</v>
      </c>
      <c r="FP51" s="33"/>
      <c r="FQ51" s="33"/>
      <c r="FV51" s="33"/>
      <c r="FW51" s="33"/>
      <c r="FX51" s="33">
        <v>6</v>
      </c>
      <c r="GB51" s="33">
        <v>135</v>
      </c>
      <c r="GC51" s="20"/>
      <c r="GD51" s="20"/>
      <c r="GE51" s="20"/>
      <c r="GF51" s="20"/>
      <c r="GG51" s="20"/>
      <c r="GH51" s="33">
        <v>135</v>
      </c>
      <c r="GI51" s="33"/>
      <c r="GM51" s="40"/>
      <c r="GN51" s="33">
        <v>135</v>
      </c>
      <c r="GO51" s="33"/>
      <c r="GU51" s="33">
        <v>135</v>
      </c>
      <c r="GV51" s="33">
        <v>-15</v>
      </c>
      <c r="GW51" s="32" t="s">
        <v>357</v>
      </c>
      <c r="GZ51" s="33">
        <v>120</v>
      </c>
      <c r="HF51" s="32">
        <v>0</v>
      </c>
      <c r="HG51" s="32">
        <v>120</v>
      </c>
      <c r="HM51" s="32">
        <v>120</v>
      </c>
      <c r="HQ51" s="32">
        <v>-3</v>
      </c>
      <c r="HR51" s="32">
        <v>117</v>
      </c>
      <c r="HZ51" s="32">
        <v>-2</v>
      </c>
      <c r="IA51" s="32">
        <v>115</v>
      </c>
      <c r="IB51" s="32">
        <v>-88</v>
      </c>
      <c r="IC51" s="32" t="s">
        <v>502</v>
      </c>
      <c r="IG51" s="32">
        <v>-4</v>
      </c>
      <c r="IH51" s="32">
        <v>23</v>
      </c>
      <c r="IL51" s="32">
        <v>2.5</v>
      </c>
      <c r="IQ51" s="32">
        <v>-4</v>
      </c>
      <c r="IR51" s="32">
        <v>21.5</v>
      </c>
      <c r="IV51" s="32">
        <v>0</v>
      </c>
      <c r="IX51" s="32">
        <v>21.5</v>
      </c>
      <c r="JC51" s="32">
        <v>21.5</v>
      </c>
      <c r="JH51" s="32">
        <v>20</v>
      </c>
      <c r="JI51" s="66"/>
      <c r="JL51" s="32">
        <f t="shared" si="0"/>
        <v>41.5</v>
      </c>
    </row>
    <row r="52" s="32" customFormat="1" customHeight="1" spans="1:272">
      <c r="A52" s="10">
        <v>50</v>
      </c>
      <c r="B52" s="10">
        <v>112415</v>
      </c>
      <c r="C52" s="10" t="s">
        <v>496</v>
      </c>
      <c r="D52" s="10" t="s">
        <v>208</v>
      </c>
      <c r="E52" s="10">
        <v>4188</v>
      </c>
      <c r="F52" s="18" t="s">
        <v>605</v>
      </c>
      <c r="G52" s="47" t="s">
        <v>210</v>
      </c>
      <c r="H52" s="32">
        <v>-2</v>
      </c>
      <c r="I52" s="32">
        <v>4</v>
      </c>
      <c r="J52" s="32">
        <v>3</v>
      </c>
      <c r="M52" s="20"/>
      <c r="T52" s="33"/>
      <c r="U52" s="20">
        <v>5</v>
      </c>
      <c r="V52" s="20"/>
      <c r="W52" s="20"/>
      <c r="X52" s="20"/>
      <c r="Y52" s="20"/>
      <c r="Z52" s="20"/>
      <c r="AA52" s="20"/>
      <c r="AB52" s="20"/>
      <c r="AC52" s="20"/>
      <c r="AD52" s="20"/>
      <c r="AE52" s="20">
        <v>-2</v>
      </c>
      <c r="AF52" s="20"/>
      <c r="AG52" s="33">
        <v>3</v>
      </c>
      <c r="AJ52" s="32">
        <v>30</v>
      </c>
      <c r="AL52" s="32">
        <v>10</v>
      </c>
      <c r="AM52" s="32">
        <v>20</v>
      </c>
      <c r="AN52" s="32">
        <v>0</v>
      </c>
      <c r="AP52" s="33"/>
      <c r="AQ52" s="56">
        <v>63</v>
      </c>
      <c r="AR52" s="33"/>
      <c r="AS52" s="33"/>
      <c r="AT52" s="33"/>
      <c r="AU52" s="33"/>
      <c r="AV52" s="56">
        <v>63</v>
      </c>
      <c r="AW52" s="33"/>
      <c r="BA52" s="33">
        <v>63</v>
      </c>
      <c r="BB52" s="33"/>
      <c r="BC52" s="33"/>
      <c r="BF52" s="32">
        <v>0</v>
      </c>
      <c r="BH52" s="33"/>
      <c r="BI52" s="33"/>
      <c r="BM52" s="32">
        <v>20</v>
      </c>
      <c r="BP52" s="34">
        <v>83</v>
      </c>
      <c r="BQ52" s="33"/>
      <c r="BR52" s="33"/>
      <c r="BV52" s="33">
        <v>83</v>
      </c>
      <c r="BW52" s="20"/>
      <c r="BX52" s="20"/>
      <c r="BY52" s="20">
        <v>20</v>
      </c>
      <c r="BZ52" s="20">
        <v>20</v>
      </c>
      <c r="CA52" s="20">
        <v>0</v>
      </c>
      <c r="CB52" s="20"/>
      <c r="CC52" s="20"/>
      <c r="CD52" s="20"/>
      <c r="CE52" s="20"/>
      <c r="CF52" s="33">
        <v>123</v>
      </c>
      <c r="CG52" s="33"/>
      <c r="CH52" s="20"/>
      <c r="CI52" s="20"/>
      <c r="CJ52" s="20"/>
      <c r="CK52" s="33">
        <v>123</v>
      </c>
      <c r="CL52" s="33"/>
      <c r="CN52" s="20"/>
      <c r="CO52" s="35"/>
      <c r="CR52" s="33"/>
      <c r="CS52" s="33"/>
      <c r="CT52" s="36">
        <v>123</v>
      </c>
      <c r="CW52" s="20"/>
      <c r="CY52" s="33">
        <v>123</v>
      </c>
      <c r="CZ52" s="33"/>
      <c r="DA52" s="33"/>
      <c r="DC52" s="32">
        <v>-2</v>
      </c>
      <c r="DD52" s="33">
        <v>121</v>
      </c>
      <c r="DE52" s="20"/>
      <c r="DF52" s="20"/>
      <c r="DG52" s="33"/>
      <c r="DH52" s="33"/>
      <c r="DO52" s="36">
        <v>121</v>
      </c>
      <c r="DP52" s="20"/>
      <c r="DQ52" s="33"/>
      <c r="DW52" s="20"/>
      <c r="DX52" s="20"/>
      <c r="DY52" s="20"/>
      <c r="DZ52" s="33"/>
      <c r="EA52" s="32">
        <v>4</v>
      </c>
      <c r="EE52" s="34">
        <v>125</v>
      </c>
      <c r="EF52" s="33"/>
      <c r="EG52" s="33"/>
      <c r="EK52" s="32">
        <v>20</v>
      </c>
      <c r="EO52" s="33">
        <v>145</v>
      </c>
      <c r="EP52" s="33"/>
      <c r="EQ52" s="33"/>
      <c r="ER52" s="32">
        <v>-2</v>
      </c>
      <c r="EU52" s="32">
        <v>20</v>
      </c>
      <c r="EW52" s="33">
        <v>163</v>
      </c>
      <c r="EX52" s="33"/>
      <c r="EY52" s="33"/>
      <c r="EZ52" s="32">
        <v>15</v>
      </c>
      <c r="FG52" s="33">
        <v>178</v>
      </c>
      <c r="FH52" s="33"/>
      <c r="FI52" s="33"/>
      <c r="FN52" s="32">
        <v>4</v>
      </c>
      <c r="FO52" s="33">
        <v>182</v>
      </c>
      <c r="FP52" s="33"/>
      <c r="FQ52" s="33"/>
      <c r="FS52" s="32">
        <v>2</v>
      </c>
      <c r="FV52" s="33"/>
      <c r="FW52" s="33"/>
      <c r="FX52" s="33">
        <v>1</v>
      </c>
      <c r="FZ52" s="32">
        <v>10</v>
      </c>
      <c r="GB52" s="33">
        <v>195</v>
      </c>
      <c r="GC52" s="20"/>
      <c r="GD52" s="20"/>
      <c r="GE52" s="20"/>
      <c r="GF52" s="20"/>
      <c r="GG52" s="20"/>
      <c r="GH52" s="33">
        <v>195</v>
      </c>
      <c r="GI52" s="33">
        <v>-35</v>
      </c>
      <c r="GJ52" s="32" t="s">
        <v>606</v>
      </c>
      <c r="GM52" s="40">
        <v>2</v>
      </c>
      <c r="GN52" s="33">
        <v>162</v>
      </c>
      <c r="GO52" s="33"/>
      <c r="GR52" s="32">
        <v>-4</v>
      </c>
      <c r="GU52" s="33">
        <v>158</v>
      </c>
      <c r="GV52" s="33"/>
      <c r="GX52" s="32">
        <v>5</v>
      </c>
      <c r="GZ52" s="33">
        <v>167</v>
      </c>
      <c r="HE52" s="32">
        <v>1</v>
      </c>
      <c r="HF52" s="32">
        <v>5</v>
      </c>
      <c r="HG52" s="32">
        <v>173</v>
      </c>
      <c r="HH52" s="32">
        <v>-90.5</v>
      </c>
      <c r="HL52" s="32">
        <v>-4</v>
      </c>
      <c r="HM52" s="32">
        <v>78.5</v>
      </c>
      <c r="HP52" s="32">
        <v>5.5</v>
      </c>
      <c r="HR52" s="32">
        <v>84</v>
      </c>
      <c r="HS52" s="32">
        <v>-82.5</v>
      </c>
      <c r="HT52" s="32" t="s">
        <v>400</v>
      </c>
      <c r="HU52" s="32">
        <v>20</v>
      </c>
      <c r="HY52" s="32">
        <v>5</v>
      </c>
      <c r="HZ52" s="32">
        <v>10</v>
      </c>
      <c r="IA52" s="32">
        <v>36.5</v>
      </c>
      <c r="IE52" s="32">
        <v>30</v>
      </c>
      <c r="IH52" s="32">
        <v>66.5</v>
      </c>
      <c r="IK52" s="32">
        <v>20</v>
      </c>
      <c r="IL52" s="32">
        <v>5</v>
      </c>
      <c r="IQ52" s="32">
        <v>7</v>
      </c>
      <c r="IR52" s="32">
        <v>98.5</v>
      </c>
      <c r="IV52" s="32">
        <v>60</v>
      </c>
      <c r="IX52" s="32">
        <v>158.5</v>
      </c>
      <c r="JC52" s="32">
        <v>158.5</v>
      </c>
      <c r="JI52" s="66"/>
      <c r="JK52" s="32">
        <v>-4</v>
      </c>
      <c r="JL52" s="32">
        <f t="shared" si="0"/>
        <v>154.5</v>
      </c>
    </row>
    <row r="53" s="32" customFormat="1" customHeight="1" spans="1:272">
      <c r="A53" s="10">
        <v>51</v>
      </c>
      <c r="B53" s="10">
        <v>578</v>
      </c>
      <c r="C53" s="10" t="s">
        <v>527</v>
      </c>
      <c r="D53" s="10" t="s">
        <v>269</v>
      </c>
      <c r="E53" s="10">
        <v>9331</v>
      </c>
      <c r="F53" s="10" t="s">
        <v>607</v>
      </c>
      <c r="G53" s="47" t="s">
        <v>210</v>
      </c>
      <c r="I53" s="32">
        <v>5</v>
      </c>
      <c r="M53" s="20"/>
      <c r="T53" s="33"/>
      <c r="U53" s="20">
        <v>5</v>
      </c>
      <c r="V53" s="20"/>
      <c r="W53" s="20"/>
      <c r="X53" s="20"/>
      <c r="Y53" s="20"/>
      <c r="Z53" s="20"/>
      <c r="AA53" s="20"/>
      <c r="AB53" s="20"/>
      <c r="AC53" s="20"/>
      <c r="AD53" s="20"/>
      <c r="AE53" s="20">
        <v>8</v>
      </c>
      <c r="AF53" s="20"/>
      <c r="AG53" s="33">
        <v>13</v>
      </c>
      <c r="AJ53" s="32">
        <v>40</v>
      </c>
      <c r="AK53" s="32">
        <v>10</v>
      </c>
      <c r="AL53" s="32">
        <v>10</v>
      </c>
      <c r="AM53" s="32">
        <v>0</v>
      </c>
      <c r="AN53" s="32">
        <v>0</v>
      </c>
      <c r="AP53" s="33"/>
      <c r="AQ53" s="56">
        <v>73</v>
      </c>
      <c r="AR53" s="33">
        <v>-6</v>
      </c>
      <c r="AS53" s="33"/>
      <c r="AT53" s="33"/>
      <c r="AU53" s="33">
        <v>10</v>
      </c>
      <c r="AV53" s="56">
        <v>77</v>
      </c>
      <c r="AW53" s="33"/>
      <c r="AX53" s="32" t="s">
        <v>608</v>
      </c>
      <c r="BA53" s="33">
        <v>77</v>
      </c>
      <c r="BB53" s="33"/>
      <c r="BC53" s="33"/>
      <c r="BF53" s="32">
        <v>7</v>
      </c>
      <c r="BH53" s="33">
        <v>-36</v>
      </c>
      <c r="BI53" s="33" t="s">
        <v>609</v>
      </c>
      <c r="BP53" s="34">
        <v>48</v>
      </c>
      <c r="BQ53" s="33"/>
      <c r="BR53" s="33"/>
      <c r="BS53" s="32">
        <v>20</v>
      </c>
      <c r="BT53" s="32">
        <v>0</v>
      </c>
      <c r="BV53" s="33">
        <v>68</v>
      </c>
      <c r="BW53" s="20"/>
      <c r="BX53" s="20"/>
      <c r="BY53" s="20"/>
      <c r="BZ53" s="20"/>
      <c r="CA53" s="20">
        <v>0</v>
      </c>
      <c r="CB53" s="20"/>
      <c r="CC53" s="20"/>
      <c r="CD53" s="20"/>
      <c r="CE53" s="20"/>
      <c r="CF53" s="33">
        <v>68</v>
      </c>
      <c r="CG53" s="33"/>
      <c r="CH53" s="20"/>
      <c r="CI53" s="20"/>
      <c r="CJ53" s="20">
        <v>-4</v>
      </c>
      <c r="CK53" s="33">
        <v>64</v>
      </c>
      <c r="CL53" s="33">
        <v>-16</v>
      </c>
      <c r="CM53" s="32" t="s">
        <v>610</v>
      </c>
      <c r="CN53" s="20">
        <v>6</v>
      </c>
      <c r="CO53" s="35"/>
      <c r="CR53" s="33"/>
      <c r="CS53" s="33"/>
      <c r="CT53" s="36">
        <v>54</v>
      </c>
      <c r="CU53" s="32">
        <v>20</v>
      </c>
      <c r="CW53" s="20"/>
      <c r="CY53" s="33">
        <v>74</v>
      </c>
      <c r="CZ53" s="33"/>
      <c r="DA53" s="33"/>
      <c r="DC53" s="32">
        <v>-2</v>
      </c>
      <c r="DD53" s="33">
        <v>72</v>
      </c>
      <c r="DE53" s="20"/>
      <c r="DF53" s="20"/>
      <c r="DG53" s="33"/>
      <c r="DH53" s="33"/>
      <c r="DI53" s="32">
        <v>6</v>
      </c>
      <c r="DO53" s="36">
        <v>78</v>
      </c>
      <c r="DP53" s="20">
        <v>-24.5</v>
      </c>
      <c r="DQ53" s="33" t="s">
        <v>532</v>
      </c>
      <c r="DR53" s="32">
        <v>5</v>
      </c>
      <c r="DW53" s="20"/>
      <c r="DX53" s="20"/>
      <c r="DY53" s="20"/>
      <c r="DZ53" s="33"/>
      <c r="EA53" s="32">
        <v>1</v>
      </c>
      <c r="EE53" s="34">
        <v>59.5</v>
      </c>
      <c r="EF53" s="33"/>
      <c r="EG53" s="33"/>
      <c r="EM53" s="32">
        <v>6</v>
      </c>
      <c r="EO53" s="33">
        <v>65.5</v>
      </c>
      <c r="EP53" s="33"/>
      <c r="EQ53" s="33"/>
      <c r="EU53" s="32">
        <v>40</v>
      </c>
      <c r="EW53" s="33">
        <v>105.5</v>
      </c>
      <c r="EX53" s="33"/>
      <c r="EY53" s="33"/>
      <c r="FD53" s="32">
        <v>30</v>
      </c>
      <c r="FE53" s="32">
        <v>3</v>
      </c>
      <c r="FG53" s="33">
        <v>138.5</v>
      </c>
      <c r="FH53" s="33"/>
      <c r="FI53" s="33"/>
      <c r="FO53" s="33">
        <v>138.5</v>
      </c>
      <c r="FP53" s="33"/>
      <c r="FQ53" s="33"/>
      <c r="FS53" s="32">
        <v>3</v>
      </c>
      <c r="FV53" s="33"/>
      <c r="FW53" s="33"/>
      <c r="FX53" s="33"/>
      <c r="FZ53" s="32">
        <v>20</v>
      </c>
      <c r="GB53" s="33">
        <v>161.5</v>
      </c>
      <c r="GC53" s="20"/>
      <c r="GD53" s="20"/>
      <c r="GE53" s="20"/>
      <c r="GF53" s="20"/>
      <c r="GG53" s="20"/>
      <c r="GH53" s="33">
        <v>161.5</v>
      </c>
      <c r="GI53" s="33"/>
      <c r="GK53" s="32">
        <v>10</v>
      </c>
      <c r="GM53" s="40"/>
      <c r="GN53" s="33">
        <v>171.5</v>
      </c>
      <c r="GO53" s="33"/>
      <c r="GQ53" s="32">
        <v>20</v>
      </c>
      <c r="GU53" s="33">
        <v>191.5</v>
      </c>
      <c r="GV53" s="33"/>
      <c r="GX53" s="32">
        <v>5.5</v>
      </c>
      <c r="GZ53" s="33">
        <v>177</v>
      </c>
      <c r="HA53" s="32">
        <v>-3.5</v>
      </c>
      <c r="HB53" s="32" t="s">
        <v>352</v>
      </c>
      <c r="HF53" s="32">
        <v>5.5</v>
      </c>
      <c r="HG53" s="32">
        <v>179</v>
      </c>
      <c r="HH53" s="32">
        <v>-60.5</v>
      </c>
      <c r="HI53" s="32" t="s">
        <v>611</v>
      </c>
      <c r="HL53" s="32">
        <v>0</v>
      </c>
      <c r="HM53" s="32">
        <v>118.5</v>
      </c>
      <c r="HP53" s="32">
        <v>7.5</v>
      </c>
      <c r="HQ53" s="32">
        <v>11</v>
      </c>
      <c r="HR53" s="32">
        <v>137</v>
      </c>
      <c r="HS53" s="32">
        <v>-71.5</v>
      </c>
      <c r="HT53" s="32" t="s">
        <v>204</v>
      </c>
      <c r="HU53" s="32">
        <v>20</v>
      </c>
      <c r="HY53" s="32">
        <v>9</v>
      </c>
      <c r="HZ53" s="32">
        <v>10</v>
      </c>
      <c r="IA53" s="32">
        <v>104.5</v>
      </c>
      <c r="IB53" s="32">
        <v>-51</v>
      </c>
      <c r="IC53" s="32" t="s">
        <v>534</v>
      </c>
      <c r="IH53" s="32">
        <v>53.5</v>
      </c>
      <c r="II53" s="32">
        <v>-4</v>
      </c>
      <c r="IJ53" s="32" t="s">
        <v>522</v>
      </c>
      <c r="IL53" s="32">
        <v>0</v>
      </c>
      <c r="IO53" s="32">
        <v>20</v>
      </c>
      <c r="IQ53" s="32">
        <v>2</v>
      </c>
      <c r="IR53" s="32">
        <v>71.5</v>
      </c>
      <c r="IS53" s="32">
        <v>-71.5</v>
      </c>
      <c r="IT53" s="32" t="s">
        <v>360</v>
      </c>
      <c r="IV53" s="32">
        <v>60</v>
      </c>
      <c r="IX53" s="32">
        <v>60</v>
      </c>
      <c r="JC53" s="32">
        <v>60</v>
      </c>
      <c r="JI53" s="66"/>
      <c r="JK53" s="32">
        <v>-2</v>
      </c>
      <c r="JL53" s="32">
        <f t="shared" si="0"/>
        <v>58</v>
      </c>
    </row>
    <row r="54" s="32" customFormat="1" customHeight="1" spans="1:272">
      <c r="A54" s="10">
        <v>52</v>
      </c>
      <c r="B54" s="10">
        <v>117184</v>
      </c>
      <c r="C54" s="10" t="s">
        <v>612</v>
      </c>
      <c r="D54" s="10" t="s">
        <v>269</v>
      </c>
      <c r="E54" s="10">
        <v>8075</v>
      </c>
      <c r="F54" s="10" t="s">
        <v>613</v>
      </c>
      <c r="G54" s="10" t="s">
        <v>198</v>
      </c>
      <c r="J54" s="32">
        <v>3</v>
      </c>
      <c r="L54" s="32">
        <v>2</v>
      </c>
      <c r="M54" s="20"/>
      <c r="N54" s="32">
        <v>20</v>
      </c>
      <c r="T54" s="33"/>
      <c r="U54" s="20">
        <v>25</v>
      </c>
      <c r="V54" s="20"/>
      <c r="W54" s="20"/>
      <c r="X54" s="20"/>
      <c r="Y54" s="20"/>
      <c r="Z54" s="20"/>
      <c r="AA54" s="20"/>
      <c r="AB54" s="20"/>
      <c r="AC54" s="20"/>
      <c r="AD54" s="20"/>
      <c r="AE54" s="20">
        <v>3</v>
      </c>
      <c r="AF54" s="20"/>
      <c r="AG54" s="33">
        <v>28</v>
      </c>
      <c r="AJ54" s="32">
        <v>20</v>
      </c>
      <c r="AL54" s="32">
        <v>0</v>
      </c>
      <c r="AM54" s="32">
        <v>20</v>
      </c>
      <c r="AN54" s="32">
        <v>20</v>
      </c>
      <c r="AP54" s="33"/>
      <c r="AQ54" s="56">
        <v>88</v>
      </c>
      <c r="AR54" s="33"/>
      <c r="AS54" s="33">
        <v>50</v>
      </c>
      <c r="AT54" s="33"/>
      <c r="AU54" s="33"/>
      <c r="AV54" s="56">
        <v>138</v>
      </c>
      <c r="AW54" s="33"/>
      <c r="BA54" s="33">
        <v>138</v>
      </c>
      <c r="BB54" s="33"/>
      <c r="BC54" s="33"/>
      <c r="BF54" s="32">
        <v>0</v>
      </c>
      <c r="BH54" s="33"/>
      <c r="BI54" s="33"/>
      <c r="BK54" s="32">
        <v>20</v>
      </c>
      <c r="BP54" s="34">
        <v>158</v>
      </c>
      <c r="BQ54" s="33"/>
      <c r="BR54" s="33"/>
      <c r="BT54" s="32">
        <v>5</v>
      </c>
      <c r="BV54" s="33">
        <v>163</v>
      </c>
      <c r="BW54" s="20"/>
      <c r="BX54" s="20"/>
      <c r="BY54" s="20">
        <v>20</v>
      </c>
      <c r="BZ54" s="20">
        <v>20</v>
      </c>
      <c r="CA54" s="20">
        <v>0</v>
      </c>
      <c r="CB54" s="20">
        <v>20</v>
      </c>
      <c r="CC54" s="20">
        <v>-2</v>
      </c>
      <c r="CD54" s="20">
        <v>-30</v>
      </c>
      <c r="CE54" s="20" t="s">
        <v>614</v>
      </c>
      <c r="CF54" s="33">
        <v>191</v>
      </c>
      <c r="CG54" s="33"/>
      <c r="CH54" s="20"/>
      <c r="CI54" s="20"/>
      <c r="CJ54" s="20"/>
      <c r="CK54" s="33">
        <v>191</v>
      </c>
      <c r="CL54" s="33"/>
      <c r="CN54" s="20">
        <v>5</v>
      </c>
      <c r="CO54" s="35"/>
      <c r="CR54" s="33"/>
      <c r="CS54" s="33"/>
      <c r="CT54" s="36">
        <v>196</v>
      </c>
      <c r="CW54" s="20"/>
      <c r="CY54" s="33">
        <v>196</v>
      </c>
      <c r="CZ54" s="33"/>
      <c r="DA54" s="33"/>
      <c r="DB54" s="32">
        <v>20</v>
      </c>
      <c r="DD54" s="33">
        <v>216</v>
      </c>
      <c r="DE54" s="20"/>
      <c r="DF54" s="20"/>
      <c r="DG54" s="33"/>
      <c r="DH54" s="33"/>
      <c r="DO54" s="36">
        <v>216</v>
      </c>
      <c r="DP54" s="20"/>
      <c r="DQ54" s="33"/>
      <c r="DR54" s="32">
        <v>2</v>
      </c>
      <c r="DW54" s="20"/>
      <c r="DX54" s="20"/>
      <c r="DY54" s="20"/>
      <c r="DZ54" s="33"/>
      <c r="EA54" s="32">
        <v>3</v>
      </c>
      <c r="EB54" s="32">
        <v>20</v>
      </c>
      <c r="EE54" s="34">
        <v>241</v>
      </c>
      <c r="EF54" s="33"/>
      <c r="EG54" s="33"/>
      <c r="EO54" s="33">
        <v>241</v>
      </c>
      <c r="EP54" s="33"/>
      <c r="EQ54" s="33"/>
      <c r="EW54" s="33">
        <v>241</v>
      </c>
      <c r="EX54" s="33"/>
      <c r="EY54" s="33"/>
      <c r="FG54" s="33">
        <v>241</v>
      </c>
      <c r="FH54" s="33"/>
      <c r="FI54" s="33"/>
      <c r="FO54" s="33">
        <v>241</v>
      </c>
      <c r="FP54" s="33"/>
      <c r="FQ54" s="33"/>
      <c r="FV54" s="33"/>
      <c r="FW54" s="33"/>
      <c r="FX54" s="33"/>
      <c r="GB54" s="33">
        <v>241</v>
      </c>
      <c r="GC54" s="20"/>
      <c r="GD54" s="20"/>
      <c r="GE54" s="20"/>
      <c r="GF54" s="20">
        <v>20</v>
      </c>
      <c r="GG54" s="20"/>
      <c r="GH54" s="33">
        <v>261</v>
      </c>
      <c r="GI54" s="33"/>
      <c r="GM54" s="40"/>
      <c r="GN54" s="33">
        <v>261</v>
      </c>
      <c r="GO54" s="33"/>
      <c r="GQ54" s="32">
        <v>20</v>
      </c>
      <c r="GR54" s="32">
        <v>2</v>
      </c>
      <c r="GU54" s="33">
        <v>283</v>
      </c>
      <c r="GV54" s="33"/>
      <c r="GY54" s="32">
        <v>20</v>
      </c>
      <c r="GZ54" s="33">
        <v>281</v>
      </c>
      <c r="HE54" s="32">
        <v>20</v>
      </c>
      <c r="HF54" s="32">
        <v>0</v>
      </c>
      <c r="HG54" s="32">
        <v>301</v>
      </c>
      <c r="HL54" s="32">
        <v>27</v>
      </c>
      <c r="HM54" s="32">
        <v>328</v>
      </c>
      <c r="HN54" s="32">
        <v>-5</v>
      </c>
      <c r="HO54" s="32" t="s">
        <v>507</v>
      </c>
      <c r="HQ54" s="32">
        <v>7</v>
      </c>
      <c r="HR54" s="32">
        <v>330</v>
      </c>
      <c r="HZ54" s="32">
        <v>2</v>
      </c>
      <c r="IA54" s="32">
        <v>332</v>
      </c>
      <c r="IB54" s="32">
        <v>-43.5</v>
      </c>
      <c r="IC54" s="32" t="s">
        <v>255</v>
      </c>
      <c r="IG54" s="32">
        <v>4</v>
      </c>
      <c r="IH54" s="32">
        <v>292.5</v>
      </c>
      <c r="IL54" s="32">
        <v>0</v>
      </c>
      <c r="IR54" s="32">
        <v>292.5</v>
      </c>
      <c r="IU54" s="32">
        <v>20</v>
      </c>
      <c r="IV54" s="32">
        <v>0</v>
      </c>
      <c r="IX54" s="32">
        <v>312.5</v>
      </c>
      <c r="JC54" s="32">
        <v>312.5</v>
      </c>
      <c r="JI54" s="66"/>
      <c r="JL54" s="32">
        <f t="shared" si="0"/>
        <v>312.5</v>
      </c>
    </row>
    <row r="55" s="32" customFormat="1" customHeight="1" spans="1:272">
      <c r="A55" s="10">
        <v>53</v>
      </c>
      <c r="B55" s="10">
        <v>114622</v>
      </c>
      <c r="C55" s="10" t="s">
        <v>615</v>
      </c>
      <c r="D55" s="10" t="s">
        <v>269</v>
      </c>
      <c r="E55" s="10">
        <v>5641</v>
      </c>
      <c r="F55" s="10" t="s">
        <v>616</v>
      </c>
      <c r="G55" s="49" t="s">
        <v>210</v>
      </c>
      <c r="H55" s="32">
        <v>-2</v>
      </c>
      <c r="I55" s="32">
        <v>2</v>
      </c>
      <c r="L55" s="33">
        <v>5</v>
      </c>
      <c r="M55" s="20"/>
      <c r="Q55" s="32">
        <v>10</v>
      </c>
      <c r="T55" s="33"/>
      <c r="U55" s="20">
        <v>15</v>
      </c>
      <c r="V55" s="20"/>
      <c r="W55" s="20">
        <v>-15</v>
      </c>
      <c r="X55" s="20"/>
      <c r="Y55" s="20" t="s">
        <v>617</v>
      </c>
      <c r="Z55" s="20">
        <v>60</v>
      </c>
      <c r="AA55" s="20"/>
      <c r="AB55" s="20"/>
      <c r="AC55" s="20"/>
      <c r="AD55" s="20"/>
      <c r="AE55" s="20"/>
      <c r="AF55" s="20"/>
      <c r="AG55" s="33">
        <v>60</v>
      </c>
      <c r="AJ55" s="32">
        <v>90</v>
      </c>
      <c r="AL55" s="32">
        <v>10</v>
      </c>
      <c r="AM55" s="32">
        <v>0</v>
      </c>
      <c r="AN55" s="32">
        <v>20</v>
      </c>
      <c r="AP55" s="33"/>
      <c r="AQ55" s="56">
        <v>180</v>
      </c>
      <c r="AR55" s="33">
        <v>-37.5</v>
      </c>
      <c r="AS55" s="33"/>
      <c r="AT55" s="33"/>
      <c r="AU55" s="33"/>
      <c r="AV55" s="56">
        <v>142.5</v>
      </c>
      <c r="AW55" s="33">
        <v>-10</v>
      </c>
      <c r="AX55" s="32" t="s">
        <v>618</v>
      </c>
      <c r="BA55" s="33">
        <v>132.5</v>
      </c>
      <c r="BB55" s="33"/>
      <c r="BC55" s="33"/>
      <c r="BF55" s="32">
        <v>0</v>
      </c>
      <c r="BH55" s="33">
        <v>-65.5</v>
      </c>
      <c r="BI55" s="33" t="s">
        <v>619</v>
      </c>
      <c r="BP55" s="34">
        <v>67</v>
      </c>
      <c r="BQ55" s="33"/>
      <c r="BR55" s="33"/>
      <c r="BV55" s="33">
        <v>67</v>
      </c>
      <c r="BW55" s="20"/>
      <c r="BX55" s="20"/>
      <c r="BY55" s="20"/>
      <c r="BZ55" s="20"/>
      <c r="CA55" s="20">
        <v>0</v>
      </c>
      <c r="CB55" s="20"/>
      <c r="CC55" s="20"/>
      <c r="CD55" s="20"/>
      <c r="CE55" s="20"/>
      <c r="CF55" s="33">
        <v>67</v>
      </c>
      <c r="CG55" s="33"/>
      <c r="CH55" s="20"/>
      <c r="CI55" s="20"/>
      <c r="CJ55" s="20"/>
      <c r="CK55" s="33">
        <v>67</v>
      </c>
      <c r="CL55" s="33"/>
      <c r="CN55" s="20"/>
      <c r="CO55" s="35"/>
      <c r="CR55" s="33"/>
      <c r="CS55" s="33"/>
      <c r="CT55" s="36">
        <v>67</v>
      </c>
      <c r="CW55" s="20">
        <v>10</v>
      </c>
      <c r="CY55" s="33">
        <v>77</v>
      </c>
      <c r="CZ55" s="33"/>
      <c r="DA55" s="33"/>
      <c r="DB55" s="32">
        <v>20</v>
      </c>
      <c r="DD55" s="33">
        <v>97</v>
      </c>
      <c r="DE55" s="20"/>
      <c r="DF55" s="20"/>
      <c r="DG55" s="33"/>
      <c r="DH55" s="33"/>
      <c r="DI55" s="32">
        <v>5</v>
      </c>
      <c r="DK55" s="32">
        <v>8</v>
      </c>
      <c r="DO55" s="36">
        <v>110</v>
      </c>
      <c r="DP55" s="20"/>
      <c r="DQ55" s="33"/>
      <c r="DW55" s="20"/>
      <c r="DX55" s="20"/>
      <c r="DY55" s="20"/>
      <c r="DZ55" s="33"/>
      <c r="EE55" s="34">
        <v>110</v>
      </c>
      <c r="EF55" s="33"/>
      <c r="EG55" s="33"/>
      <c r="EK55" s="32">
        <v>20</v>
      </c>
      <c r="EO55" s="33">
        <v>130</v>
      </c>
      <c r="EP55" s="33"/>
      <c r="EQ55" s="33"/>
      <c r="ER55" s="32">
        <v>3</v>
      </c>
      <c r="EU55" s="32">
        <v>20</v>
      </c>
      <c r="EW55" s="33">
        <v>153</v>
      </c>
      <c r="EX55" s="33"/>
      <c r="EY55" s="33"/>
      <c r="FG55" s="33">
        <v>153</v>
      </c>
      <c r="FH55" s="33"/>
      <c r="FI55" s="33"/>
      <c r="FL55" s="32">
        <v>10</v>
      </c>
      <c r="FO55" s="33">
        <v>163</v>
      </c>
      <c r="FP55" s="33"/>
      <c r="FQ55" s="33"/>
      <c r="FV55" s="33"/>
      <c r="FW55" s="33"/>
      <c r="FX55" s="33"/>
      <c r="GB55" s="33">
        <v>163</v>
      </c>
      <c r="GC55" s="20"/>
      <c r="GD55" s="20"/>
      <c r="GE55" s="20"/>
      <c r="GF55" s="20"/>
      <c r="GG55" s="20"/>
      <c r="GH55" s="33">
        <v>163</v>
      </c>
      <c r="GI55" s="33"/>
      <c r="GM55" s="40">
        <v>3</v>
      </c>
      <c r="GN55" s="33">
        <v>166</v>
      </c>
      <c r="GO55" s="33"/>
      <c r="GQ55" s="32">
        <v>20</v>
      </c>
      <c r="GU55" s="33">
        <v>186</v>
      </c>
      <c r="GV55" s="33"/>
      <c r="GZ55" s="33">
        <v>166</v>
      </c>
      <c r="HF55" s="32">
        <v>0</v>
      </c>
      <c r="HG55" s="32">
        <v>166</v>
      </c>
      <c r="HM55" s="32">
        <v>166</v>
      </c>
      <c r="HP55" s="32">
        <v>7.5</v>
      </c>
      <c r="HR55" s="32">
        <v>173.5</v>
      </c>
      <c r="HU55" s="32">
        <v>20</v>
      </c>
      <c r="IA55" s="32">
        <v>193.5</v>
      </c>
      <c r="IB55" s="32">
        <v>-5</v>
      </c>
      <c r="IC55" s="32" t="s">
        <v>320</v>
      </c>
      <c r="IH55" s="32">
        <v>188.5</v>
      </c>
      <c r="II55" s="32">
        <v>-78</v>
      </c>
      <c r="IJ55" s="32" t="s">
        <v>308</v>
      </c>
      <c r="IL55" s="32">
        <v>7.5</v>
      </c>
      <c r="IR55" s="32">
        <v>118</v>
      </c>
      <c r="IS55" s="32">
        <v>-107.5</v>
      </c>
      <c r="IT55" s="32" t="s">
        <v>215</v>
      </c>
      <c r="IV55" s="32">
        <v>60</v>
      </c>
      <c r="IX55" s="32">
        <v>70.5</v>
      </c>
      <c r="IY55" s="32">
        <v>-59</v>
      </c>
      <c r="IZ55" s="32" t="s">
        <v>336</v>
      </c>
      <c r="JC55" s="32">
        <v>11.5</v>
      </c>
      <c r="JI55" s="66"/>
      <c r="JL55" s="32">
        <f t="shared" si="0"/>
        <v>11.5</v>
      </c>
    </row>
    <row r="56" s="32" customFormat="1" customHeight="1" spans="1:272">
      <c r="A56" s="10">
        <v>54</v>
      </c>
      <c r="B56" s="10">
        <v>515</v>
      </c>
      <c r="C56" s="10" t="s">
        <v>620</v>
      </c>
      <c r="D56" s="10" t="s">
        <v>279</v>
      </c>
      <c r="E56" s="10">
        <v>7917</v>
      </c>
      <c r="F56" s="10" t="s">
        <v>621</v>
      </c>
      <c r="G56" s="10" t="s">
        <v>198</v>
      </c>
      <c r="I56" s="32">
        <v>6</v>
      </c>
      <c r="L56" s="32">
        <v>-2</v>
      </c>
      <c r="M56" s="20">
        <v>2</v>
      </c>
      <c r="T56" s="33"/>
      <c r="U56" s="20">
        <v>6</v>
      </c>
      <c r="V56" s="20"/>
      <c r="W56" s="20"/>
      <c r="X56" s="20"/>
      <c r="Y56" s="20"/>
      <c r="Z56" s="20"/>
      <c r="AA56" s="20"/>
      <c r="AB56" s="20"/>
      <c r="AC56" s="20"/>
      <c r="AD56" s="20"/>
      <c r="AE56" s="20"/>
      <c r="AF56" s="20"/>
      <c r="AG56" s="33">
        <v>6</v>
      </c>
      <c r="AJ56" s="32">
        <v>40</v>
      </c>
      <c r="AL56" s="32">
        <v>10</v>
      </c>
      <c r="AM56" s="32">
        <v>20</v>
      </c>
      <c r="AN56" s="32">
        <v>20</v>
      </c>
      <c r="AP56" s="33"/>
      <c r="AQ56" s="56">
        <v>96</v>
      </c>
      <c r="AR56" s="33"/>
      <c r="AS56" s="33"/>
      <c r="AT56" s="33"/>
      <c r="AU56" s="33"/>
      <c r="AV56" s="56">
        <v>96</v>
      </c>
      <c r="AW56" s="33">
        <v>-25</v>
      </c>
      <c r="AX56" s="32" t="s">
        <v>622</v>
      </c>
      <c r="BA56" s="33">
        <v>71</v>
      </c>
      <c r="BB56" s="33"/>
      <c r="BC56" s="33"/>
      <c r="BD56" s="32">
        <v>20</v>
      </c>
      <c r="BF56" s="32">
        <v>0</v>
      </c>
      <c r="BH56" s="33"/>
      <c r="BI56" s="33"/>
      <c r="BJ56" s="32">
        <v>3</v>
      </c>
      <c r="BP56" s="34">
        <v>94</v>
      </c>
      <c r="BQ56" s="33"/>
      <c r="BR56" s="33"/>
      <c r="BT56" s="32">
        <v>-2</v>
      </c>
      <c r="BV56" s="33">
        <v>92</v>
      </c>
      <c r="BW56" s="20"/>
      <c r="BX56" s="20"/>
      <c r="BY56" s="20"/>
      <c r="BZ56" s="20"/>
      <c r="CA56" s="20">
        <v>0</v>
      </c>
      <c r="CB56" s="20"/>
      <c r="CC56" s="20"/>
      <c r="CD56" s="20"/>
      <c r="CE56" s="20"/>
      <c r="CF56" s="33">
        <v>92</v>
      </c>
      <c r="CG56" s="33"/>
      <c r="CH56" s="20"/>
      <c r="CI56" s="20"/>
      <c r="CJ56" s="20"/>
      <c r="CK56" s="33">
        <v>92</v>
      </c>
      <c r="CL56" s="33"/>
      <c r="CN56" s="20">
        <v>2</v>
      </c>
      <c r="CO56" s="35"/>
      <c r="CR56" s="33"/>
      <c r="CS56" s="33"/>
      <c r="CT56" s="36">
        <v>94</v>
      </c>
      <c r="CW56" s="20"/>
      <c r="CY56" s="33">
        <v>94</v>
      </c>
      <c r="CZ56" s="33"/>
      <c r="DA56" s="33"/>
      <c r="DC56" s="32">
        <v>1</v>
      </c>
      <c r="DD56" s="33">
        <v>95</v>
      </c>
      <c r="DE56" s="20"/>
      <c r="DF56" s="20"/>
      <c r="DG56" s="33"/>
      <c r="DH56" s="33"/>
      <c r="DO56" s="36">
        <v>95</v>
      </c>
      <c r="DP56" s="20"/>
      <c r="DQ56" s="33"/>
      <c r="DR56" s="32">
        <v>4</v>
      </c>
      <c r="DW56" s="20"/>
      <c r="DX56" s="20"/>
      <c r="DY56" s="20"/>
      <c r="DZ56" s="33"/>
      <c r="EE56" s="34">
        <v>99</v>
      </c>
      <c r="EF56" s="33"/>
      <c r="EG56" s="33"/>
      <c r="EO56" s="33">
        <v>99</v>
      </c>
      <c r="EP56" s="33"/>
      <c r="EQ56" s="33"/>
      <c r="EU56" s="32">
        <v>90</v>
      </c>
      <c r="EV56" s="32">
        <v>1</v>
      </c>
      <c r="EW56" s="33">
        <v>190</v>
      </c>
      <c r="EX56" s="33"/>
      <c r="EY56" s="33"/>
      <c r="EZ56" s="32">
        <v>0</v>
      </c>
      <c r="FD56" s="32">
        <v>40</v>
      </c>
      <c r="FG56" s="33">
        <v>230</v>
      </c>
      <c r="FH56" s="33"/>
      <c r="FI56" s="33"/>
      <c r="FN56" s="32">
        <v>-2</v>
      </c>
      <c r="FO56" s="33">
        <v>228</v>
      </c>
      <c r="FP56" s="33"/>
      <c r="FQ56" s="33"/>
      <c r="FS56" s="32">
        <v>4</v>
      </c>
      <c r="FV56" s="33"/>
      <c r="FW56" s="33"/>
      <c r="FX56" s="33"/>
      <c r="FZ56" s="32">
        <v>10</v>
      </c>
      <c r="GB56" s="33">
        <v>242</v>
      </c>
      <c r="GC56" s="20"/>
      <c r="GD56" s="20"/>
      <c r="GE56" s="20"/>
      <c r="GF56" s="20"/>
      <c r="GG56" s="20"/>
      <c r="GH56" s="33">
        <v>242</v>
      </c>
      <c r="GI56" s="33"/>
      <c r="GM56" s="40"/>
      <c r="GN56" s="33">
        <v>242</v>
      </c>
      <c r="GO56" s="33"/>
      <c r="GR56" s="32">
        <v>-4</v>
      </c>
      <c r="GU56" s="33">
        <v>238</v>
      </c>
      <c r="GV56" s="33"/>
      <c r="GX56" s="32">
        <v>6</v>
      </c>
      <c r="GZ56" s="33">
        <v>248</v>
      </c>
      <c r="HE56" s="32">
        <v>2</v>
      </c>
      <c r="HF56" s="32">
        <v>0</v>
      </c>
      <c r="HG56" s="32">
        <v>250</v>
      </c>
      <c r="HM56" s="32">
        <v>250</v>
      </c>
      <c r="HN56" s="32">
        <v>-22.5</v>
      </c>
      <c r="HO56" s="32" t="s">
        <v>507</v>
      </c>
      <c r="HQ56" s="32">
        <v>-2</v>
      </c>
      <c r="HR56" s="32">
        <v>225.5</v>
      </c>
      <c r="HS56" s="32">
        <v>-27.5</v>
      </c>
      <c r="HT56" s="32" t="s">
        <v>204</v>
      </c>
      <c r="HU56" s="32">
        <v>20</v>
      </c>
      <c r="HY56" s="32">
        <v>7.5</v>
      </c>
      <c r="HZ56" s="32">
        <v>-4</v>
      </c>
      <c r="IA56" s="32">
        <v>221.5</v>
      </c>
      <c r="IB56" s="32">
        <v>-50.5</v>
      </c>
      <c r="IC56" s="32" t="s">
        <v>205</v>
      </c>
      <c r="IH56" s="32">
        <v>171</v>
      </c>
      <c r="II56" s="32">
        <v>-38.5</v>
      </c>
      <c r="IJ56" s="32" t="s">
        <v>623</v>
      </c>
      <c r="IL56" s="32">
        <v>7.5</v>
      </c>
      <c r="IR56" s="32">
        <v>140</v>
      </c>
      <c r="IS56" s="32">
        <v>-65</v>
      </c>
      <c r="IT56" s="32" t="s">
        <v>624</v>
      </c>
      <c r="IV56" s="32">
        <v>20</v>
      </c>
      <c r="IX56" s="32">
        <v>95</v>
      </c>
      <c r="JC56" s="32">
        <v>95</v>
      </c>
      <c r="JD56" s="32">
        <f>-38-30</f>
        <v>-68</v>
      </c>
      <c r="JE56" s="32" t="s">
        <v>625</v>
      </c>
      <c r="JH56" s="32">
        <v>20</v>
      </c>
      <c r="JI56" s="66"/>
      <c r="JK56" s="32">
        <v>2</v>
      </c>
      <c r="JL56" s="32">
        <f t="shared" si="0"/>
        <v>49</v>
      </c>
    </row>
    <row r="57" s="32" customFormat="1" customHeight="1" spans="1:272">
      <c r="A57" s="10">
        <v>55</v>
      </c>
      <c r="B57" s="10">
        <v>103639</v>
      </c>
      <c r="C57" s="10" t="s">
        <v>626</v>
      </c>
      <c r="D57" s="10" t="s">
        <v>279</v>
      </c>
      <c r="E57" s="10">
        <v>5347</v>
      </c>
      <c r="F57" s="10" t="s">
        <v>627</v>
      </c>
      <c r="G57" s="10" t="s">
        <v>198</v>
      </c>
      <c r="K57" s="32">
        <v>4</v>
      </c>
      <c r="M57" s="20"/>
      <c r="N57" s="32">
        <v>20</v>
      </c>
      <c r="O57" s="32">
        <v>20</v>
      </c>
      <c r="T57" s="33"/>
      <c r="U57" s="20">
        <v>44</v>
      </c>
      <c r="V57" s="20"/>
      <c r="W57" s="20"/>
      <c r="X57" s="20"/>
      <c r="Y57" s="20"/>
      <c r="Z57" s="20"/>
      <c r="AA57" s="20"/>
      <c r="AB57" s="20"/>
      <c r="AC57" s="20"/>
      <c r="AD57" s="20"/>
      <c r="AE57" s="20"/>
      <c r="AF57" s="20"/>
      <c r="AG57" s="33">
        <v>44</v>
      </c>
      <c r="AH57" s="32">
        <v>20</v>
      </c>
      <c r="AJ57" s="32">
        <v>35</v>
      </c>
      <c r="AL57" s="32">
        <v>0</v>
      </c>
      <c r="AM57" s="32">
        <v>20</v>
      </c>
      <c r="AN57" s="32">
        <v>20</v>
      </c>
      <c r="AP57" s="33"/>
      <c r="AQ57" s="56">
        <v>139</v>
      </c>
      <c r="AR57" s="33"/>
      <c r="AS57" s="33"/>
      <c r="AT57" s="33"/>
      <c r="AU57" s="33"/>
      <c r="AV57" s="56">
        <v>139</v>
      </c>
      <c r="AW57" s="33"/>
      <c r="BA57" s="33">
        <v>139</v>
      </c>
      <c r="BB57" s="33"/>
      <c r="BC57" s="33"/>
      <c r="BF57" s="32">
        <v>3</v>
      </c>
      <c r="BH57" s="33"/>
      <c r="BI57" s="33"/>
      <c r="BJ57" s="32">
        <v>1</v>
      </c>
      <c r="BP57" s="34">
        <v>143</v>
      </c>
      <c r="BQ57" s="33"/>
      <c r="BR57" s="33"/>
      <c r="BV57" s="33">
        <v>143</v>
      </c>
      <c r="BW57" s="20"/>
      <c r="BX57" s="20"/>
      <c r="BY57" s="20"/>
      <c r="BZ57" s="20"/>
      <c r="CA57" s="20">
        <v>20</v>
      </c>
      <c r="CB57" s="20"/>
      <c r="CC57" s="20"/>
      <c r="CD57" s="20">
        <v>-143</v>
      </c>
      <c r="CE57" s="20" t="s">
        <v>628</v>
      </c>
      <c r="CF57" s="33">
        <v>20</v>
      </c>
      <c r="CG57" s="33"/>
      <c r="CH57" s="20"/>
      <c r="CI57" s="20"/>
      <c r="CJ57" s="20"/>
      <c r="CK57" s="33">
        <v>20</v>
      </c>
      <c r="CL57" s="33"/>
      <c r="CN57" s="20"/>
      <c r="CO57" s="35"/>
      <c r="CR57" s="33"/>
      <c r="CS57" s="33"/>
      <c r="CT57" s="36">
        <v>20</v>
      </c>
      <c r="CW57" s="20"/>
      <c r="CX57" s="32">
        <v>5</v>
      </c>
      <c r="CY57" s="33">
        <v>25</v>
      </c>
      <c r="CZ57" s="33"/>
      <c r="DA57" s="33"/>
      <c r="DD57" s="33">
        <v>25</v>
      </c>
      <c r="DE57" s="20"/>
      <c r="DF57" s="20">
        <v>20</v>
      </c>
      <c r="DG57" s="33"/>
      <c r="DH57" s="33"/>
      <c r="DI57" s="32">
        <v>-2</v>
      </c>
      <c r="DO57" s="36">
        <v>43</v>
      </c>
      <c r="DP57" s="20"/>
      <c r="DQ57" s="33"/>
      <c r="DR57" s="32">
        <v>4</v>
      </c>
      <c r="DW57" s="20"/>
      <c r="DX57" s="20"/>
      <c r="DY57" s="20"/>
      <c r="DZ57" s="33"/>
      <c r="EE57" s="34">
        <v>47</v>
      </c>
      <c r="EF57" s="33"/>
      <c r="EG57" s="33"/>
      <c r="EM57" s="32">
        <v>5</v>
      </c>
      <c r="EO57" s="33">
        <v>52</v>
      </c>
      <c r="EP57" s="33"/>
      <c r="EQ57" s="33"/>
      <c r="ER57" s="32">
        <v>6</v>
      </c>
      <c r="EU57" s="32">
        <v>40</v>
      </c>
      <c r="EW57" s="33">
        <v>98</v>
      </c>
      <c r="EX57" s="33"/>
      <c r="EY57" s="33"/>
      <c r="EZ57" s="32">
        <v>10</v>
      </c>
      <c r="FB57" s="32">
        <v>8</v>
      </c>
      <c r="FD57" s="32">
        <v>60</v>
      </c>
      <c r="FG57" s="33">
        <v>176</v>
      </c>
      <c r="FH57" s="33"/>
      <c r="FI57" s="33"/>
      <c r="FJ57" s="32">
        <v>2</v>
      </c>
      <c r="FN57" s="32">
        <v>-2</v>
      </c>
      <c r="FO57" s="33">
        <v>176</v>
      </c>
      <c r="FP57" s="33"/>
      <c r="FQ57" s="33"/>
      <c r="FU57" s="32">
        <v>2</v>
      </c>
      <c r="FV57" s="33"/>
      <c r="FW57" s="33"/>
      <c r="FX57" s="33">
        <v>2</v>
      </c>
      <c r="FZ57" s="32">
        <v>10</v>
      </c>
      <c r="GB57" s="33">
        <v>190</v>
      </c>
      <c r="GC57" s="20"/>
      <c r="GD57" s="20"/>
      <c r="GE57" s="20"/>
      <c r="GF57" s="20"/>
      <c r="GG57" s="20"/>
      <c r="GH57" s="33">
        <v>190</v>
      </c>
      <c r="GI57" s="33">
        <v>-54</v>
      </c>
      <c r="GJ57" s="32" t="s">
        <v>372</v>
      </c>
      <c r="GM57" s="40">
        <v>5</v>
      </c>
      <c r="GN57" s="33">
        <v>141</v>
      </c>
      <c r="GO57" s="33"/>
      <c r="GR57" s="32">
        <v>8</v>
      </c>
      <c r="GU57" s="33">
        <v>149</v>
      </c>
      <c r="GV57" s="33"/>
      <c r="GZ57" s="33">
        <v>141</v>
      </c>
      <c r="HE57" s="32">
        <v>-1</v>
      </c>
      <c r="HF57" s="32">
        <v>0</v>
      </c>
      <c r="HG57" s="32">
        <v>140</v>
      </c>
      <c r="HM57" s="32">
        <v>140</v>
      </c>
      <c r="HP57" s="32">
        <v>5</v>
      </c>
      <c r="HQ57" s="32">
        <v>9</v>
      </c>
      <c r="HR57" s="32">
        <v>154</v>
      </c>
      <c r="HZ57" s="32">
        <v>1</v>
      </c>
      <c r="IA57" s="32">
        <v>155</v>
      </c>
      <c r="IE57" s="32">
        <v>20</v>
      </c>
      <c r="IF57" s="32">
        <v>20</v>
      </c>
      <c r="IG57" s="32">
        <v>-2</v>
      </c>
      <c r="IH57" s="32">
        <v>193</v>
      </c>
      <c r="IL57" s="32">
        <v>8</v>
      </c>
      <c r="IR57" s="32">
        <v>201</v>
      </c>
      <c r="IV57" s="32">
        <v>50</v>
      </c>
      <c r="IX57" s="32">
        <v>251</v>
      </c>
      <c r="IY57" s="32">
        <v>-74</v>
      </c>
      <c r="IZ57" s="32" t="s">
        <v>353</v>
      </c>
      <c r="JC57" s="32">
        <v>177</v>
      </c>
      <c r="JI57" s="66"/>
      <c r="JL57" s="32">
        <f t="shared" si="0"/>
        <v>177</v>
      </c>
    </row>
    <row r="58" s="32" customFormat="1" customHeight="1" spans="1:272">
      <c r="A58" s="10">
        <v>56</v>
      </c>
      <c r="B58" s="10">
        <v>570</v>
      </c>
      <c r="C58" s="10" t="s">
        <v>629</v>
      </c>
      <c r="D58" s="10" t="s">
        <v>208</v>
      </c>
      <c r="E58" s="46">
        <v>11537</v>
      </c>
      <c r="F58" s="10" t="s">
        <v>630</v>
      </c>
      <c r="G58" s="48" t="s">
        <v>198</v>
      </c>
      <c r="I58" s="32">
        <v>3</v>
      </c>
      <c r="J58" s="32">
        <v>1</v>
      </c>
      <c r="M58" s="20"/>
      <c r="N58" s="32">
        <v>20</v>
      </c>
      <c r="T58" s="33"/>
      <c r="U58" s="20">
        <v>24</v>
      </c>
      <c r="V58" s="20"/>
      <c r="W58" s="20"/>
      <c r="X58" s="20"/>
      <c r="Y58" s="20"/>
      <c r="Z58" s="20"/>
      <c r="AA58" s="20"/>
      <c r="AB58" s="20"/>
      <c r="AC58" s="20"/>
      <c r="AD58" s="20"/>
      <c r="AE58" s="20"/>
      <c r="AF58" s="20"/>
      <c r="AG58" s="33">
        <v>24</v>
      </c>
      <c r="AJ58" s="32">
        <v>35</v>
      </c>
      <c r="AL58" s="32">
        <v>10</v>
      </c>
      <c r="AM58" s="32">
        <v>0</v>
      </c>
      <c r="AN58" s="32">
        <v>20</v>
      </c>
      <c r="AP58" s="33"/>
      <c r="AQ58" s="56">
        <v>89</v>
      </c>
      <c r="AR58" s="33"/>
      <c r="AS58" s="33"/>
      <c r="AT58" s="33"/>
      <c r="AU58" s="33"/>
      <c r="AV58" s="56">
        <v>89</v>
      </c>
      <c r="AW58" s="33"/>
      <c r="BA58" s="33">
        <v>89</v>
      </c>
      <c r="BB58" s="33"/>
      <c r="BC58" s="33"/>
      <c r="BF58" s="32">
        <v>0</v>
      </c>
      <c r="BH58" s="33">
        <v>-51.5</v>
      </c>
      <c r="BI58" s="33" t="s">
        <v>631</v>
      </c>
      <c r="BJ58" s="32">
        <v>7</v>
      </c>
      <c r="BP58" s="34">
        <v>44.5</v>
      </c>
      <c r="BQ58" s="33"/>
      <c r="BR58" s="33"/>
      <c r="BV58" s="33">
        <v>44.5</v>
      </c>
      <c r="BW58" s="20"/>
      <c r="BX58" s="20"/>
      <c r="BY58" s="20">
        <v>20</v>
      </c>
      <c r="BZ58" s="20">
        <v>0</v>
      </c>
      <c r="CA58" s="20">
        <v>0</v>
      </c>
      <c r="CB58" s="20"/>
      <c r="CC58" s="20"/>
      <c r="CD58" s="20"/>
      <c r="CE58" s="20"/>
      <c r="CF58" s="33">
        <v>64.5</v>
      </c>
      <c r="CG58" s="33"/>
      <c r="CH58" s="20"/>
      <c r="CI58" s="20"/>
      <c r="CJ58" s="20"/>
      <c r="CK58" s="33">
        <v>64.5</v>
      </c>
      <c r="CL58" s="33"/>
      <c r="CN58" s="20">
        <v>2</v>
      </c>
      <c r="CO58" s="35"/>
      <c r="CP58" s="32">
        <v>20</v>
      </c>
      <c r="CQ58" s="32">
        <v>50</v>
      </c>
      <c r="CR58" s="33">
        <v>-40</v>
      </c>
      <c r="CS58" s="33" t="s">
        <v>632</v>
      </c>
      <c r="CT58" s="36">
        <v>96.5</v>
      </c>
      <c r="CW58" s="20"/>
      <c r="CX58" s="32">
        <v>3</v>
      </c>
      <c r="CY58" s="33">
        <v>99.5</v>
      </c>
      <c r="CZ58" s="33"/>
      <c r="DA58" s="33"/>
      <c r="DD58" s="33">
        <v>99.5</v>
      </c>
      <c r="DE58" s="20"/>
      <c r="DF58" s="20"/>
      <c r="DG58" s="33"/>
      <c r="DH58" s="33"/>
      <c r="DI58" s="32">
        <v>-2</v>
      </c>
      <c r="DO58" s="36">
        <v>97.5</v>
      </c>
      <c r="DP58" s="20"/>
      <c r="DQ58" s="33"/>
      <c r="DR58" s="32">
        <v>5</v>
      </c>
      <c r="DW58" s="20"/>
      <c r="DX58" s="20"/>
      <c r="DY58" s="20"/>
      <c r="DZ58" s="33"/>
      <c r="EE58" s="34">
        <v>102.5</v>
      </c>
      <c r="EF58" s="33"/>
      <c r="EG58" s="33"/>
      <c r="EK58" s="32">
        <v>20</v>
      </c>
      <c r="EO58" s="33">
        <v>122.5</v>
      </c>
      <c r="EP58" s="33"/>
      <c r="EQ58" s="33"/>
      <c r="EU58" s="32">
        <v>40</v>
      </c>
      <c r="EW58" s="33">
        <v>162.5</v>
      </c>
      <c r="EX58" s="33"/>
      <c r="EY58" s="33"/>
      <c r="FD58" s="32">
        <v>20</v>
      </c>
      <c r="FG58" s="33">
        <v>182.5</v>
      </c>
      <c r="FH58" s="33"/>
      <c r="FI58" s="33"/>
      <c r="FO58" s="33">
        <v>182.5</v>
      </c>
      <c r="FP58" s="33"/>
      <c r="FQ58" s="33"/>
      <c r="FS58" s="32">
        <v>5</v>
      </c>
      <c r="FV58" s="33"/>
      <c r="FW58" s="33"/>
      <c r="FX58" s="33">
        <v>-2</v>
      </c>
      <c r="FZ58" s="32">
        <v>10</v>
      </c>
      <c r="GB58" s="33">
        <v>195.5</v>
      </c>
      <c r="GC58" s="20"/>
      <c r="GD58" s="20"/>
      <c r="GE58" s="20"/>
      <c r="GF58" s="20"/>
      <c r="GG58" s="20"/>
      <c r="GH58" s="33">
        <v>195.5</v>
      </c>
      <c r="GI58" s="33"/>
      <c r="GM58" s="40"/>
      <c r="GN58" s="33">
        <v>195.5</v>
      </c>
      <c r="GO58" s="33"/>
      <c r="GU58" s="33">
        <v>195.5</v>
      </c>
      <c r="GV58" s="33"/>
      <c r="GX58" s="32">
        <v>8.5</v>
      </c>
      <c r="GZ58" s="33">
        <v>204</v>
      </c>
      <c r="HE58" s="32">
        <v>2</v>
      </c>
      <c r="HF58" s="32">
        <v>0</v>
      </c>
      <c r="HG58" s="32">
        <v>206</v>
      </c>
      <c r="HL58" s="32">
        <v>-2</v>
      </c>
      <c r="HM58" s="32">
        <v>204</v>
      </c>
      <c r="HR58" s="32">
        <v>204</v>
      </c>
      <c r="IA58" s="32">
        <v>204</v>
      </c>
      <c r="IB58" s="32">
        <v>-68</v>
      </c>
      <c r="IC58" s="32" t="s">
        <v>454</v>
      </c>
      <c r="IH58" s="32">
        <v>136</v>
      </c>
      <c r="IL58" s="32">
        <v>0</v>
      </c>
      <c r="IQ58" s="32">
        <v>-4</v>
      </c>
      <c r="IR58" s="32">
        <v>132</v>
      </c>
      <c r="IV58" s="32">
        <v>60</v>
      </c>
      <c r="IX58" s="32">
        <v>192</v>
      </c>
      <c r="IY58" s="32">
        <v>-35</v>
      </c>
      <c r="IZ58" s="32" t="s">
        <v>336</v>
      </c>
      <c r="JC58" s="32">
        <v>157</v>
      </c>
      <c r="JD58" s="32">
        <v>-47.5</v>
      </c>
      <c r="JE58" s="32" t="s">
        <v>633</v>
      </c>
      <c r="JI58" s="66"/>
      <c r="JL58" s="32">
        <f t="shared" si="0"/>
        <v>109.5</v>
      </c>
    </row>
    <row r="59" s="32" customFormat="1" customHeight="1" spans="1:272">
      <c r="A59" s="10">
        <v>57</v>
      </c>
      <c r="B59" s="10">
        <v>591</v>
      </c>
      <c r="C59" s="10" t="s">
        <v>603</v>
      </c>
      <c r="D59" s="10" t="s">
        <v>196</v>
      </c>
      <c r="E59" s="10">
        <v>5764</v>
      </c>
      <c r="F59" s="10" t="s">
        <v>634</v>
      </c>
      <c r="G59" s="10" t="s">
        <v>210</v>
      </c>
      <c r="I59" s="32">
        <v>4</v>
      </c>
      <c r="M59" s="20">
        <v>-2</v>
      </c>
      <c r="T59" s="33"/>
      <c r="U59" s="20">
        <v>2</v>
      </c>
      <c r="V59" s="20"/>
      <c r="W59" s="20"/>
      <c r="X59" s="20"/>
      <c r="Y59" s="20"/>
      <c r="Z59" s="20"/>
      <c r="AA59" s="20"/>
      <c r="AB59" s="20"/>
      <c r="AC59" s="20"/>
      <c r="AD59" s="20"/>
      <c r="AE59" s="20"/>
      <c r="AF59" s="20"/>
      <c r="AG59" s="33">
        <v>2</v>
      </c>
      <c r="AJ59" s="32">
        <v>25</v>
      </c>
      <c r="AL59" s="32">
        <v>10</v>
      </c>
      <c r="AM59" s="32">
        <v>20</v>
      </c>
      <c r="AN59" s="32">
        <v>20</v>
      </c>
      <c r="AO59" s="32">
        <v>-5</v>
      </c>
      <c r="AP59" s="33" t="s">
        <v>635</v>
      </c>
      <c r="AQ59" s="56">
        <v>72</v>
      </c>
      <c r="AR59" s="33"/>
      <c r="AS59" s="33"/>
      <c r="AT59" s="33"/>
      <c r="AU59" s="33"/>
      <c r="AV59" s="56">
        <v>72</v>
      </c>
      <c r="AW59" s="33"/>
      <c r="BA59" s="33">
        <v>72</v>
      </c>
      <c r="BB59" s="33"/>
      <c r="BC59" s="33"/>
      <c r="BF59" s="32">
        <v>-2</v>
      </c>
      <c r="BH59" s="33"/>
      <c r="BI59" s="33"/>
      <c r="BJ59" s="32">
        <v>-2</v>
      </c>
      <c r="BP59" s="34">
        <v>68</v>
      </c>
      <c r="BQ59" s="33"/>
      <c r="BR59" s="33"/>
      <c r="BV59" s="33">
        <v>68</v>
      </c>
      <c r="BW59" s="20"/>
      <c r="BX59" s="20"/>
      <c r="BY59" s="20"/>
      <c r="BZ59" s="20"/>
      <c r="CA59" s="20">
        <v>20</v>
      </c>
      <c r="CB59" s="20"/>
      <c r="CC59" s="20"/>
      <c r="CD59" s="20">
        <v>-33</v>
      </c>
      <c r="CE59" s="20" t="s">
        <v>636</v>
      </c>
      <c r="CF59" s="33">
        <v>55</v>
      </c>
      <c r="CG59" s="33">
        <v>-29</v>
      </c>
      <c r="CH59" s="20" t="s">
        <v>637</v>
      </c>
      <c r="CI59" s="20"/>
      <c r="CJ59" s="20"/>
      <c r="CK59" s="33">
        <v>26</v>
      </c>
      <c r="CL59" s="33">
        <v>-20</v>
      </c>
      <c r="CM59" s="32" t="s">
        <v>638</v>
      </c>
      <c r="CN59" s="20"/>
      <c r="CO59" s="35"/>
      <c r="CR59" s="33"/>
      <c r="CS59" s="33"/>
      <c r="CT59" s="36">
        <v>6</v>
      </c>
      <c r="CU59" s="32">
        <v>20</v>
      </c>
      <c r="CW59" s="20"/>
      <c r="CY59" s="33">
        <v>26</v>
      </c>
      <c r="CZ59" s="33"/>
      <c r="DA59" s="33"/>
      <c r="DB59" s="32">
        <v>20</v>
      </c>
      <c r="DD59" s="33">
        <v>46</v>
      </c>
      <c r="DE59" s="20"/>
      <c r="DF59" s="20"/>
      <c r="DG59" s="33"/>
      <c r="DH59" s="33"/>
      <c r="DM59" s="32">
        <v>10</v>
      </c>
      <c r="DO59" s="36">
        <v>56</v>
      </c>
      <c r="DP59" s="20"/>
      <c r="DQ59" s="33"/>
      <c r="DW59" s="20">
        <v>-21</v>
      </c>
      <c r="DX59" s="20" t="s">
        <v>639</v>
      </c>
      <c r="DY59" s="20"/>
      <c r="DZ59" s="33"/>
      <c r="EA59" s="32">
        <v>-2</v>
      </c>
      <c r="EE59" s="34">
        <v>33</v>
      </c>
      <c r="EF59" s="33"/>
      <c r="EG59" s="33"/>
      <c r="EO59" s="33">
        <v>33</v>
      </c>
      <c r="EP59" s="33"/>
      <c r="EQ59" s="33"/>
      <c r="ES59" s="32">
        <v>1</v>
      </c>
      <c r="EU59" s="32">
        <v>30</v>
      </c>
      <c r="EW59" s="33">
        <v>64</v>
      </c>
      <c r="EX59" s="33"/>
      <c r="EY59" s="33"/>
      <c r="FD59" s="32">
        <v>70</v>
      </c>
      <c r="FG59" s="33">
        <v>134</v>
      </c>
      <c r="FH59" s="33"/>
      <c r="FI59" s="33"/>
      <c r="FN59" s="32">
        <v>-2</v>
      </c>
      <c r="FO59" s="33">
        <v>132</v>
      </c>
      <c r="FP59" s="33"/>
      <c r="FQ59" s="33"/>
      <c r="FV59" s="33"/>
      <c r="FW59" s="33"/>
      <c r="FX59" s="33">
        <v>2</v>
      </c>
      <c r="FZ59" s="32">
        <v>20</v>
      </c>
      <c r="GB59" s="33">
        <v>154</v>
      </c>
      <c r="GC59" s="20"/>
      <c r="GD59" s="20"/>
      <c r="GE59" s="20"/>
      <c r="GF59" s="20"/>
      <c r="GG59" s="20"/>
      <c r="GH59" s="33">
        <v>154</v>
      </c>
      <c r="GI59" s="33"/>
      <c r="GM59" s="40"/>
      <c r="GN59" s="33">
        <v>154</v>
      </c>
      <c r="GO59" s="33">
        <v>-7.5</v>
      </c>
      <c r="GP59" s="32" t="s">
        <v>640</v>
      </c>
      <c r="GR59" s="32">
        <v>-2</v>
      </c>
      <c r="GU59" s="33">
        <v>144.5</v>
      </c>
      <c r="GV59" s="33"/>
      <c r="GX59" s="32">
        <v>3.5</v>
      </c>
      <c r="GZ59" s="33">
        <v>157.5</v>
      </c>
      <c r="HF59" s="32">
        <v>3.5</v>
      </c>
      <c r="HG59" s="32">
        <v>161</v>
      </c>
      <c r="HH59" s="32">
        <v>-24</v>
      </c>
      <c r="HI59" s="32" t="s">
        <v>358</v>
      </c>
      <c r="HM59" s="32">
        <v>137</v>
      </c>
      <c r="HP59" s="32">
        <v>3</v>
      </c>
      <c r="HQ59" s="32">
        <v>-2</v>
      </c>
      <c r="HR59" s="32">
        <v>140</v>
      </c>
      <c r="HS59" s="32">
        <v>-21.5</v>
      </c>
      <c r="HT59" s="32" t="s">
        <v>335</v>
      </c>
      <c r="HY59" s="32">
        <v>2.5</v>
      </c>
      <c r="IA59" s="32">
        <v>121</v>
      </c>
      <c r="IH59" s="32">
        <v>121</v>
      </c>
      <c r="IL59" s="32">
        <v>2.5</v>
      </c>
      <c r="IN59" s="32">
        <v>1</v>
      </c>
      <c r="IR59" s="32">
        <v>124.5</v>
      </c>
      <c r="IS59" s="32">
        <v>-30</v>
      </c>
      <c r="IT59" s="32" t="s">
        <v>455</v>
      </c>
      <c r="IV59" s="32">
        <v>10</v>
      </c>
      <c r="IX59" s="32">
        <v>104.5</v>
      </c>
      <c r="JC59" s="32">
        <v>104.5</v>
      </c>
      <c r="JH59" s="32">
        <v>20</v>
      </c>
      <c r="JI59" s="66"/>
      <c r="JK59" s="32">
        <v>-2</v>
      </c>
      <c r="JL59" s="32">
        <f t="shared" si="0"/>
        <v>122.5</v>
      </c>
    </row>
    <row r="60" s="32" customFormat="1" customHeight="1" spans="1:272">
      <c r="A60" s="10">
        <v>58</v>
      </c>
      <c r="B60" s="10">
        <v>107658</v>
      </c>
      <c r="C60" s="10" t="s">
        <v>641</v>
      </c>
      <c r="D60" s="10" t="s">
        <v>190</v>
      </c>
      <c r="E60" s="10">
        <v>7388</v>
      </c>
      <c r="F60" s="10" t="s">
        <v>642</v>
      </c>
      <c r="G60" s="10" t="s">
        <v>643</v>
      </c>
      <c r="K60" s="32">
        <v>4</v>
      </c>
      <c r="M60" s="20"/>
      <c r="T60" s="33"/>
      <c r="U60" s="20">
        <v>4</v>
      </c>
      <c r="V60" s="20"/>
      <c r="W60" s="20"/>
      <c r="X60" s="20"/>
      <c r="Y60" s="20"/>
      <c r="Z60" s="20"/>
      <c r="AA60" s="20"/>
      <c r="AB60" s="20"/>
      <c r="AC60" s="20"/>
      <c r="AD60" s="20"/>
      <c r="AE60" s="20">
        <v>2</v>
      </c>
      <c r="AF60" s="20"/>
      <c r="AG60" s="33">
        <v>6</v>
      </c>
      <c r="AJ60" s="32">
        <v>40</v>
      </c>
      <c r="AP60" s="33"/>
      <c r="AQ60" s="56">
        <v>46</v>
      </c>
      <c r="AR60" s="33"/>
      <c r="AS60" s="33"/>
      <c r="AT60" s="33">
        <v>20</v>
      </c>
      <c r="AU60" s="33"/>
      <c r="AV60" s="56">
        <v>66</v>
      </c>
      <c r="AW60" s="33"/>
      <c r="BA60" s="33">
        <v>66</v>
      </c>
      <c r="BB60" s="33"/>
      <c r="BC60" s="33"/>
      <c r="BE60" s="32">
        <v>20</v>
      </c>
      <c r="BF60" s="32">
        <v>5</v>
      </c>
      <c r="BH60" s="33">
        <v>-59.5</v>
      </c>
      <c r="BI60" s="33" t="s">
        <v>644</v>
      </c>
      <c r="BP60" s="34">
        <v>31.5</v>
      </c>
      <c r="BQ60" s="33"/>
      <c r="BR60" s="33"/>
      <c r="BT60" s="32">
        <v>3</v>
      </c>
      <c r="BV60" s="33">
        <v>34.5</v>
      </c>
      <c r="BW60" s="20"/>
      <c r="BX60" s="20"/>
      <c r="BY60" s="20"/>
      <c r="BZ60" s="20"/>
      <c r="CA60" s="20">
        <v>20</v>
      </c>
      <c r="CB60" s="20"/>
      <c r="CC60" s="20">
        <v>-1</v>
      </c>
      <c r="CD60" s="20"/>
      <c r="CE60" s="20"/>
      <c r="CF60" s="33">
        <v>53.5</v>
      </c>
      <c r="CG60" s="33"/>
      <c r="CH60" s="20"/>
      <c r="CI60" s="20"/>
      <c r="CJ60" s="20">
        <v>1</v>
      </c>
      <c r="CK60" s="33">
        <v>54.5</v>
      </c>
      <c r="CL60" s="33"/>
      <c r="CN60" s="20">
        <v>5</v>
      </c>
      <c r="CO60" s="35"/>
      <c r="CP60" s="32">
        <v>20</v>
      </c>
      <c r="CR60" s="33"/>
      <c r="CS60" s="33"/>
      <c r="CT60" s="36">
        <v>79.5</v>
      </c>
      <c r="CU60" s="32">
        <v>20</v>
      </c>
      <c r="CW60" s="20"/>
      <c r="CY60" s="33">
        <v>99.5</v>
      </c>
      <c r="CZ60" s="33"/>
      <c r="DA60" s="33"/>
      <c r="DB60" s="32">
        <v>20</v>
      </c>
      <c r="DC60" s="32">
        <v>-4</v>
      </c>
      <c r="DD60" s="33">
        <v>115.5</v>
      </c>
      <c r="DE60" s="20"/>
      <c r="DF60" s="20"/>
      <c r="DG60" s="33"/>
      <c r="DH60" s="33"/>
      <c r="DI60" s="32">
        <v>3</v>
      </c>
      <c r="DO60" s="36">
        <v>118.5</v>
      </c>
      <c r="DP60" s="20"/>
      <c r="DQ60" s="33"/>
      <c r="DR60" s="32">
        <v>4</v>
      </c>
      <c r="DW60" s="20"/>
      <c r="DX60" s="20"/>
      <c r="DY60" s="20"/>
      <c r="DZ60" s="33"/>
      <c r="ED60" s="32">
        <v>10</v>
      </c>
      <c r="EE60" s="34">
        <v>132.5</v>
      </c>
      <c r="EF60" s="33"/>
      <c r="EG60" s="33"/>
      <c r="EM60" s="32">
        <v>-2</v>
      </c>
      <c r="EO60" s="33">
        <v>130.5</v>
      </c>
      <c r="EP60" s="33"/>
      <c r="EQ60" s="33"/>
      <c r="ET60" s="32">
        <v>20</v>
      </c>
      <c r="EU60" s="32">
        <v>80</v>
      </c>
      <c r="EV60" s="32">
        <v>2</v>
      </c>
      <c r="EW60" s="33">
        <v>232.5</v>
      </c>
      <c r="EX60" s="33"/>
      <c r="EY60" s="33"/>
      <c r="EZ60" s="32">
        <v>-1</v>
      </c>
      <c r="FD60" s="32">
        <v>50</v>
      </c>
      <c r="FG60" s="33">
        <v>281.5</v>
      </c>
      <c r="FH60" s="33"/>
      <c r="FI60" s="33"/>
      <c r="FN60" s="32">
        <v>5</v>
      </c>
      <c r="FO60" s="33">
        <v>286.5</v>
      </c>
      <c r="FP60" s="33"/>
      <c r="FQ60" s="33"/>
      <c r="FS60" s="32">
        <v>-1</v>
      </c>
      <c r="FU60" s="32">
        <v>1</v>
      </c>
      <c r="FV60" s="33">
        <v>-25</v>
      </c>
      <c r="FW60" s="33" t="s">
        <v>541</v>
      </c>
      <c r="FX60" s="33">
        <v>1</v>
      </c>
      <c r="FZ60" s="32">
        <v>70</v>
      </c>
      <c r="GB60" s="33">
        <v>332.5</v>
      </c>
      <c r="GC60" s="20"/>
      <c r="GD60" s="20"/>
      <c r="GE60" s="20"/>
      <c r="GF60" s="20"/>
      <c r="GG60" s="20">
        <v>-4</v>
      </c>
      <c r="GH60" s="33">
        <v>328.5</v>
      </c>
      <c r="GI60" s="33"/>
      <c r="GM60" s="40">
        <v>3</v>
      </c>
      <c r="GN60" s="33">
        <v>331.5</v>
      </c>
      <c r="GO60" s="33"/>
      <c r="GR60" s="32">
        <v>4</v>
      </c>
      <c r="GS60" s="32">
        <v>10</v>
      </c>
      <c r="GU60" s="33">
        <v>345.5</v>
      </c>
      <c r="GV60" s="33"/>
      <c r="GX60" s="32">
        <v>8.5</v>
      </c>
      <c r="GZ60" s="33">
        <v>340</v>
      </c>
      <c r="HF60" s="32">
        <v>7.5</v>
      </c>
      <c r="HG60" s="32">
        <v>347.5</v>
      </c>
      <c r="HL60" s="32">
        <v>4</v>
      </c>
      <c r="HM60" s="32">
        <v>351.5</v>
      </c>
      <c r="HP60" s="32">
        <v>8</v>
      </c>
      <c r="HQ60" s="32">
        <v>-2</v>
      </c>
      <c r="HR60" s="32">
        <v>357.5</v>
      </c>
      <c r="HU60" s="32">
        <v>20</v>
      </c>
      <c r="HY60" s="32">
        <v>13</v>
      </c>
      <c r="IA60" s="32">
        <v>390.5</v>
      </c>
      <c r="IH60" s="32">
        <v>390.5</v>
      </c>
      <c r="IK60" s="32">
        <v>20</v>
      </c>
      <c r="IL60" s="32">
        <v>0</v>
      </c>
      <c r="IM60" s="32">
        <v>20</v>
      </c>
      <c r="IQ60" s="32">
        <v>-6</v>
      </c>
      <c r="IR60" s="32">
        <v>424.5</v>
      </c>
      <c r="IS60" s="32">
        <v>-10</v>
      </c>
      <c r="IT60" s="32" t="s">
        <v>360</v>
      </c>
      <c r="IV60" s="32">
        <v>50</v>
      </c>
      <c r="IX60" s="32">
        <v>464.5</v>
      </c>
      <c r="IY60" s="32">
        <v>-23</v>
      </c>
      <c r="IZ60" s="32" t="s">
        <v>509</v>
      </c>
      <c r="JC60" s="32">
        <v>441.5</v>
      </c>
      <c r="JD60" s="32">
        <v>-55.8</v>
      </c>
      <c r="JE60" s="32" t="s">
        <v>545</v>
      </c>
      <c r="JG60" s="32">
        <v>20</v>
      </c>
      <c r="JI60" s="66"/>
      <c r="JK60" s="32">
        <v>5</v>
      </c>
      <c r="JL60" s="32">
        <f t="shared" si="0"/>
        <v>410.7</v>
      </c>
    </row>
    <row r="61" s="32" customFormat="1" customHeight="1" spans="1:272">
      <c r="A61" s="10">
        <v>59</v>
      </c>
      <c r="B61" s="10">
        <v>721</v>
      </c>
      <c r="C61" s="10" t="s">
        <v>645</v>
      </c>
      <c r="D61" s="10" t="s">
        <v>196</v>
      </c>
      <c r="E61" s="10">
        <v>7011</v>
      </c>
      <c r="F61" s="10" t="s">
        <v>646</v>
      </c>
      <c r="G61" s="10" t="s">
        <v>210</v>
      </c>
      <c r="H61" s="32">
        <v>1</v>
      </c>
      <c r="I61" s="32">
        <v>3</v>
      </c>
      <c r="M61" s="20"/>
      <c r="T61" s="33"/>
      <c r="U61" s="20">
        <v>4</v>
      </c>
      <c r="V61" s="20"/>
      <c r="W61" s="20"/>
      <c r="X61" s="20"/>
      <c r="Y61" s="20"/>
      <c r="Z61" s="20"/>
      <c r="AA61" s="20"/>
      <c r="AB61" s="20"/>
      <c r="AC61" s="20"/>
      <c r="AD61" s="20"/>
      <c r="AE61" s="20"/>
      <c r="AF61" s="20"/>
      <c r="AG61" s="33">
        <v>4</v>
      </c>
      <c r="AJ61" s="32">
        <v>30</v>
      </c>
      <c r="AL61" s="32">
        <v>10</v>
      </c>
      <c r="AM61" s="32">
        <v>20</v>
      </c>
      <c r="AN61" s="32">
        <v>20</v>
      </c>
      <c r="AP61" s="33"/>
      <c r="AQ61" s="56">
        <v>84</v>
      </c>
      <c r="AR61" s="33"/>
      <c r="AS61" s="33"/>
      <c r="AT61" s="33"/>
      <c r="AU61" s="33"/>
      <c r="AV61" s="56">
        <v>84</v>
      </c>
      <c r="AW61" s="33"/>
      <c r="BA61" s="33">
        <v>84</v>
      </c>
      <c r="BB61" s="33"/>
      <c r="BC61" s="33"/>
      <c r="BF61" s="32">
        <v>0</v>
      </c>
      <c r="BH61" s="33"/>
      <c r="BI61" s="33"/>
      <c r="BJ61" s="32">
        <v>2</v>
      </c>
      <c r="BP61" s="34">
        <v>86</v>
      </c>
      <c r="BQ61" s="33"/>
      <c r="BR61" s="33"/>
      <c r="BT61" s="32">
        <v>2</v>
      </c>
      <c r="BV61" s="33">
        <v>88</v>
      </c>
      <c r="BW61" s="20"/>
      <c r="BX61" s="20"/>
      <c r="BY61" s="20">
        <v>20</v>
      </c>
      <c r="BZ61" s="20">
        <v>0</v>
      </c>
      <c r="CA61" s="20">
        <v>0</v>
      </c>
      <c r="CB61" s="20"/>
      <c r="CC61" s="20"/>
      <c r="CD61" s="20"/>
      <c r="CE61" s="20"/>
      <c r="CF61" s="33">
        <v>108</v>
      </c>
      <c r="CG61" s="33"/>
      <c r="CH61" s="20"/>
      <c r="CI61" s="20"/>
      <c r="CJ61" s="20">
        <v>3</v>
      </c>
      <c r="CK61" s="33">
        <v>111</v>
      </c>
      <c r="CL61" s="33"/>
      <c r="CN61" s="20">
        <v>1</v>
      </c>
      <c r="CO61" s="35"/>
      <c r="CP61" s="32">
        <v>20</v>
      </c>
      <c r="CR61" s="33"/>
      <c r="CS61" s="33"/>
      <c r="CT61" s="36">
        <v>132</v>
      </c>
      <c r="CU61" s="32">
        <v>20</v>
      </c>
      <c r="CW61" s="20">
        <v>10</v>
      </c>
      <c r="CY61" s="33">
        <v>162</v>
      </c>
      <c r="CZ61" s="33"/>
      <c r="DA61" s="33"/>
      <c r="DB61" s="32">
        <v>20</v>
      </c>
      <c r="DC61" s="32">
        <v>3</v>
      </c>
      <c r="DD61" s="33">
        <v>185</v>
      </c>
      <c r="DE61" s="20"/>
      <c r="DF61" s="20"/>
      <c r="DG61" s="33"/>
      <c r="DH61" s="33"/>
      <c r="DK61" s="32">
        <v>8</v>
      </c>
      <c r="DO61" s="36">
        <v>193</v>
      </c>
      <c r="DP61" s="20">
        <v>-112</v>
      </c>
      <c r="DQ61" s="33" t="s">
        <v>647</v>
      </c>
      <c r="DR61" s="32">
        <v>-4</v>
      </c>
      <c r="DW61" s="20"/>
      <c r="DX61" s="20"/>
      <c r="DY61" s="20"/>
      <c r="DZ61" s="33"/>
      <c r="EE61" s="34">
        <v>77</v>
      </c>
      <c r="EF61" s="33"/>
      <c r="EG61" s="33"/>
      <c r="EJ61" s="32">
        <v>5</v>
      </c>
      <c r="EO61" s="33">
        <v>82</v>
      </c>
      <c r="EP61" s="33"/>
      <c r="EQ61" s="33"/>
      <c r="EU61" s="32">
        <v>70</v>
      </c>
      <c r="EV61" s="32">
        <v>4</v>
      </c>
      <c r="EW61" s="33">
        <v>156</v>
      </c>
      <c r="EX61" s="33"/>
      <c r="EY61" s="33"/>
      <c r="EZ61" s="32">
        <v>-2</v>
      </c>
      <c r="FD61" s="32">
        <v>60</v>
      </c>
      <c r="FG61" s="33">
        <v>214</v>
      </c>
      <c r="FH61" s="33"/>
      <c r="FI61" s="33"/>
      <c r="FO61" s="33">
        <v>214</v>
      </c>
      <c r="FP61" s="33"/>
      <c r="FQ61" s="33"/>
      <c r="FS61" s="32">
        <v>-2</v>
      </c>
      <c r="FV61" s="33"/>
      <c r="FW61" s="33"/>
      <c r="FX61" s="33"/>
      <c r="FZ61" s="32">
        <v>10</v>
      </c>
      <c r="GB61" s="33">
        <v>222</v>
      </c>
      <c r="GC61" s="20"/>
      <c r="GD61" s="20"/>
      <c r="GE61" s="20">
        <v>20</v>
      </c>
      <c r="GF61" s="20"/>
      <c r="GG61" s="20"/>
      <c r="GH61" s="33">
        <v>242</v>
      </c>
      <c r="GI61" s="33">
        <v>-21</v>
      </c>
      <c r="GJ61" s="32" t="s">
        <v>372</v>
      </c>
      <c r="GM61" s="40"/>
      <c r="GN61" s="33">
        <v>221</v>
      </c>
      <c r="GO61" s="33">
        <v>-12</v>
      </c>
      <c r="GP61" s="32" t="s">
        <v>648</v>
      </c>
      <c r="GQ61" s="32">
        <v>20</v>
      </c>
      <c r="GU61" s="33">
        <v>229</v>
      </c>
      <c r="GV61" s="33">
        <v>-9</v>
      </c>
      <c r="GW61" s="32" t="s">
        <v>357</v>
      </c>
      <c r="GX61" s="32">
        <v>5</v>
      </c>
      <c r="GZ61" s="33">
        <v>217</v>
      </c>
      <c r="HF61" s="32">
        <v>5</v>
      </c>
      <c r="HG61" s="32">
        <v>222</v>
      </c>
      <c r="HH61" s="32">
        <v>-8</v>
      </c>
      <c r="HI61" s="32" t="s">
        <v>358</v>
      </c>
      <c r="HM61" s="32">
        <v>214</v>
      </c>
      <c r="HP61" s="32">
        <v>5</v>
      </c>
      <c r="HR61" s="32">
        <v>219</v>
      </c>
      <c r="HY61" s="32">
        <v>5</v>
      </c>
      <c r="HZ61" s="32">
        <v>5</v>
      </c>
      <c r="IA61" s="32">
        <v>229</v>
      </c>
      <c r="IB61" s="32">
        <v>-15.5</v>
      </c>
      <c r="IC61" s="32" t="s">
        <v>649</v>
      </c>
      <c r="IH61" s="32">
        <v>213.5</v>
      </c>
      <c r="II61" s="32">
        <v>-30</v>
      </c>
      <c r="IJ61" s="32" t="s">
        <v>193</v>
      </c>
      <c r="IL61" s="32">
        <v>5</v>
      </c>
      <c r="IM61" s="32">
        <v>20</v>
      </c>
      <c r="IR61" s="32">
        <v>208.5</v>
      </c>
      <c r="IS61" s="32">
        <v>-8</v>
      </c>
      <c r="IT61" s="32" t="s">
        <v>514</v>
      </c>
      <c r="IV61" s="32">
        <v>10</v>
      </c>
      <c r="IX61" s="32">
        <v>210.5</v>
      </c>
      <c r="IY61" s="32">
        <v>-79</v>
      </c>
      <c r="IZ61" s="32" t="s">
        <v>242</v>
      </c>
      <c r="JC61" s="32">
        <v>131.5</v>
      </c>
      <c r="JD61" s="32">
        <v>-1.5</v>
      </c>
      <c r="JE61" s="32" t="s">
        <v>650</v>
      </c>
      <c r="JI61" s="66"/>
      <c r="JK61" s="32">
        <v>-2</v>
      </c>
      <c r="JL61" s="32">
        <f t="shared" si="0"/>
        <v>128</v>
      </c>
    </row>
    <row r="62" s="32" customFormat="1" customHeight="1" spans="1:272">
      <c r="A62" s="10">
        <v>60</v>
      </c>
      <c r="B62" s="10">
        <v>706</v>
      </c>
      <c r="C62" s="10" t="s">
        <v>651</v>
      </c>
      <c r="D62" s="10" t="s">
        <v>190</v>
      </c>
      <c r="E62" s="10">
        <v>6506</v>
      </c>
      <c r="F62" s="10" t="s">
        <v>652</v>
      </c>
      <c r="G62" s="49" t="s">
        <v>210</v>
      </c>
      <c r="K62" s="32">
        <v>4</v>
      </c>
      <c r="M62" s="20"/>
      <c r="T62" s="33"/>
      <c r="U62" s="20">
        <v>4</v>
      </c>
      <c r="V62" s="20"/>
      <c r="W62" s="20"/>
      <c r="X62" s="20"/>
      <c r="Y62" s="20"/>
      <c r="Z62" s="20">
        <v>40</v>
      </c>
      <c r="AA62" s="20"/>
      <c r="AB62" s="20"/>
      <c r="AC62" s="20"/>
      <c r="AD62" s="20"/>
      <c r="AE62" s="20"/>
      <c r="AF62" s="20"/>
      <c r="AG62" s="33">
        <v>44</v>
      </c>
      <c r="AJ62" s="32">
        <v>40</v>
      </c>
      <c r="AL62" s="32">
        <v>0</v>
      </c>
      <c r="AM62" s="32">
        <v>20</v>
      </c>
      <c r="AN62" s="32">
        <v>20</v>
      </c>
      <c r="AP62" s="33"/>
      <c r="AQ62" s="56">
        <v>124</v>
      </c>
      <c r="AR62" s="33"/>
      <c r="AS62" s="33"/>
      <c r="AT62" s="33"/>
      <c r="AU62" s="33"/>
      <c r="AV62" s="56">
        <v>124</v>
      </c>
      <c r="AW62" s="33"/>
      <c r="BA62" s="33">
        <v>124</v>
      </c>
      <c r="BB62" s="33"/>
      <c r="BC62" s="33"/>
      <c r="BF62" s="32">
        <v>0</v>
      </c>
      <c r="BH62" s="33"/>
      <c r="BI62" s="33"/>
      <c r="BP62" s="34">
        <v>124</v>
      </c>
      <c r="BQ62" s="33"/>
      <c r="BR62" s="33"/>
      <c r="BT62" s="32">
        <v>3</v>
      </c>
      <c r="BV62" s="33">
        <v>127</v>
      </c>
      <c r="BW62" s="20"/>
      <c r="BX62" s="20"/>
      <c r="BY62" s="20">
        <v>20</v>
      </c>
      <c r="BZ62" s="20">
        <v>20</v>
      </c>
      <c r="CA62" s="20">
        <v>0</v>
      </c>
      <c r="CB62" s="20"/>
      <c r="CC62" s="20">
        <v>4</v>
      </c>
      <c r="CD62" s="20"/>
      <c r="CE62" s="20"/>
      <c r="CF62" s="33">
        <v>171</v>
      </c>
      <c r="CG62" s="33"/>
      <c r="CH62" s="20"/>
      <c r="CI62" s="20"/>
      <c r="CJ62" s="20"/>
      <c r="CK62" s="33">
        <v>171</v>
      </c>
      <c r="CL62" s="33"/>
      <c r="CN62" s="20"/>
      <c r="CO62" s="35"/>
      <c r="CP62" s="32">
        <v>20</v>
      </c>
      <c r="CQ62" s="32">
        <v>50</v>
      </c>
      <c r="CR62" s="33"/>
      <c r="CS62" s="33"/>
      <c r="CT62" s="36">
        <v>241</v>
      </c>
      <c r="CW62" s="20"/>
      <c r="CX62" s="32">
        <v>5</v>
      </c>
      <c r="CY62" s="33">
        <v>246</v>
      </c>
      <c r="CZ62" s="33"/>
      <c r="DA62" s="33"/>
      <c r="DD62" s="33">
        <v>246</v>
      </c>
      <c r="DE62" s="20"/>
      <c r="DF62" s="20"/>
      <c r="DG62" s="33"/>
      <c r="DH62" s="33"/>
      <c r="DM62" s="32">
        <v>10</v>
      </c>
      <c r="DN62" s="32">
        <v>20</v>
      </c>
      <c r="DO62" s="36">
        <v>256</v>
      </c>
      <c r="DP62" s="20"/>
      <c r="DQ62" s="33"/>
      <c r="DR62" s="32">
        <v>2</v>
      </c>
      <c r="DW62" s="20"/>
      <c r="DX62" s="20"/>
      <c r="DY62" s="20"/>
      <c r="DZ62" s="33"/>
      <c r="EE62" s="34">
        <v>258</v>
      </c>
      <c r="EF62" s="33"/>
      <c r="EG62" s="33"/>
      <c r="EI62" s="32">
        <v>20</v>
      </c>
      <c r="EJ62" s="32">
        <v>5</v>
      </c>
      <c r="EK62" s="32">
        <v>20</v>
      </c>
      <c r="EO62" s="33">
        <v>303</v>
      </c>
      <c r="EP62" s="33"/>
      <c r="EQ62" s="33"/>
      <c r="EU62" s="32">
        <v>60</v>
      </c>
      <c r="EW62" s="33">
        <v>363</v>
      </c>
      <c r="EX62" s="33"/>
      <c r="EY62" s="33"/>
      <c r="FG62" s="33">
        <v>363</v>
      </c>
      <c r="FH62" s="33"/>
      <c r="FI62" s="33"/>
      <c r="FO62" s="33">
        <v>363</v>
      </c>
      <c r="FP62" s="33"/>
      <c r="FQ62" s="33"/>
      <c r="FV62" s="33"/>
      <c r="FW62" s="33"/>
      <c r="FX62" s="33"/>
      <c r="FZ62" s="32">
        <v>20</v>
      </c>
      <c r="GB62" s="33">
        <v>383</v>
      </c>
      <c r="GC62" s="20"/>
      <c r="GD62" s="20"/>
      <c r="GE62" s="20"/>
      <c r="GF62" s="20"/>
      <c r="GG62" s="20"/>
      <c r="GH62" s="33">
        <v>383</v>
      </c>
      <c r="GI62" s="33">
        <v>-26</v>
      </c>
      <c r="GJ62" s="32" t="s">
        <v>372</v>
      </c>
      <c r="GL62" s="32">
        <v>20</v>
      </c>
      <c r="GM62" s="40"/>
      <c r="GN62" s="33">
        <v>377</v>
      </c>
      <c r="GO62" s="33"/>
      <c r="GQ62" s="32">
        <v>20</v>
      </c>
      <c r="GT62" s="32">
        <v>20</v>
      </c>
      <c r="GU62" s="33">
        <v>417</v>
      </c>
      <c r="GV62" s="33">
        <v>-3</v>
      </c>
      <c r="GW62" s="32" t="s">
        <v>653</v>
      </c>
      <c r="GX62" s="32">
        <v>5</v>
      </c>
      <c r="GZ62" s="33">
        <v>379</v>
      </c>
      <c r="HD62" s="32">
        <v>3</v>
      </c>
      <c r="HF62" s="32">
        <v>3.5</v>
      </c>
      <c r="HG62" s="32">
        <v>385.5</v>
      </c>
      <c r="HM62" s="32">
        <v>385.5</v>
      </c>
      <c r="HN62" s="32">
        <v>-8</v>
      </c>
      <c r="HO62" s="32" t="s">
        <v>334</v>
      </c>
      <c r="HP62" s="32">
        <v>5</v>
      </c>
      <c r="HR62" s="32">
        <v>382.5</v>
      </c>
      <c r="HS62" s="32">
        <v>-42.5</v>
      </c>
      <c r="HT62" s="32" t="s">
        <v>204</v>
      </c>
      <c r="HU62" s="32">
        <v>20</v>
      </c>
      <c r="HY62" s="32">
        <v>5</v>
      </c>
      <c r="IA62" s="32">
        <v>365</v>
      </c>
      <c r="IH62" s="32">
        <v>365</v>
      </c>
      <c r="IK62" s="32">
        <v>20</v>
      </c>
      <c r="IL62" s="32">
        <v>5</v>
      </c>
      <c r="IM62" s="32">
        <v>20</v>
      </c>
      <c r="IR62" s="32">
        <v>410</v>
      </c>
      <c r="IS62" s="32">
        <v>-25.5</v>
      </c>
      <c r="IT62" s="32" t="s">
        <v>215</v>
      </c>
      <c r="IV62" s="32">
        <v>10</v>
      </c>
      <c r="IX62" s="32">
        <v>394.5</v>
      </c>
      <c r="IY62" s="32">
        <v>-48.5</v>
      </c>
      <c r="IZ62" s="32" t="s">
        <v>654</v>
      </c>
      <c r="JC62" s="32">
        <v>346</v>
      </c>
      <c r="JD62" s="32">
        <v>-3.5</v>
      </c>
      <c r="JE62" s="32" t="s">
        <v>650</v>
      </c>
      <c r="JI62" s="66"/>
      <c r="JL62" s="32">
        <f t="shared" si="0"/>
        <v>342.5</v>
      </c>
    </row>
    <row r="63" s="32" customFormat="1" customHeight="1" spans="1:272">
      <c r="A63" s="10">
        <v>61</v>
      </c>
      <c r="B63" s="10">
        <v>744</v>
      </c>
      <c r="C63" s="10" t="s">
        <v>655</v>
      </c>
      <c r="D63" s="10" t="s">
        <v>269</v>
      </c>
      <c r="E63" s="10">
        <v>5519</v>
      </c>
      <c r="F63" s="10" t="s">
        <v>656</v>
      </c>
      <c r="G63" s="10" t="s">
        <v>198</v>
      </c>
      <c r="H63" s="32">
        <v>6</v>
      </c>
      <c r="K63" s="32">
        <v>-2</v>
      </c>
      <c r="M63" s="20"/>
      <c r="T63" s="33"/>
      <c r="U63" s="20">
        <v>4</v>
      </c>
      <c r="V63" s="20"/>
      <c r="W63" s="20"/>
      <c r="X63" s="20"/>
      <c r="Y63" s="20"/>
      <c r="Z63" s="20"/>
      <c r="AA63" s="20"/>
      <c r="AB63" s="20"/>
      <c r="AC63" s="20"/>
      <c r="AD63" s="20"/>
      <c r="AE63" s="20"/>
      <c r="AF63" s="20"/>
      <c r="AG63" s="33">
        <v>4</v>
      </c>
      <c r="AP63" s="33"/>
      <c r="AQ63" s="56">
        <v>4</v>
      </c>
      <c r="AR63" s="33"/>
      <c r="AS63" s="33">
        <v>20</v>
      </c>
      <c r="AT63" s="33"/>
      <c r="AU63" s="33"/>
      <c r="AV63" s="56">
        <v>24</v>
      </c>
      <c r="AW63" s="33"/>
      <c r="BA63" s="33">
        <v>24</v>
      </c>
      <c r="BB63" s="33"/>
      <c r="BC63" s="33"/>
      <c r="BD63" s="32">
        <v>20</v>
      </c>
      <c r="BF63" s="32">
        <v>0</v>
      </c>
      <c r="BH63" s="33"/>
      <c r="BI63" s="33"/>
      <c r="BK63" s="32">
        <v>20</v>
      </c>
      <c r="BP63" s="34">
        <v>64</v>
      </c>
      <c r="BQ63" s="33"/>
      <c r="BR63" s="33"/>
      <c r="BS63" s="32">
        <v>20</v>
      </c>
      <c r="BV63" s="33">
        <v>84</v>
      </c>
      <c r="BW63" s="20"/>
      <c r="BX63" s="20"/>
      <c r="BY63" s="20"/>
      <c r="BZ63" s="20"/>
      <c r="CA63" s="20">
        <v>0</v>
      </c>
      <c r="CB63" s="20"/>
      <c r="CC63" s="20"/>
      <c r="CD63" s="20"/>
      <c r="CE63" s="20"/>
      <c r="CF63" s="33">
        <v>84</v>
      </c>
      <c r="CG63" s="33"/>
      <c r="CH63" s="20"/>
      <c r="CI63" s="20"/>
      <c r="CJ63" s="20"/>
      <c r="CK63" s="33">
        <v>84</v>
      </c>
      <c r="CL63" s="33">
        <v>-32</v>
      </c>
      <c r="CM63" s="32" t="s">
        <v>531</v>
      </c>
      <c r="CN63" s="20"/>
      <c r="CO63" s="35">
        <v>20</v>
      </c>
      <c r="CR63" s="33"/>
      <c r="CS63" s="33"/>
      <c r="CT63" s="36">
        <v>72</v>
      </c>
      <c r="CU63" s="32">
        <v>20</v>
      </c>
      <c r="CW63" s="20"/>
      <c r="CY63" s="33">
        <v>92</v>
      </c>
      <c r="CZ63" s="33"/>
      <c r="DA63" s="33"/>
      <c r="DD63" s="33">
        <v>92</v>
      </c>
      <c r="DE63" s="20"/>
      <c r="DF63" s="20"/>
      <c r="DG63" s="33"/>
      <c r="DH63" s="33"/>
      <c r="DK63" s="32">
        <v>2</v>
      </c>
      <c r="DM63" s="32">
        <v>10</v>
      </c>
      <c r="DO63" s="36">
        <v>104</v>
      </c>
      <c r="DP63" s="20">
        <v>-68</v>
      </c>
      <c r="DQ63" s="33" t="s">
        <v>657</v>
      </c>
      <c r="DR63" s="32">
        <v>9</v>
      </c>
      <c r="DW63" s="20"/>
      <c r="DX63" s="20"/>
      <c r="DY63" s="20"/>
      <c r="DZ63" s="33"/>
      <c r="EA63" s="32">
        <v>-2</v>
      </c>
      <c r="EE63" s="34">
        <v>43</v>
      </c>
      <c r="EF63" s="33"/>
      <c r="EG63" s="33"/>
      <c r="EM63" s="32">
        <v>2</v>
      </c>
      <c r="EO63" s="33">
        <v>45</v>
      </c>
      <c r="EP63" s="33"/>
      <c r="EQ63" s="33"/>
      <c r="ER63" s="32">
        <v>-2</v>
      </c>
      <c r="EU63" s="32">
        <v>90</v>
      </c>
      <c r="EW63" s="33">
        <v>133</v>
      </c>
      <c r="EX63" s="33">
        <v>-27.5</v>
      </c>
      <c r="EY63" s="33" t="s">
        <v>658</v>
      </c>
      <c r="FD63" s="32">
        <v>80</v>
      </c>
      <c r="FG63" s="33">
        <v>185.5</v>
      </c>
      <c r="FH63" s="33"/>
      <c r="FI63" s="33"/>
      <c r="FJ63" s="32">
        <v>2</v>
      </c>
      <c r="FN63" s="32">
        <v>5</v>
      </c>
      <c r="FO63" s="33">
        <v>192.5</v>
      </c>
      <c r="FP63" s="33">
        <v>-47</v>
      </c>
      <c r="FQ63" s="33" t="s">
        <v>659</v>
      </c>
      <c r="FV63" s="33">
        <v>-56</v>
      </c>
      <c r="FW63" s="33" t="s">
        <v>660</v>
      </c>
      <c r="FX63" s="33">
        <v>-1</v>
      </c>
      <c r="FZ63" s="32">
        <v>80</v>
      </c>
      <c r="GB63" s="33">
        <v>168.5</v>
      </c>
      <c r="GC63" s="20"/>
      <c r="GD63" s="20"/>
      <c r="GE63" s="20"/>
      <c r="GF63" s="20"/>
      <c r="GG63" s="20">
        <v>-4</v>
      </c>
      <c r="GH63" s="33">
        <v>164.5</v>
      </c>
      <c r="GI63" s="33"/>
      <c r="GM63" s="40">
        <v>-2</v>
      </c>
      <c r="GN63" s="33">
        <v>162.5</v>
      </c>
      <c r="GO63" s="33"/>
      <c r="GR63" s="32">
        <v>2</v>
      </c>
      <c r="GU63" s="33">
        <v>164.5</v>
      </c>
      <c r="GV63" s="33"/>
      <c r="GX63" s="32">
        <v>5</v>
      </c>
      <c r="GZ63" s="33">
        <v>167.5</v>
      </c>
      <c r="HA63" s="32">
        <v>-23</v>
      </c>
      <c r="HB63" s="32" t="s">
        <v>661</v>
      </c>
      <c r="HF63" s="32">
        <v>5</v>
      </c>
      <c r="HG63" s="32">
        <v>149.5</v>
      </c>
      <c r="HH63" s="32">
        <v>-40.5</v>
      </c>
      <c r="HI63" s="32" t="s">
        <v>662</v>
      </c>
      <c r="HM63" s="32">
        <v>109</v>
      </c>
      <c r="HQ63" s="32">
        <v>6</v>
      </c>
      <c r="HR63" s="32">
        <v>115</v>
      </c>
      <c r="HS63" s="32">
        <v>-85</v>
      </c>
      <c r="HT63" s="32" t="s">
        <v>663</v>
      </c>
      <c r="HU63" s="32">
        <v>20</v>
      </c>
      <c r="HZ63" s="32">
        <v>6</v>
      </c>
      <c r="IA63" s="32">
        <v>56</v>
      </c>
      <c r="IB63" s="32">
        <v>-62.5</v>
      </c>
      <c r="IC63" s="32" t="s">
        <v>664</v>
      </c>
      <c r="IG63" s="32">
        <v>-2</v>
      </c>
      <c r="IH63" s="32">
        <v>-8.5</v>
      </c>
      <c r="IL63" s="32">
        <v>0</v>
      </c>
      <c r="IQ63" s="32">
        <v>1</v>
      </c>
      <c r="IR63" s="32">
        <v>-7.5</v>
      </c>
      <c r="IV63" s="32">
        <v>50</v>
      </c>
      <c r="IX63" s="32">
        <v>42.5</v>
      </c>
      <c r="JB63" s="32">
        <v>50</v>
      </c>
      <c r="JC63" s="32">
        <v>92.5</v>
      </c>
      <c r="JD63" s="32">
        <v>-14.8</v>
      </c>
      <c r="JE63" s="32" t="s">
        <v>545</v>
      </c>
      <c r="JI63" s="66"/>
      <c r="JL63" s="32">
        <f t="shared" si="0"/>
        <v>77.7</v>
      </c>
    </row>
    <row r="64" s="32" customFormat="1" customHeight="1" spans="1:272">
      <c r="A64" s="10">
        <v>62</v>
      </c>
      <c r="B64" s="10">
        <v>102564</v>
      </c>
      <c r="C64" s="10" t="s">
        <v>354</v>
      </c>
      <c r="D64" s="10" t="s">
        <v>196</v>
      </c>
      <c r="E64" s="10">
        <v>8113</v>
      </c>
      <c r="F64" s="10" t="s">
        <v>665</v>
      </c>
      <c r="G64" s="10" t="s">
        <v>210</v>
      </c>
      <c r="H64" s="32">
        <v>-2</v>
      </c>
      <c r="J64" s="32">
        <v>3</v>
      </c>
      <c r="K64" s="32">
        <v>3</v>
      </c>
      <c r="M64" s="20"/>
      <c r="T64" s="33"/>
      <c r="U64" s="20">
        <v>4</v>
      </c>
      <c r="V64" s="20"/>
      <c r="W64" s="20"/>
      <c r="X64" s="20"/>
      <c r="Y64" s="20"/>
      <c r="Z64" s="20"/>
      <c r="AA64" s="20"/>
      <c r="AB64" s="20"/>
      <c r="AC64" s="20"/>
      <c r="AD64" s="20"/>
      <c r="AE64" s="20"/>
      <c r="AF64" s="20"/>
      <c r="AG64" s="33">
        <v>4</v>
      </c>
      <c r="AJ64" s="32">
        <v>35</v>
      </c>
      <c r="AL64" s="32">
        <v>0</v>
      </c>
      <c r="AM64" s="32">
        <v>0</v>
      </c>
      <c r="AN64" s="32">
        <v>0</v>
      </c>
      <c r="AP64" s="33"/>
      <c r="AQ64" s="56">
        <v>39</v>
      </c>
      <c r="AR64" s="33"/>
      <c r="AS64" s="33"/>
      <c r="AT64" s="33"/>
      <c r="AU64" s="33"/>
      <c r="AV64" s="56">
        <v>39</v>
      </c>
      <c r="AW64" s="33"/>
      <c r="BA64" s="33">
        <v>39</v>
      </c>
      <c r="BB64" s="33"/>
      <c r="BC64" s="33"/>
      <c r="BF64" s="32">
        <v>1</v>
      </c>
      <c r="BH64" s="33"/>
      <c r="BI64" s="33"/>
      <c r="BP64" s="34">
        <v>40</v>
      </c>
      <c r="BQ64" s="33"/>
      <c r="BR64" s="33"/>
      <c r="BV64" s="33">
        <v>40</v>
      </c>
      <c r="BW64" s="20"/>
      <c r="BX64" s="20">
        <v>20</v>
      </c>
      <c r="BY64" s="20"/>
      <c r="BZ64" s="20"/>
      <c r="CA64" s="20">
        <v>0</v>
      </c>
      <c r="CB64" s="20"/>
      <c r="CC64" s="20"/>
      <c r="CD64" s="20">
        <v>-40</v>
      </c>
      <c r="CE64" s="20" t="s">
        <v>666</v>
      </c>
      <c r="CF64" s="33">
        <v>20</v>
      </c>
      <c r="CG64" s="33"/>
      <c r="CH64" s="20"/>
      <c r="CI64" s="20">
        <v>20</v>
      </c>
      <c r="CJ64" s="20">
        <v>5</v>
      </c>
      <c r="CK64" s="33">
        <v>45</v>
      </c>
      <c r="CL64" s="33"/>
      <c r="CN64" s="20"/>
      <c r="CO64" s="35"/>
      <c r="CR64" s="33"/>
      <c r="CS64" s="33"/>
      <c r="CT64" s="36">
        <v>45</v>
      </c>
      <c r="CW64" s="20">
        <v>10</v>
      </c>
      <c r="CX64" s="32">
        <v>2</v>
      </c>
      <c r="CY64" s="33">
        <v>57</v>
      </c>
      <c r="CZ64" s="33"/>
      <c r="DA64" s="33"/>
      <c r="DB64" s="32">
        <v>20</v>
      </c>
      <c r="DD64" s="33">
        <v>77</v>
      </c>
      <c r="DE64" s="20"/>
      <c r="DF64" s="20"/>
      <c r="DG64" s="33"/>
      <c r="DH64" s="33"/>
      <c r="DM64" s="32">
        <v>10</v>
      </c>
      <c r="DO64" s="36">
        <v>87</v>
      </c>
      <c r="DP64" s="20"/>
      <c r="DQ64" s="33"/>
      <c r="DW64" s="20"/>
      <c r="DX64" s="20"/>
      <c r="DY64" s="20"/>
      <c r="DZ64" s="33"/>
      <c r="ED64" s="32">
        <v>10</v>
      </c>
      <c r="EE64" s="34">
        <v>97</v>
      </c>
      <c r="EF64" s="33"/>
      <c r="EG64" s="33"/>
      <c r="EN64" s="32">
        <v>10</v>
      </c>
      <c r="EO64" s="33">
        <v>107</v>
      </c>
      <c r="EP64" s="33"/>
      <c r="EQ64" s="33"/>
      <c r="EU64" s="32">
        <v>70</v>
      </c>
      <c r="EW64" s="33">
        <v>177</v>
      </c>
      <c r="EX64" s="33"/>
      <c r="EY64" s="33"/>
      <c r="FD64" s="32">
        <v>100</v>
      </c>
      <c r="FE64" s="32">
        <v>2</v>
      </c>
      <c r="FG64" s="33">
        <v>279</v>
      </c>
      <c r="FH64" s="33"/>
      <c r="FI64" s="33"/>
      <c r="FO64" s="33">
        <v>279</v>
      </c>
      <c r="FP64" s="33"/>
      <c r="FQ64" s="33"/>
      <c r="FS64" s="32">
        <v>4</v>
      </c>
      <c r="FV64" s="33"/>
      <c r="FW64" s="33"/>
      <c r="FX64" s="33"/>
      <c r="FZ64" s="32">
        <v>20</v>
      </c>
      <c r="GB64" s="33">
        <v>303</v>
      </c>
      <c r="GC64" s="20"/>
      <c r="GD64" s="20"/>
      <c r="GE64" s="20"/>
      <c r="GF64" s="20"/>
      <c r="GG64" s="20"/>
      <c r="GH64" s="33">
        <v>303</v>
      </c>
      <c r="GI64" s="33"/>
      <c r="GM64" s="40"/>
      <c r="GN64" s="33">
        <v>303</v>
      </c>
      <c r="GO64" s="33"/>
      <c r="GR64" s="32">
        <v>-2</v>
      </c>
      <c r="GU64" s="33">
        <v>301</v>
      </c>
      <c r="GV64" s="33">
        <v>-7.5</v>
      </c>
      <c r="GW64" s="32" t="s">
        <v>357</v>
      </c>
      <c r="GX64" s="32">
        <v>5</v>
      </c>
      <c r="GZ64" s="33">
        <v>300.5</v>
      </c>
      <c r="HF64" s="32">
        <v>9.5</v>
      </c>
      <c r="HG64" s="32">
        <v>310</v>
      </c>
      <c r="HM64" s="32">
        <v>310</v>
      </c>
      <c r="HP64" s="32">
        <v>6</v>
      </c>
      <c r="HR64" s="32">
        <v>316</v>
      </c>
      <c r="HY64" s="32">
        <v>7.5</v>
      </c>
      <c r="HZ64" s="32">
        <v>-2</v>
      </c>
      <c r="IA64" s="32">
        <v>321.5</v>
      </c>
      <c r="IB64" s="32">
        <v>-14.5</v>
      </c>
      <c r="IC64" s="32" t="s">
        <v>320</v>
      </c>
      <c r="IH64" s="32">
        <v>307</v>
      </c>
      <c r="IL64" s="32">
        <v>6</v>
      </c>
      <c r="IR64" s="32">
        <v>313</v>
      </c>
      <c r="IS64" s="32">
        <v>-90.5</v>
      </c>
      <c r="IT64" s="32" t="s">
        <v>360</v>
      </c>
      <c r="IV64" s="32">
        <v>0</v>
      </c>
      <c r="IX64" s="32">
        <v>222.5</v>
      </c>
      <c r="JC64" s="32">
        <v>222.5</v>
      </c>
      <c r="JI64" s="66"/>
      <c r="JL64" s="32">
        <f t="shared" si="0"/>
        <v>222.5</v>
      </c>
    </row>
    <row r="65" s="32" customFormat="1" customHeight="1" spans="1:272">
      <c r="A65" s="10">
        <v>63</v>
      </c>
      <c r="B65" s="10">
        <v>101453</v>
      </c>
      <c r="C65" s="10" t="s">
        <v>189</v>
      </c>
      <c r="D65" s="10" t="s">
        <v>190</v>
      </c>
      <c r="E65" s="10">
        <v>4518</v>
      </c>
      <c r="F65" s="10" t="s">
        <v>667</v>
      </c>
      <c r="G65" s="10" t="s">
        <v>198</v>
      </c>
      <c r="K65" s="32">
        <v>3</v>
      </c>
      <c r="L65" s="32">
        <v>1</v>
      </c>
      <c r="M65" s="20"/>
      <c r="T65" s="33"/>
      <c r="U65" s="20">
        <v>4</v>
      </c>
      <c r="V65" s="20"/>
      <c r="W65" s="20"/>
      <c r="X65" s="20"/>
      <c r="Y65" s="20"/>
      <c r="Z65" s="20">
        <v>5</v>
      </c>
      <c r="AA65" s="20"/>
      <c r="AB65" s="20"/>
      <c r="AC65" s="20"/>
      <c r="AD65" s="20"/>
      <c r="AE65" s="20"/>
      <c r="AF65" s="20"/>
      <c r="AG65" s="33">
        <v>9</v>
      </c>
      <c r="AH65" s="32">
        <v>20</v>
      </c>
      <c r="AJ65" s="32">
        <v>25</v>
      </c>
      <c r="AL65" s="32">
        <v>0</v>
      </c>
      <c r="AM65" s="32">
        <v>20</v>
      </c>
      <c r="AN65" s="32">
        <v>20</v>
      </c>
      <c r="AP65" s="33"/>
      <c r="AQ65" s="56">
        <v>94</v>
      </c>
      <c r="AR65" s="33"/>
      <c r="AS65" s="33"/>
      <c r="AT65" s="33"/>
      <c r="AU65" s="33"/>
      <c r="AV65" s="56">
        <v>94</v>
      </c>
      <c r="AW65" s="33"/>
      <c r="BA65" s="33">
        <v>94</v>
      </c>
      <c r="BB65" s="33"/>
      <c r="BC65" s="33"/>
      <c r="BF65" s="32">
        <v>2</v>
      </c>
      <c r="BH65" s="33"/>
      <c r="BI65" s="33"/>
      <c r="BJ65" s="32">
        <v>-1</v>
      </c>
      <c r="BP65" s="34">
        <v>95</v>
      </c>
      <c r="BQ65" s="33"/>
      <c r="BR65" s="33"/>
      <c r="BT65" s="32">
        <v>4</v>
      </c>
      <c r="BV65" s="33">
        <v>99</v>
      </c>
      <c r="BW65" s="20"/>
      <c r="BX65" s="20">
        <v>20</v>
      </c>
      <c r="BY65" s="20">
        <v>20</v>
      </c>
      <c r="BZ65" s="20">
        <v>0</v>
      </c>
      <c r="CA65" s="20">
        <v>0</v>
      </c>
      <c r="CB65" s="20"/>
      <c r="CC65" s="20">
        <v>8</v>
      </c>
      <c r="CD65" s="20"/>
      <c r="CE65" s="20"/>
      <c r="CF65" s="33">
        <v>147</v>
      </c>
      <c r="CG65" s="33"/>
      <c r="CH65" s="20"/>
      <c r="CI65" s="20"/>
      <c r="CJ65" s="20">
        <v>7</v>
      </c>
      <c r="CK65" s="33">
        <v>154</v>
      </c>
      <c r="CL65" s="33"/>
      <c r="CN65" s="20"/>
      <c r="CO65" s="35"/>
      <c r="CR65" s="33"/>
      <c r="CS65" s="33"/>
      <c r="CT65" s="36">
        <v>154</v>
      </c>
      <c r="CW65" s="20"/>
      <c r="CX65" s="32">
        <v>-2</v>
      </c>
      <c r="CY65" s="33">
        <v>152</v>
      </c>
      <c r="CZ65" s="33"/>
      <c r="DA65" s="33"/>
      <c r="DD65" s="33">
        <v>152</v>
      </c>
      <c r="DE65" s="20"/>
      <c r="DF65" s="20"/>
      <c r="DG65" s="33"/>
      <c r="DH65" s="33"/>
      <c r="DI65" s="32">
        <v>2</v>
      </c>
      <c r="DM65" s="32">
        <v>10</v>
      </c>
      <c r="DO65" s="36">
        <v>164</v>
      </c>
      <c r="DP65" s="20"/>
      <c r="DQ65" s="33"/>
      <c r="DR65" s="32">
        <v>8</v>
      </c>
      <c r="DW65" s="20"/>
      <c r="DX65" s="20"/>
      <c r="DY65" s="20"/>
      <c r="DZ65" s="33"/>
      <c r="EE65" s="34">
        <v>172</v>
      </c>
      <c r="EF65" s="33"/>
      <c r="EG65" s="33"/>
      <c r="EM65" s="32">
        <v>4</v>
      </c>
      <c r="EO65" s="33">
        <v>176</v>
      </c>
      <c r="EP65" s="33"/>
      <c r="EQ65" s="33"/>
      <c r="ER65" s="32">
        <v>10</v>
      </c>
      <c r="EU65" s="32">
        <v>90</v>
      </c>
      <c r="EW65" s="33">
        <v>276</v>
      </c>
      <c r="EX65" s="33"/>
      <c r="EY65" s="33"/>
      <c r="EZ65" s="32">
        <v>14</v>
      </c>
      <c r="FD65" s="32">
        <v>80</v>
      </c>
      <c r="FE65" s="32">
        <v>2</v>
      </c>
      <c r="FG65" s="33">
        <v>372</v>
      </c>
      <c r="FH65" s="33"/>
      <c r="FI65" s="33"/>
      <c r="FN65" s="32">
        <v>6</v>
      </c>
      <c r="FO65" s="33">
        <v>378</v>
      </c>
      <c r="FP65" s="33"/>
      <c r="FQ65" s="33"/>
      <c r="FS65" s="32">
        <v>11</v>
      </c>
      <c r="FV65" s="33"/>
      <c r="FW65" s="33"/>
      <c r="FX65" s="33">
        <v>7</v>
      </c>
      <c r="FZ65" s="32">
        <v>10</v>
      </c>
      <c r="GB65" s="33">
        <v>406</v>
      </c>
      <c r="GC65" s="20"/>
      <c r="GD65" s="20"/>
      <c r="GE65" s="20"/>
      <c r="GF65" s="20"/>
      <c r="GG65" s="20">
        <v>3</v>
      </c>
      <c r="GH65" s="33">
        <v>409</v>
      </c>
      <c r="GI65" s="33"/>
      <c r="GM65" s="40">
        <v>5</v>
      </c>
      <c r="GN65" s="33">
        <v>414</v>
      </c>
      <c r="GO65" s="33"/>
      <c r="GR65" s="32">
        <v>7</v>
      </c>
      <c r="GU65" s="33">
        <v>421</v>
      </c>
      <c r="GV65" s="33"/>
      <c r="GX65" s="32">
        <v>5</v>
      </c>
      <c r="GZ65" s="33">
        <v>419</v>
      </c>
      <c r="HE65" s="32">
        <v>-2</v>
      </c>
      <c r="HF65" s="32">
        <v>5</v>
      </c>
      <c r="HG65" s="32">
        <v>422</v>
      </c>
      <c r="HM65" s="32">
        <v>422</v>
      </c>
      <c r="HP65" s="32">
        <v>5</v>
      </c>
      <c r="HR65" s="32">
        <v>427</v>
      </c>
      <c r="HU65" s="32">
        <v>20</v>
      </c>
      <c r="HY65" s="32">
        <v>5</v>
      </c>
      <c r="HZ65" s="32">
        <v>7</v>
      </c>
      <c r="IA65" s="32">
        <v>459</v>
      </c>
      <c r="IE65" s="32">
        <v>10</v>
      </c>
      <c r="IG65" s="32">
        <v>5</v>
      </c>
      <c r="IH65" s="32">
        <v>474</v>
      </c>
      <c r="II65" s="32">
        <v>-44.5</v>
      </c>
      <c r="IJ65" s="32" t="s">
        <v>193</v>
      </c>
      <c r="IL65" s="32">
        <v>5</v>
      </c>
      <c r="IQ65" s="32">
        <v>4</v>
      </c>
      <c r="IR65" s="32">
        <v>438.5</v>
      </c>
      <c r="IV65" s="32">
        <v>60</v>
      </c>
      <c r="IX65" s="32">
        <v>498.5</v>
      </c>
      <c r="JC65" s="32">
        <v>498.5</v>
      </c>
      <c r="JI65" s="66"/>
      <c r="JK65" s="32">
        <v>1</v>
      </c>
      <c r="JL65" s="32">
        <f t="shared" si="0"/>
        <v>499.5</v>
      </c>
    </row>
    <row r="66" s="32" customFormat="1" customHeight="1" spans="1:272">
      <c r="A66" s="10">
        <v>64</v>
      </c>
      <c r="B66" s="10">
        <v>585</v>
      </c>
      <c r="C66" s="10" t="s">
        <v>668</v>
      </c>
      <c r="D66" s="10" t="s">
        <v>269</v>
      </c>
      <c r="E66" s="10">
        <v>6303</v>
      </c>
      <c r="F66" s="10" t="s">
        <v>669</v>
      </c>
      <c r="G66" s="49" t="s">
        <v>210</v>
      </c>
      <c r="J66" s="32">
        <v>2</v>
      </c>
      <c r="L66" s="32">
        <v>2</v>
      </c>
      <c r="M66" s="20"/>
      <c r="T66" s="33"/>
      <c r="U66" s="20">
        <v>4</v>
      </c>
      <c r="V66" s="20"/>
      <c r="W66" s="20"/>
      <c r="X66" s="20"/>
      <c r="Y66" s="20"/>
      <c r="Z66" s="20"/>
      <c r="AA66" s="20"/>
      <c r="AB66" s="20"/>
      <c r="AC66" s="20"/>
      <c r="AD66" s="20"/>
      <c r="AE66" s="20">
        <v>-2</v>
      </c>
      <c r="AF66" s="20"/>
      <c r="AG66" s="33">
        <v>2</v>
      </c>
      <c r="AJ66" s="32">
        <v>40</v>
      </c>
      <c r="AL66" s="32">
        <v>10</v>
      </c>
      <c r="AM66" s="32">
        <v>20</v>
      </c>
      <c r="AN66" s="32">
        <v>20</v>
      </c>
      <c r="AP66" s="33"/>
      <c r="AQ66" s="56">
        <v>92</v>
      </c>
      <c r="AR66" s="33"/>
      <c r="AS66" s="33"/>
      <c r="AT66" s="33"/>
      <c r="AU66" s="33"/>
      <c r="AV66" s="56">
        <v>92</v>
      </c>
      <c r="AW66" s="33"/>
      <c r="AZ66" s="32">
        <v>20</v>
      </c>
      <c r="BA66" s="33">
        <v>112</v>
      </c>
      <c r="BB66" s="33"/>
      <c r="BC66" s="33"/>
      <c r="BF66" s="32">
        <v>1</v>
      </c>
      <c r="BH66" s="33">
        <v>-46.5</v>
      </c>
      <c r="BI66" s="33" t="s">
        <v>670</v>
      </c>
      <c r="BJ66" s="32">
        <v>3</v>
      </c>
      <c r="BP66" s="34">
        <v>69.5</v>
      </c>
      <c r="BQ66" s="33"/>
      <c r="BR66" s="33"/>
      <c r="BT66" s="32">
        <v>4</v>
      </c>
      <c r="BV66" s="33">
        <v>73.5</v>
      </c>
      <c r="BW66" s="20"/>
      <c r="BX66" s="20"/>
      <c r="BY66" s="20"/>
      <c r="BZ66" s="20"/>
      <c r="CA66" s="20">
        <v>0</v>
      </c>
      <c r="CB66" s="20"/>
      <c r="CC66" s="20"/>
      <c r="CD66" s="20"/>
      <c r="CE66" s="20"/>
      <c r="CF66" s="33">
        <v>73.5</v>
      </c>
      <c r="CG66" s="33"/>
      <c r="CH66" s="20"/>
      <c r="CI66" s="20"/>
      <c r="CJ66" s="20"/>
      <c r="CK66" s="33">
        <v>73.5</v>
      </c>
      <c r="CL66" s="33"/>
      <c r="CN66" s="20"/>
      <c r="CO66" s="35"/>
      <c r="CR66" s="33"/>
      <c r="CS66" s="33"/>
      <c r="CT66" s="36">
        <v>73.5</v>
      </c>
      <c r="CW66" s="20"/>
      <c r="CY66" s="33">
        <v>73.5</v>
      </c>
      <c r="CZ66" s="33"/>
      <c r="DA66" s="33"/>
      <c r="DD66" s="33">
        <v>73.5</v>
      </c>
      <c r="DE66" s="20"/>
      <c r="DF66" s="20"/>
      <c r="DG66" s="33"/>
      <c r="DH66" s="33"/>
      <c r="DO66" s="36">
        <v>73.5</v>
      </c>
      <c r="DP66" s="20">
        <v>-43</v>
      </c>
      <c r="DQ66" s="33" t="s">
        <v>657</v>
      </c>
      <c r="DW66" s="20"/>
      <c r="DX66" s="20"/>
      <c r="DY66" s="20"/>
      <c r="DZ66" s="33"/>
      <c r="EE66" s="34">
        <v>30.5</v>
      </c>
      <c r="EF66" s="33"/>
      <c r="EG66" s="33"/>
      <c r="EO66" s="33">
        <v>30.5</v>
      </c>
      <c r="EP66" s="33"/>
      <c r="EQ66" s="33"/>
      <c r="EU66" s="32">
        <v>80</v>
      </c>
      <c r="EW66" s="33">
        <v>110.5</v>
      </c>
      <c r="EX66" s="33"/>
      <c r="EY66" s="33"/>
      <c r="FB66" s="32">
        <v>6</v>
      </c>
      <c r="FD66" s="32">
        <v>60</v>
      </c>
      <c r="FE66" s="32">
        <v>3</v>
      </c>
      <c r="FG66" s="33">
        <v>179.5</v>
      </c>
      <c r="FH66" s="33"/>
      <c r="FI66" s="33"/>
      <c r="FK66" s="32">
        <v>10</v>
      </c>
      <c r="FN66" s="32">
        <v>-1</v>
      </c>
      <c r="FO66" s="33">
        <v>188.5</v>
      </c>
      <c r="FP66" s="33"/>
      <c r="FQ66" s="33"/>
      <c r="FS66" s="32">
        <v>5</v>
      </c>
      <c r="FV66" s="33"/>
      <c r="FW66" s="33"/>
      <c r="FX66" s="33">
        <v>8</v>
      </c>
      <c r="FZ66" s="32">
        <v>70</v>
      </c>
      <c r="GB66" s="33">
        <v>271.5</v>
      </c>
      <c r="GC66" s="20"/>
      <c r="GD66" s="20"/>
      <c r="GE66" s="20"/>
      <c r="GF66" s="20"/>
      <c r="GG66" s="20">
        <v>-2</v>
      </c>
      <c r="GH66" s="33">
        <v>269.5</v>
      </c>
      <c r="GI66" s="33"/>
      <c r="GM66" s="40">
        <v>1</v>
      </c>
      <c r="GN66" s="33">
        <v>270.5</v>
      </c>
      <c r="GO66" s="33"/>
      <c r="GQ66" s="32">
        <v>20</v>
      </c>
      <c r="GR66" s="32">
        <v>6</v>
      </c>
      <c r="GU66" s="33">
        <v>296.5</v>
      </c>
      <c r="GV66" s="33"/>
      <c r="GX66" s="32">
        <v>7</v>
      </c>
      <c r="GZ66" s="33">
        <v>277.5</v>
      </c>
      <c r="HF66" s="32">
        <v>5</v>
      </c>
      <c r="HG66" s="32">
        <v>282.5</v>
      </c>
      <c r="HM66" s="32">
        <v>282.5</v>
      </c>
      <c r="HR66" s="32">
        <v>282.5</v>
      </c>
      <c r="HY66" s="32">
        <v>6</v>
      </c>
      <c r="HZ66" s="32">
        <v>1</v>
      </c>
      <c r="IA66" s="32">
        <v>289.5</v>
      </c>
      <c r="IH66" s="32">
        <v>289.5</v>
      </c>
      <c r="IL66" s="32">
        <v>6</v>
      </c>
      <c r="IQ66" s="32">
        <v>4</v>
      </c>
      <c r="IR66" s="32">
        <v>299.5</v>
      </c>
      <c r="IS66" s="32">
        <v>-110.5</v>
      </c>
      <c r="IT66" s="32" t="s">
        <v>360</v>
      </c>
      <c r="IV66" s="32">
        <v>60</v>
      </c>
      <c r="IX66" s="32">
        <v>249</v>
      </c>
      <c r="IY66" s="32">
        <v>-111</v>
      </c>
      <c r="IZ66" s="32" t="s">
        <v>216</v>
      </c>
      <c r="JC66" s="32">
        <v>138</v>
      </c>
      <c r="JI66" s="66"/>
      <c r="JK66" s="32">
        <v>-2</v>
      </c>
      <c r="JL66" s="32">
        <f t="shared" si="0"/>
        <v>136</v>
      </c>
    </row>
    <row r="67" s="32" customFormat="1" customHeight="1" spans="1:272">
      <c r="A67" s="10">
        <v>65</v>
      </c>
      <c r="B67" s="10">
        <v>582</v>
      </c>
      <c r="C67" s="10" t="s">
        <v>546</v>
      </c>
      <c r="D67" s="10" t="s">
        <v>208</v>
      </c>
      <c r="E67" s="10">
        <v>4044</v>
      </c>
      <c r="F67" s="10" t="s">
        <v>671</v>
      </c>
      <c r="G67" s="47" t="s">
        <v>210</v>
      </c>
      <c r="H67" s="32">
        <v>-2</v>
      </c>
      <c r="K67" s="32">
        <v>3</v>
      </c>
      <c r="L67" s="32">
        <v>3</v>
      </c>
      <c r="M67" s="20"/>
      <c r="T67" s="33"/>
      <c r="U67" s="20">
        <v>4</v>
      </c>
      <c r="V67" s="20"/>
      <c r="W67" s="20"/>
      <c r="X67" s="20"/>
      <c r="Y67" s="20"/>
      <c r="Z67" s="20"/>
      <c r="AA67" s="20"/>
      <c r="AB67" s="20"/>
      <c r="AC67" s="20"/>
      <c r="AD67" s="20"/>
      <c r="AE67" s="20"/>
      <c r="AF67" s="20"/>
      <c r="AG67" s="33">
        <v>4</v>
      </c>
      <c r="AJ67" s="32">
        <v>40</v>
      </c>
      <c r="AL67" s="32">
        <v>0</v>
      </c>
      <c r="AM67" s="32">
        <v>0</v>
      </c>
      <c r="AN67" s="32">
        <v>20</v>
      </c>
      <c r="AP67" s="33"/>
      <c r="AQ67" s="56">
        <v>64</v>
      </c>
      <c r="AR67" s="33"/>
      <c r="AS67" s="33"/>
      <c r="AT67" s="33"/>
      <c r="AU67" s="33"/>
      <c r="AV67" s="56">
        <v>64</v>
      </c>
      <c r="AW67" s="33"/>
      <c r="BA67" s="33">
        <v>64</v>
      </c>
      <c r="BB67" s="33"/>
      <c r="BC67" s="33"/>
      <c r="BF67" s="32">
        <v>1</v>
      </c>
      <c r="BH67" s="33"/>
      <c r="BI67" s="33"/>
      <c r="BJ67" s="32">
        <v>4</v>
      </c>
      <c r="BP67" s="34">
        <v>69</v>
      </c>
      <c r="BQ67" s="33"/>
      <c r="BR67" s="33"/>
      <c r="BS67" s="32">
        <v>20</v>
      </c>
      <c r="BV67" s="33">
        <v>89</v>
      </c>
      <c r="BW67" s="20"/>
      <c r="BX67" s="20">
        <v>20</v>
      </c>
      <c r="BY67" s="20"/>
      <c r="BZ67" s="20"/>
      <c r="CA67" s="20">
        <v>0</v>
      </c>
      <c r="CB67" s="20"/>
      <c r="CC67" s="20"/>
      <c r="CD67" s="20">
        <v>-61</v>
      </c>
      <c r="CE67" s="20" t="s">
        <v>672</v>
      </c>
      <c r="CF67" s="33">
        <v>48</v>
      </c>
      <c r="CG67" s="33"/>
      <c r="CH67" s="20"/>
      <c r="CI67" s="20"/>
      <c r="CJ67" s="20"/>
      <c r="CK67" s="33">
        <v>48</v>
      </c>
      <c r="CL67" s="33"/>
      <c r="CN67" s="20"/>
      <c r="CO67" s="35"/>
      <c r="CR67" s="33"/>
      <c r="CS67" s="33"/>
      <c r="CT67" s="36">
        <v>48</v>
      </c>
      <c r="CU67" s="32">
        <v>20</v>
      </c>
      <c r="CW67" s="20"/>
      <c r="CX67" s="32">
        <v>4</v>
      </c>
      <c r="CY67" s="33">
        <v>72</v>
      </c>
      <c r="CZ67" s="33"/>
      <c r="DA67" s="33"/>
      <c r="DD67" s="33">
        <v>72</v>
      </c>
      <c r="DE67" s="20"/>
      <c r="DF67" s="20"/>
      <c r="DG67" s="33"/>
      <c r="DH67" s="33"/>
      <c r="DK67" s="32">
        <v>4</v>
      </c>
      <c r="DO67" s="36">
        <v>76</v>
      </c>
      <c r="DP67" s="20">
        <v>-34</v>
      </c>
      <c r="DQ67" s="33" t="s">
        <v>443</v>
      </c>
      <c r="DT67" s="32">
        <v>2</v>
      </c>
      <c r="DU67" s="32">
        <v>20</v>
      </c>
      <c r="DW67" s="20"/>
      <c r="DX67" s="20"/>
      <c r="DY67" s="20"/>
      <c r="DZ67" s="33"/>
      <c r="EE67" s="34">
        <v>64</v>
      </c>
      <c r="EF67" s="33"/>
      <c r="EG67" s="33"/>
      <c r="EO67" s="33">
        <v>64</v>
      </c>
      <c r="EP67" s="33"/>
      <c r="EQ67" s="33"/>
      <c r="ER67" s="32">
        <v>5</v>
      </c>
      <c r="ET67" s="32">
        <v>20</v>
      </c>
      <c r="EU67" s="32">
        <v>50</v>
      </c>
      <c r="EW67" s="33">
        <v>139</v>
      </c>
      <c r="EX67" s="33"/>
      <c r="EY67" s="33"/>
      <c r="FD67" s="32">
        <v>20</v>
      </c>
      <c r="FG67" s="33">
        <v>159</v>
      </c>
      <c r="FH67" s="33"/>
      <c r="FI67" s="33"/>
      <c r="FO67" s="33">
        <v>159</v>
      </c>
      <c r="FP67" s="33"/>
      <c r="FQ67" s="33"/>
      <c r="FS67" s="32">
        <v>-2</v>
      </c>
      <c r="FV67" s="33"/>
      <c r="FW67" s="33"/>
      <c r="FX67" s="33"/>
      <c r="FZ67" s="32">
        <v>20</v>
      </c>
      <c r="GB67" s="33">
        <v>177</v>
      </c>
      <c r="GC67" s="20"/>
      <c r="GD67" s="20"/>
      <c r="GE67" s="20"/>
      <c r="GF67" s="20"/>
      <c r="GG67" s="20"/>
      <c r="GH67" s="33">
        <v>177</v>
      </c>
      <c r="GI67" s="33"/>
      <c r="GM67" s="40"/>
      <c r="GN67" s="33">
        <v>177</v>
      </c>
      <c r="GO67" s="33"/>
      <c r="GU67" s="33">
        <v>177</v>
      </c>
      <c r="GV67" s="33"/>
      <c r="GY67" s="32">
        <v>20</v>
      </c>
      <c r="GZ67" s="33">
        <v>197</v>
      </c>
      <c r="HG67" s="32">
        <v>197</v>
      </c>
      <c r="HM67" s="32">
        <v>197</v>
      </c>
      <c r="HR67" s="32">
        <v>197</v>
      </c>
      <c r="HZ67" s="32">
        <v>1</v>
      </c>
      <c r="IA67" s="32">
        <v>198</v>
      </c>
      <c r="IE67" s="32">
        <v>30</v>
      </c>
      <c r="IH67" s="32">
        <v>228</v>
      </c>
      <c r="IK67" s="32">
        <v>20</v>
      </c>
      <c r="IQ67" s="32">
        <v>3</v>
      </c>
      <c r="IR67" s="32">
        <v>251</v>
      </c>
      <c r="IV67" s="32">
        <v>60</v>
      </c>
      <c r="IX67" s="32">
        <v>311</v>
      </c>
      <c r="IY67" s="32">
        <v>-212.5</v>
      </c>
      <c r="IZ67" s="32" t="s">
        <v>592</v>
      </c>
      <c r="JB67" s="32">
        <v>50</v>
      </c>
      <c r="JC67" s="32">
        <v>148.5</v>
      </c>
      <c r="JI67" s="66"/>
      <c r="JL67" s="32">
        <f t="shared" si="0"/>
        <v>148.5</v>
      </c>
    </row>
    <row r="68" s="32" customFormat="1" customHeight="1" spans="1:272">
      <c r="A68" s="10">
        <v>66</v>
      </c>
      <c r="B68" s="10">
        <v>351</v>
      </c>
      <c r="C68" s="10" t="s">
        <v>673</v>
      </c>
      <c r="D68" s="10" t="s">
        <v>190</v>
      </c>
      <c r="E68" s="10">
        <v>8594</v>
      </c>
      <c r="F68" s="10" t="s">
        <v>674</v>
      </c>
      <c r="G68" s="10" t="s">
        <v>210</v>
      </c>
      <c r="L68" s="32">
        <v>4</v>
      </c>
      <c r="M68" s="20"/>
      <c r="T68" s="33"/>
      <c r="U68" s="20">
        <v>4</v>
      </c>
      <c r="V68" s="20"/>
      <c r="W68" s="20"/>
      <c r="X68" s="20"/>
      <c r="Y68" s="20"/>
      <c r="Z68" s="20"/>
      <c r="AA68" s="20"/>
      <c r="AB68" s="20"/>
      <c r="AC68" s="20"/>
      <c r="AD68" s="20"/>
      <c r="AE68" s="20"/>
      <c r="AF68" s="20"/>
      <c r="AG68" s="33">
        <v>4</v>
      </c>
      <c r="AJ68" s="32">
        <v>35</v>
      </c>
      <c r="AL68" s="32">
        <v>10</v>
      </c>
      <c r="AM68" s="32">
        <v>20</v>
      </c>
      <c r="AN68" s="32">
        <v>20</v>
      </c>
      <c r="AP68" s="33"/>
      <c r="AQ68" s="56">
        <v>89</v>
      </c>
      <c r="AR68" s="33"/>
      <c r="AS68" s="33"/>
      <c r="AT68" s="33"/>
      <c r="AU68" s="33"/>
      <c r="AV68" s="56">
        <v>89</v>
      </c>
      <c r="AW68" s="33"/>
      <c r="BA68" s="33">
        <v>89</v>
      </c>
      <c r="BB68" s="33"/>
      <c r="BC68" s="33"/>
      <c r="BF68" s="32">
        <v>4</v>
      </c>
      <c r="BH68" s="33"/>
      <c r="BI68" s="33"/>
      <c r="BP68" s="34">
        <v>93</v>
      </c>
      <c r="BQ68" s="33"/>
      <c r="BR68" s="33"/>
      <c r="BV68" s="33">
        <v>93</v>
      </c>
      <c r="BW68" s="20"/>
      <c r="BX68" s="20"/>
      <c r="BY68" s="20"/>
      <c r="BZ68" s="20"/>
      <c r="CA68" s="20">
        <v>20</v>
      </c>
      <c r="CB68" s="20"/>
      <c r="CC68" s="20">
        <v>-2</v>
      </c>
      <c r="CD68" s="20"/>
      <c r="CE68" s="20"/>
      <c r="CF68" s="33">
        <v>111</v>
      </c>
      <c r="CG68" s="33"/>
      <c r="CH68" s="20"/>
      <c r="CI68" s="20"/>
      <c r="CJ68" s="20"/>
      <c r="CK68" s="33">
        <v>111</v>
      </c>
      <c r="CL68" s="33"/>
      <c r="CN68" s="20"/>
      <c r="CO68" s="35"/>
      <c r="CR68" s="33"/>
      <c r="CS68" s="33"/>
      <c r="CT68" s="36">
        <v>111</v>
      </c>
      <c r="CW68" s="20"/>
      <c r="CY68" s="33">
        <v>111</v>
      </c>
      <c r="CZ68" s="33"/>
      <c r="DA68" s="33"/>
      <c r="DD68" s="33">
        <v>111</v>
      </c>
      <c r="DE68" s="20"/>
      <c r="DF68" s="20"/>
      <c r="DG68" s="33"/>
      <c r="DH68" s="33"/>
      <c r="DM68" s="32">
        <v>10</v>
      </c>
      <c r="DN68" s="32">
        <v>20</v>
      </c>
      <c r="DO68" s="36">
        <v>121</v>
      </c>
      <c r="DP68" s="20"/>
      <c r="DQ68" s="33"/>
      <c r="DW68" s="20"/>
      <c r="DX68" s="20"/>
      <c r="DY68" s="20">
        <v>-20</v>
      </c>
      <c r="DZ68" s="33" t="s">
        <v>675</v>
      </c>
      <c r="EE68" s="34">
        <v>101</v>
      </c>
      <c r="EF68" s="33"/>
      <c r="EG68" s="33"/>
      <c r="EH68" s="32">
        <v>10</v>
      </c>
      <c r="EM68" s="32">
        <v>4</v>
      </c>
      <c r="EO68" s="33">
        <v>115</v>
      </c>
      <c r="EP68" s="33"/>
      <c r="EQ68" s="33"/>
      <c r="EU68" s="32">
        <v>80</v>
      </c>
      <c r="EW68" s="33">
        <v>195</v>
      </c>
      <c r="EX68" s="33"/>
      <c r="EY68" s="33"/>
      <c r="FD68" s="32">
        <v>30</v>
      </c>
      <c r="FG68" s="33">
        <v>225</v>
      </c>
      <c r="FH68" s="33"/>
      <c r="FI68" s="33"/>
      <c r="FO68" s="33">
        <v>225</v>
      </c>
      <c r="FP68" s="33"/>
      <c r="FQ68" s="33"/>
      <c r="FV68" s="33"/>
      <c r="FW68" s="33"/>
      <c r="FX68" s="33"/>
      <c r="FZ68" s="32">
        <v>10</v>
      </c>
      <c r="GB68" s="33">
        <v>235</v>
      </c>
      <c r="GC68" s="20"/>
      <c r="GD68" s="20"/>
      <c r="GE68" s="20"/>
      <c r="GF68" s="20"/>
      <c r="GG68" s="20"/>
      <c r="GH68" s="33">
        <v>235</v>
      </c>
      <c r="GI68" s="33">
        <v>-7.5</v>
      </c>
      <c r="GJ68" s="32" t="s">
        <v>676</v>
      </c>
      <c r="GM68" s="40"/>
      <c r="GN68" s="33">
        <v>227.5</v>
      </c>
      <c r="GO68" s="33"/>
      <c r="GU68" s="33">
        <v>227.5</v>
      </c>
      <c r="GV68" s="33"/>
      <c r="GX68" s="32">
        <v>2</v>
      </c>
      <c r="GZ68" s="33">
        <v>229.5</v>
      </c>
      <c r="HE68" s="32">
        <v>1</v>
      </c>
      <c r="HF68" s="32">
        <v>0</v>
      </c>
      <c r="HG68" s="32">
        <v>230.5</v>
      </c>
      <c r="HH68" s="32">
        <v>-9</v>
      </c>
      <c r="HI68" s="32" t="s">
        <v>436</v>
      </c>
      <c r="HL68" s="32">
        <v>-2</v>
      </c>
      <c r="HM68" s="32">
        <v>219.5</v>
      </c>
      <c r="HP68" s="32">
        <v>2.5</v>
      </c>
      <c r="HR68" s="32">
        <v>222</v>
      </c>
      <c r="HS68" s="32">
        <v>-17.5</v>
      </c>
      <c r="HT68" s="32" t="s">
        <v>677</v>
      </c>
      <c r="HY68" s="32">
        <v>2</v>
      </c>
      <c r="IA68" s="32">
        <v>206.5</v>
      </c>
      <c r="IE68" s="32">
        <v>10</v>
      </c>
      <c r="IH68" s="32">
        <v>216.5</v>
      </c>
      <c r="IL68" s="32">
        <v>2</v>
      </c>
      <c r="IR68" s="32">
        <v>218.5</v>
      </c>
      <c r="IS68" s="32">
        <v>-86</v>
      </c>
      <c r="IT68" s="32" t="s">
        <v>215</v>
      </c>
      <c r="IV68" s="32">
        <v>10</v>
      </c>
      <c r="IX68" s="32">
        <v>142.5</v>
      </c>
      <c r="IY68" s="32">
        <v>-137</v>
      </c>
      <c r="IZ68" s="32" t="s">
        <v>309</v>
      </c>
      <c r="JC68" s="32">
        <v>5.5</v>
      </c>
      <c r="JI68" s="66" t="str">
        <f>VLOOKUP(E:E,[1]员工积分情况!$F:$H,3,0)</f>
        <v>10积分</v>
      </c>
      <c r="JJ68" s="32">
        <f>VLOOKUP(E:E,[1]员工积分情况!$F:$I,4,0)</f>
        <v>10</v>
      </c>
      <c r="JL68" s="32" t="e">
        <f t="shared" ref="JL68:JL131" si="1">JC68+JD68+JF68+JG68+JH68+JI68+JJ68+JK68</f>
        <v>#VALUE!</v>
      </c>
    </row>
    <row r="69" s="32" customFormat="1" customHeight="1" spans="1:272">
      <c r="A69" s="10">
        <v>67</v>
      </c>
      <c r="B69" s="10">
        <v>117184</v>
      </c>
      <c r="C69" s="10" t="s">
        <v>612</v>
      </c>
      <c r="D69" s="10" t="s">
        <v>269</v>
      </c>
      <c r="E69" s="46">
        <v>11769</v>
      </c>
      <c r="F69" s="10" t="s">
        <v>678</v>
      </c>
      <c r="G69" s="10" t="s">
        <v>192</v>
      </c>
      <c r="H69" s="32">
        <v>-1</v>
      </c>
      <c r="I69" s="32">
        <v>-3</v>
      </c>
      <c r="J69" s="32">
        <v>-2</v>
      </c>
      <c r="K69" s="32">
        <v>-1</v>
      </c>
      <c r="L69" s="32">
        <v>11</v>
      </c>
      <c r="M69" s="20">
        <v>-2</v>
      </c>
      <c r="T69" s="33"/>
      <c r="U69" s="20">
        <v>2</v>
      </c>
      <c r="V69" s="20"/>
      <c r="W69" s="20"/>
      <c r="X69" s="20"/>
      <c r="Y69" s="20"/>
      <c r="Z69" s="20">
        <v>8</v>
      </c>
      <c r="AA69" s="20"/>
      <c r="AB69" s="20"/>
      <c r="AC69" s="20">
        <v>20</v>
      </c>
      <c r="AD69" s="20"/>
      <c r="AE69" s="20"/>
      <c r="AF69" s="20"/>
      <c r="AG69" s="33">
        <v>30</v>
      </c>
      <c r="AJ69" s="32">
        <v>25</v>
      </c>
      <c r="AK69" s="32">
        <v>10</v>
      </c>
      <c r="AL69" s="32">
        <v>0</v>
      </c>
      <c r="AM69" s="32">
        <v>0</v>
      </c>
      <c r="AN69" s="32">
        <v>0</v>
      </c>
      <c r="AP69" s="33"/>
      <c r="AQ69" s="56">
        <v>65</v>
      </c>
      <c r="AR69" s="33"/>
      <c r="AS69" s="33">
        <v>20</v>
      </c>
      <c r="AT69" s="33"/>
      <c r="AU69" s="33"/>
      <c r="AV69" s="56">
        <v>85</v>
      </c>
      <c r="AW69" s="33"/>
      <c r="BA69" s="33">
        <v>85</v>
      </c>
      <c r="BB69" s="33"/>
      <c r="BC69" s="33"/>
      <c r="BF69" s="32">
        <v>0</v>
      </c>
      <c r="BH69" s="33">
        <v>-50</v>
      </c>
      <c r="BI69" s="33" t="s">
        <v>679</v>
      </c>
      <c r="BJ69" s="32">
        <v>-2</v>
      </c>
      <c r="BK69" s="32">
        <v>20</v>
      </c>
      <c r="BP69" s="34">
        <v>53</v>
      </c>
      <c r="BQ69" s="33"/>
      <c r="BR69" s="33"/>
      <c r="BS69" s="32">
        <v>20</v>
      </c>
      <c r="BV69" s="33">
        <v>73</v>
      </c>
      <c r="BW69" s="20"/>
      <c r="BX69" s="20"/>
      <c r="BY69" s="20">
        <v>20</v>
      </c>
      <c r="BZ69" s="20">
        <v>0</v>
      </c>
      <c r="CA69" s="20">
        <v>0</v>
      </c>
      <c r="CB69" s="20"/>
      <c r="CC69" s="20">
        <v>-8</v>
      </c>
      <c r="CD69" s="20">
        <v>-30</v>
      </c>
      <c r="CE69" s="20" t="s">
        <v>680</v>
      </c>
      <c r="CF69" s="33">
        <v>55</v>
      </c>
      <c r="CG69" s="33"/>
      <c r="CH69" s="20"/>
      <c r="CI69" s="20"/>
      <c r="CJ69" s="20">
        <v>-2</v>
      </c>
      <c r="CK69" s="33">
        <v>53</v>
      </c>
      <c r="CL69" s="33"/>
      <c r="CN69" s="20">
        <v>-4</v>
      </c>
      <c r="CO69" s="35"/>
      <c r="CR69" s="33"/>
      <c r="CS69" s="33"/>
      <c r="CT69" s="36">
        <v>49</v>
      </c>
      <c r="CW69" s="20">
        <v>10</v>
      </c>
      <c r="CY69" s="33">
        <v>59</v>
      </c>
      <c r="CZ69" s="33"/>
      <c r="DA69" s="33"/>
      <c r="DC69" s="32">
        <v>4</v>
      </c>
      <c r="DD69" s="33">
        <v>63</v>
      </c>
      <c r="DE69" s="20"/>
      <c r="DF69" s="20"/>
      <c r="DG69" s="33"/>
      <c r="DH69" s="33"/>
      <c r="DO69" s="36">
        <v>63</v>
      </c>
      <c r="DP69" s="20"/>
      <c r="DQ69" s="33"/>
      <c r="DW69" s="20"/>
      <c r="DX69" s="20"/>
      <c r="DY69" s="20"/>
      <c r="DZ69" s="33"/>
      <c r="EE69" s="34">
        <v>63</v>
      </c>
      <c r="EF69" s="33"/>
      <c r="EG69" s="33"/>
      <c r="EO69" s="33">
        <v>63</v>
      </c>
      <c r="EP69" s="33"/>
      <c r="EQ69" s="33"/>
      <c r="EW69" s="33">
        <v>63</v>
      </c>
      <c r="EX69" s="33"/>
      <c r="EY69" s="33"/>
      <c r="FB69" s="32">
        <v>8</v>
      </c>
      <c r="FD69" s="32">
        <v>20</v>
      </c>
      <c r="FG69" s="33">
        <v>91</v>
      </c>
      <c r="FH69" s="33"/>
      <c r="FI69" s="33"/>
      <c r="FO69" s="33">
        <v>91</v>
      </c>
      <c r="FP69" s="33"/>
      <c r="FQ69" s="33"/>
      <c r="FV69" s="33"/>
      <c r="FW69" s="33"/>
      <c r="FX69" s="33"/>
      <c r="GB69" s="33">
        <v>91</v>
      </c>
      <c r="GC69" s="20"/>
      <c r="GD69" s="20"/>
      <c r="GE69" s="20"/>
      <c r="GF69" s="20"/>
      <c r="GG69" s="20"/>
      <c r="GH69" s="33">
        <v>91</v>
      </c>
      <c r="GI69" s="33"/>
      <c r="GM69" s="40">
        <v>3</v>
      </c>
      <c r="GN69" s="33">
        <v>94</v>
      </c>
      <c r="GO69" s="33"/>
      <c r="GQ69" s="32">
        <v>20</v>
      </c>
      <c r="GR69" s="32">
        <v>3</v>
      </c>
      <c r="GU69" s="33">
        <v>117</v>
      </c>
      <c r="GV69" s="33"/>
      <c r="GX69" s="32">
        <v>19</v>
      </c>
      <c r="GZ69" s="33">
        <v>113</v>
      </c>
      <c r="HE69" s="32">
        <v>-1</v>
      </c>
      <c r="HF69" s="32">
        <v>0</v>
      </c>
      <c r="HG69" s="32">
        <v>112</v>
      </c>
      <c r="HH69" s="32">
        <v>-70</v>
      </c>
      <c r="HI69" s="32" t="s">
        <v>253</v>
      </c>
      <c r="HL69" s="32">
        <v>2</v>
      </c>
      <c r="HM69" s="32">
        <v>44</v>
      </c>
      <c r="HN69" s="32">
        <v>-44</v>
      </c>
      <c r="HO69" s="32" t="s">
        <v>507</v>
      </c>
      <c r="HQ69" s="32">
        <v>3</v>
      </c>
      <c r="HR69" s="32">
        <v>3</v>
      </c>
      <c r="HU69" s="32">
        <v>20</v>
      </c>
      <c r="IA69" s="32">
        <v>23</v>
      </c>
      <c r="IB69" s="32">
        <v>-7.5</v>
      </c>
      <c r="IC69" s="32" t="s">
        <v>255</v>
      </c>
      <c r="IG69" s="32">
        <v>5</v>
      </c>
      <c r="IH69" s="32">
        <v>20.5</v>
      </c>
      <c r="IL69" s="32">
        <v>5</v>
      </c>
      <c r="IQ69" s="32">
        <v>1</v>
      </c>
      <c r="IR69" s="32">
        <v>26.5</v>
      </c>
      <c r="IV69" s="32">
        <v>50</v>
      </c>
      <c r="IX69" s="32">
        <v>76.5</v>
      </c>
      <c r="JC69" s="32">
        <v>76.5</v>
      </c>
      <c r="JI69" s="66"/>
      <c r="JL69" s="32">
        <f t="shared" si="1"/>
        <v>76.5</v>
      </c>
    </row>
    <row r="70" s="32" customFormat="1" customHeight="1" spans="1:272">
      <c r="A70" s="10">
        <v>68</v>
      </c>
      <c r="B70" s="10">
        <v>54</v>
      </c>
      <c r="C70" s="10" t="s">
        <v>554</v>
      </c>
      <c r="D70" s="10" t="s">
        <v>190</v>
      </c>
      <c r="E70" s="10">
        <v>6301</v>
      </c>
      <c r="F70" s="10" t="s">
        <v>681</v>
      </c>
      <c r="G70" s="18" t="s">
        <v>198</v>
      </c>
      <c r="H70" s="32">
        <v>1</v>
      </c>
      <c r="K70" s="32">
        <v>4</v>
      </c>
      <c r="L70" s="32">
        <v>-2</v>
      </c>
      <c r="M70" s="20"/>
      <c r="T70" s="33"/>
      <c r="U70" s="20">
        <v>3</v>
      </c>
      <c r="V70" s="20"/>
      <c r="W70" s="20"/>
      <c r="X70" s="20"/>
      <c r="Y70" s="20"/>
      <c r="Z70" s="20">
        <v>5</v>
      </c>
      <c r="AA70" s="20"/>
      <c r="AB70" s="20"/>
      <c r="AC70" s="20">
        <v>20</v>
      </c>
      <c r="AD70" s="20"/>
      <c r="AE70" s="20">
        <v>1</v>
      </c>
      <c r="AF70" s="20"/>
      <c r="AG70" s="33">
        <v>29</v>
      </c>
      <c r="AJ70" s="32">
        <v>35</v>
      </c>
      <c r="AL70" s="32">
        <v>10</v>
      </c>
      <c r="AM70" s="32">
        <v>0</v>
      </c>
      <c r="AN70" s="32">
        <v>20</v>
      </c>
      <c r="AP70" s="33"/>
      <c r="AQ70" s="56">
        <v>94</v>
      </c>
      <c r="AR70" s="33"/>
      <c r="AS70" s="33"/>
      <c r="AT70" s="33"/>
      <c r="AU70" s="33"/>
      <c r="AV70" s="56">
        <v>94</v>
      </c>
      <c r="AW70" s="33"/>
      <c r="BA70" s="33">
        <v>94</v>
      </c>
      <c r="BB70" s="33"/>
      <c r="BC70" s="33"/>
      <c r="BF70" s="32">
        <v>6</v>
      </c>
      <c r="BH70" s="33"/>
      <c r="BI70" s="33"/>
      <c r="BJ70" s="32">
        <v>4</v>
      </c>
      <c r="BP70" s="34">
        <v>104</v>
      </c>
      <c r="BQ70" s="33"/>
      <c r="BR70" s="33"/>
      <c r="BS70" s="32">
        <v>20</v>
      </c>
      <c r="BT70" s="32">
        <v>4</v>
      </c>
      <c r="BV70" s="33">
        <v>128</v>
      </c>
      <c r="BW70" s="20"/>
      <c r="BX70" s="20"/>
      <c r="BY70" s="20">
        <v>20</v>
      </c>
      <c r="BZ70" s="20">
        <v>20</v>
      </c>
      <c r="CA70" s="20">
        <v>0</v>
      </c>
      <c r="CB70" s="20"/>
      <c r="CC70" s="20">
        <v>1</v>
      </c>
      <c r="CD70" s="20"/>
      <c r="CE70" s="20"/>
      <c r="CF70" s="33">
        <v>169</v>
      </c>
      <c r="CG70" s="33"/>
      <c r="CH70" s="20"/>
      <c r="CI70" s="20"/>
      <c r="CJ70" s="20">
        <v>10</v>
      </c>
      <c r="CK70" s="33">
        <v>179</v>
      </c>
      <c r="CL70" s="33"/>
      <c r="CN70" s="20"/>
      <c r="CO70" s="35"/>
      <c r="CP70" s="32">
        <v>20</v>
      </c>
      <c r="CR70" s="33"/>
      <c r="CS70" s="33"/>
      <c r="CT70" s="36">
        <v>199</v>
      </c>
      <c r="CU70" s="32">
        <v>20</v>
      </c>
      <c r="CW70" s="20"/>
      <c r="CX70" s="32">
        <v>2</v>
      </c>
      <c r="CY70" s="33">
        <v>221</v>
      </c>
      <c r="CZ70" s="33"/>
      <c r="DA70" s="33"/>
      <c r="DD70" s="33">
        <v>221</v>
      </c>
      <c r="DE70" s="20"/>
      <c r="DF70" s="20"/>
      <c r="DG70" s="33"/>
      <c r="DH70" s="33"/>
      <c r="DI70" s="32">
        <v>8</v>
      </c>
      <c r="DJ70" s="32">
        <v>20</v>
      </c>
      <c r="DO70" s="36">
        <v>249</v>
      </c>
      <c r="DP70" s="20"/>
      <c r="DQ70" s="33"/>
      <c r="DS70" s="32">
        <v>20</v>
      </c>
      <c r="DW70" s="20"/>
      <c r="DX70" s="20"/>
      <c r="DY70" s="20"/>
      <c r="DZ70" s="33"/>
      <c r="EE70" s="34">
        <v>269</v>
      </c>
      <c r="EF70" s="33"/>
      <c r="EG70" s="33"/>
      <c r="EO70" s="33">
        <v>269</v>
      </c>
      <c r="EP70" s="33"/>
      <c r="EQ70" s="33"/>
      <c r="ER70" s="32">
        <v>5</v>
      </c>
      <c r="EW70" s="33">
        <v>274</v>
      </c>
      <c r="EX70" s="33"/>
      <c r="EY70" s="33"/>
      <c r="EZ70" s="32">
        <v>-1</v>
      </c>
      <c r="FB70" s="32">
        <v>8</v>
      </c>
      <c r="FG70" s="33">
        <v>281</v>
      </c>
      <c r="FH70" s="33"/>
      <c r="FI70" s="33"/>
      <c r="FN70" s="32">
        <v>2</v>
      </c>
      <c r="FO70" s="33">
        <v>283</v>
      </c>
      <c r="FP70" s="33"/>
      <c r="FQ70" s="33"/>
      <c r="FS70" s="32">
        <v>2</v>
      </c>
      <c r="FV70" s="33"/>
      <c r="FW70" s="33"/>
      <c r="FX70" s="33"/>
      <c r="GB70" s="33">
        <v>285</v>
      </c>
      <c r="GC70" s="20"/>
      <c r="GD70" s="20"/>
      <c r="GE70" s="20">
        <v>20</v>
      </c>
      <c r="GF70" s="20"/>
      <c r="GG70" s="20">
        <v>5</v>
      </c>
      <c r="GH70" s="33">
        <v>310</v>
      </c>
      <c r="GI70" s="33"/>
      <c r="GM70" s="40">
        <v>3</v>
      </c>
      <c r="GN70" s="33">
        <v>313</v>
      </c>
      <c r="GO70" s="33"/>
      <c r="GU70" s="33">
        <v>313</v>
      </c>
      <c r="GV70" s="33"/>
      <c r="GX70" s="32">
        <v>4.5</v>
      </c>
      <c r="GZ70" s="33">
        <v>317.5</v>
      </c>
      <c r="HC70" s="32">
        <v>20</v>
      </c>
      <c r="HF70" s="32">
        <v>4.5</v>
      </c>
      <c r="HG70" s="32">
        <v>342</v>
      </c>
      <c r="HH70" s="32">
        <v>-105</v>
      </c>
      <c r="HI70" s="32" t="s">
        <v>436</v>
      </c>
      <c r="HL70" s="32">
        <v>-2</v>
      </c>
      <c r="HM70" s="32">
        <v>235</v>
      </c>
      <c r="HP70" s="32">
        <v>4</v>
      </c>
      <c r="HR70" s="32">
        <v>239</v>
      </c>
      <c r="HY70" s="32">
        <v>4</v>
      </c>
      <c r="HZ70" s="32">
        <v>-1</v>
      </c>
      <c r="IA70" s="32">
        <v>242</v>
      </c>
      <c r="IG70" s="32">
        <v>5</v>
      </c>
      <c r="IH70" s="32">
        <v>247</v>
      </c>
      <c r="IK70" s="32">
        <v>20</v>
      </c>
      <c r="IL70" s="32">
        <v>4</v>
      </c>
      <c r="IM70" s="32">
        <v>20</v>
      </c>
      <c r="IR70" s="32">
        <v>291</v>
      </c>
      <c r="IS70" s="32">
        <v>-166</v>
      </c>
      <c r="IT70" s="32" t="s">
        <v>227</v>
      </c>
      <c r="IU70" s="32">
        <v>20</v>
      </c>
      <c r="IV70" s="32">
        <v>0</v>
      </c>
      <c r="IX70" s="32">
        <v>145</v>
      </c>
      <c r="JC70" s="32">
        <v>145</v>
      </c>
      <c r="JG70" s="32">
        <v>20</v>
      </c>
      <c r="JI70" s="66"/>
      <c r="JL70" s="32">
        <f t="shared" si="1"/>
        <v>165</v>
      </c>
    </row>
    <row r="71" s="32" customFormat="1" customHeight="1" spans="1:272">
      <c r="A71" s="10">
        <v>69</v>
      </c>
      <c r="B71" s="10">
        <v>111400</v>
      </c>
      <c r="C71" s="10" t="s">
        <v>682</v>
      </c>
      <c r="D71" s="10" t="s">
        <v>196</v>
      </c>
      <c r="E71" s="46">
        <v>11483</v>
      </c>
      <c r="F71" s="10" t="s">
        <v>683</v>
      </c>
      <c r="G71" s="48" t="s">
        <v>198</v>
      </c>
      <c r="H71" s="32">
        <v>5</v>
      </c>
      <c r="K71" s="32">
        <v>-2</v>
      </c>
      <c r="M71" s="20"/>
      <c r="N71" s="32">
        <v>20</v>
      </c>
      <c r="T71" s="33"/>
      <c r="U71" s="20">
        <v>23</v>
      </c>
      <c r="V71" s="20"/>
      <c r="W71" s="20"/>
      <c r="X71" s="20"/>
      <c r="Y71" s="20"/>
      <c r="Z71" s="20"/>
      <c r="AA71" s="20"/>
      <c r="AB71" s="20"/>
      <c r="AC71" s="20"/>
      <c r="AD71" s="20"/>
      <c r="AE71" s="20"/>
      <c r="AF71" s="20"/>
      <c r="AG71" s="33">
        <v>23</v>
      </c>
      <c r="AH71" s="32">
        <v>20</v>
      </c>
      <c r="AJ71" s="32">
        <v>30</v>
      </c>
      <c r="AL71" s="32">
        <v>0</v>
      </c>
      <c r="AM71" s="32">
        <v>20</v>
      </c>
      <c r="AN71" s="32">
        <v>0</v>
      </c>
      <c r="AP71" s="33"/>
      <c r="AQ71" s="56">
        <v>93</v>
      </c>
      <c r="AR71" s="33"/>
      <c r="AS71" s="33"/>
      <c r="AT71" s="33">
        <v>20</v>
      </c>
      <c r="AU71" s="33"/>
      <c r="AV71" s="56">
        <v>113</v>
      </c>
      <c r="AW71" s="33"/>
      <c r="BA71" s="33">
        <v>113</v>
      </c>
      <c r="BB71" s="33"/>
      <c r="BC71" s="33"/>
      <c r="BD71" s="32">
        <v>20</v>
      </c>
      <c r="BE71" s="32">
        <v>20</v>
      </c>
      <c r="BF71" s="32">
        <v>0</v>
      </c>
      <c r="BH71" s="33"/>
      <c r="BI71" s="33"/>
      <c r="BP71" s="34">
        <v>153</v>
      </c>
      <c r="BQ71" s="33"/>
      <c r="BR71" s="33"/>
      <c r="BV71" s="33">
        <v>153</v>
      </c>
      <c r="BW71" s="20"/>
      <c r="BX71" s="20"/>
      <c r="BY71" s="20"/>
      <c r="BZ71" s="20"/>
      <c r="CA71" s="20">
        <v>0</v>
      </c>
      <c r="CB71" s="20"/>
      <c r="CC71" s="20"/>
      <c r="CD71" s="20"/>
      <c r="CE71" s="20"/>
      <c r="CF71" s="33">
        <v>153</v>
      </c>
      <c r="CG71" s="33"/>
      <c r="CH71" s="20"/>
      <c r="CI71" s="20"/>
      <c r="CJ71" s="20"/>
      <c r="CK71" s="33">
        <v>153</v>
      </c>
      <c r="CL71" s="33">
        <v>-57.5</v>
      </c>
      <c r="CM71" s="32" t="s">
        <v>684</v>
      </c>
      <c r="CN71" s="20"/>
      <c r="CO71" s="35"/>
      <c r="CR71" s="33"/>
      <c r="CS71" s="33"/>
      <c r="CT71" s="36">
        <v>95.5</v>
      </c>
      <c r="CW71" s="20">
        <v>10</v>
      </c>
      <c r="CY71" s="33">
        <v>105.5</v>
      </c>
      <c r="CZ71" s="33"/>
      <c r="DA71" s="33"/>
      <c r="DD71" s="33">
        <v>105.5</v>
      </c>
      <c r="DE71" s="20"/>
      <c r="DF71" s="20"/>
      <c r="DG71" s="33">
        <v>-51</v>
      </c>
      <c r="DH71" s="33" t="s">
        <v>601</v>
      </c>
      <c r="DM71" s="32">
        <v>10</v>
      </c>
      <c r="DO71" s="36">
        <v>64.5</v>
      </c>
      <c r="DP71" s="20"/>
      <c r="DQ71" s="33"/>
      <c r="DT71" s="32">
        <v>2</v>
      </c>
      <c r="DW71" s="20"/>
      <c r="DX71" s="20"/>
      <c r="DY71" s="20"/>
      <c r="DZ71" s="33"/>
      <c r="EA71" s="32">
        <v>-2</v>
      </c>
      <c r="EB71" s="32">
        <v>20</v>
      </c>
      <c r="EC71" s="32">
        <v>1</v>
      </c>
      <c r="EE71" s="34">
        <v>85.5</v>
      </c>
      <c r="EF71" s="33"/>
      <c r="EG71" s="33"/>
      <c r="EO71" s="33">
        <v>85.5</v>
      </c>
      <c r="EP71" s="33"/>
      <c r="EQ71" s="33"/>
      <c r="ER71" s="32">
        <v>-2</v>
      </c>
      <c r="EU71" s="32">
        <v>40</v>
      </c>
      <c r="EW71" s="33">
        <v>123.5</v>
      </c>
      <c r="EX71" s="33"/>
      <c r="EY71" s="33"/>
      <c r="EZ71" s="32">
        <v>-4</v>
      </c>
      <c r="FD71" s="32">
        <v>20</v>
      </c>
      <c r="FG71" s="33">
        <v>139.5</v>
      </c>
      <c r="FH71" s="33">
        <v>-20</v>
      </c>
      <c r="FI71" s="33" t="s">
        <v>602</v>
      </c>
      <c r="FN71" s="32">
        <v>-10</v>
      </c>
      <c r="FO71" s="33">
        <v>109.5</v>
      </c>
      <c r="FP71" s="33"/>
      <c r="FQ71" s="33"/>
      <c r="FS71" s="32">
        <v>-2</v>
      </c>
      <c r="FV71" s="33"/>
      <c r="FW71" s="33"/>
      <c r="FX71" s="33">
        <v>-6</v>
      </c>
      <c r="FZ71" s="32">
        <v>10</v>
      </c>
      <c r="GB71" s="33">
        <v>111.5</v>
      </c>
      <c r="GC71" s="20"/>
      <c r="GD71" s="20"/>
      <c r="GE71" s="20"/>
      <c r="GF71" s="20"/>
      <c r="GG71" s="20"/>
      <c r="GH71" s="33">
        <v>111.5</v>
      </c>
      <c r="GI71" s="33"/>
      <c r="GM71" s="40">
        <v>-2</v>
      </c>
      <c r="GN71" s="33">
        <v>109.5</v>
      </c>
      <c r="GO71" s="33"/>
      <c r="GR71" s="32">
        <v>-2</v>
      </c>
      <c r="GU71" s="33">
        <v>107.5</v>
      </c>
      <c r="GV71" s="33"/>
      <c r="GX71" s="32">
        <v>4</v>
      </c>
      <c r="GY71" s="32">
        <v>20</v>
      </c>
      <c r="GZ71" s="33">
        <v>133.5</v>
      </c>
      <c r="HE71" s="32">
        <v>-2</v>
      </c>
      <c r="HF71" s="32">
        <v>0</v>
      </c>
      <c r="HG71" s="32">
        <v>131.5</v>
      </c>
      <c r="HH71" s="32">
        <v>-20</v>
      </c>
      <c r="HI71" s="32" t="s">
        <v>685</v>
      </c>
      <c r="HM71" s="32">
        <v>111.5</v>
      </c>
      <c r="HP71" s="32">
        <v>4</v>
      </c>
      <c r="HQ71" s="32">
        <v>-1</v>
      </c>
      <c r="HR71" s="32">
        <v>114.5</v>
      </c>
      <c r="HS71" s="32">
        <v>-7.5</v>
      </c>
      <c r="HT71" s="32" t="s">
        <v>359</v>
      </c>
      <c r="HY71" s="32">
        <v>4</v>
      </c>
      <c r="HZ71" s="32">
        <v>-4</v>
      </c>
      <c r="IA71" s="32">
        <v>107</v>
      </c>
      <c r="IB71" s="32">
        <v>-12</v>
      </c>
      <c r="IC71" s="32" t="s">
        <v>502</v>
      </c>
      <c r="IH71" s="32">
        <v>95</v>
      </c>
      <c r="II71" s="32">
        <v>-22</v>
      </c>
      <c r="IJ71" s="32" t="s">
        <v>193</v>
      </c>
      <c r="IK71" s="32">
        <v>20</v>
      </c>
      <c r="IL71" s="32">
        <v>4</v>
      </c>
      <c r="IM71" s="32">
        <v>20</v>
      </c>
      <c r="IQ71" s="32">
        <v>5</v>
      </c>
      <c r="IR71" s="32">
        <v>122</v>
      </c>
      <c r="IS71" s="32">
        <v>-10.5</v>
      </c>
      <c r="IT71" s="32" t="s">
        <v>215</v>
      </c>
      <c r="IU71" s="32">
        <v>20</v>
      </c>
      <c r="IV71" s="32">
        <v>50</v>
      </c>
      <c r="IX71" s="32">
        <v>181.5</v>
      </c>
      <c r="IY71" s="32">
        <v>-92</v>
      </c>
      <c r="IZ71" s="32" t="s">
        <v>242</v>
      </c>
      <c r="JC71" s="32">
        <v>89.5</v>
      </c>
      <c r="JD71" s="32">
        <v>-25</v>
      </c>
      <c r="JE71" s="32" t="s">
        <v>686</v>
      </c>
      <c r="JI71" s="66"/>
      <c r="JK71" s="32">
        <v>-6</v>
      </c>
      <c r="JL71" s="32">
        <f t="shared" si="1"/>
        <v>58.5</v>
      </c>
    </row>
    <row r="72" s="32" customFormat="1" customHeight="1" spans="1:272">
      <c r="A72" s="10">
        <v>70</v>
      </c>
      <c r="B72" s="10">
        <v>355</v>
      </c>
      <c r="C72" s="10" t="s">
        <v>687</v>
      </c>
      <c r="D72" s="10" t="s">
        <v>279</v>
      </c>
      <c r="E72" s="10">
        <v>8233</v>
      </c>
      <c r="F72" s="10" t="s">
        <v>688</v>
      </c>
      <c r="G72" s="18" t="s">
        <v>198</v>
      </c>
      <c r="I72" s="32">
        <v>3</v>
      </c>
      <c r="M72" s="20"/>
      <c r="T72" s="33"/>
      <c r="U72" s="20">
        <v>3</v>
      </c>
      <c r="V72" s="20"/>
      <c r="W72" s="20"/>
      <c r="X72" s="20"/>
      <c r="Y72" s="20"/>
      <c r="Z72" s="20"/>
      <c r="AA72" s="20"/>
      <c r="AB72" s="20"/>
      <c r="AC72" s="20"/>
      <c r="AD72" s="20"/>
      <c r="AE72" s="20"/>
      <c r="AF72" s="20"/>
      <c r="AG72" s="33">
        <v>3</v>
      </c>
      <c r="AJ72" s="32">
        <v>30</v>
      </c>
      <c r="AL72" s="32">
        <v>0</v>
      </c>
      <c r="AM72" s="32">
        <v>0</v>
      </c>
      <c r="AN72" s="32">
        <v>0</v>
      </c>
      <c r="AP72" s="33"/>
      <c r="AQ72" s="56">
        <v>33</v>
      </c>
      <c r="AR72" s="33"/>
      <c r="AS72" s="33"/>
      <c r="AT72" s="33"/>
      <c r="AU72" s="33"/>
      <c r="AV72" s="56">
        <v>33</v>
      </c>
      <c r="AW72" s="33"/>
      <c r="BA72" s="33">
        <v>33</v>
      </c>
      <c r="BB72" s="33"/>
      <c r="BC72" s="33"/>
      <c r="BF72" s="32">
        <v>2</v>
      </c>
      <c r="BH72" s="33"/>
      <c r="BI72" s="33"/>
      <c r="BJ72" s="32">
        <v>-2</v>
      </c>
      <c r="BP72" s="34">
        <v>33</v>
      </c>
      <c r="BQ72" s="33"/>
      <c r="BR72" s="33"/>
      <c r="BV72" s="33">
        <v>33</v>
      </c>
      <c r="BW72" s="20"/>
      <c r="BX72" s="20">
        <v>20</v>
      </c>
      <c r="BY72" s="20">
        <v>20</v>
      </c>
      <c r="BZ72" s="20">
        <v>20</v>
      </c>
      <c r="CA72" s="20">
        <v>0</v>
      </c>
      <c r="CB72" s="20"/>
      <c r="CC72" s="20"/>
      <c r="CD72" s="20"/>
      <c r="CE72" s="20"/>
      <c r="CF72" s="33">
        <v>93</v>
      </c>
      <c r="CG72" s="33"/>
      <c r="CH72" s="20"/>
      <c r="CI72" s="20">
        <v>5</v>
      </c>
      <c r="CJ72" s="20"/>
      <c r="CK72" s="33">
        <v>98</v>
      </c>
      <c r="CL72" s="33"/>
      <c r="CN72" s="20"/>
      <c r="CO72" s="35"/>
      <c r="CQ72" s="32">
        <v>50</v>
      </c>
      <c r="CR72" s="33"/>
      <c r="CS72" s="33"/>
      <c r="CT72" s="36">
        <v>148</v>
      </c>
      <c r="CW72" s="20"/>
      <c r="CY72" s="33">
        <v>148</v>
      </c>
      <c r="CZ72" s="33"/>
      <c r="DA72" s="33"/>
      <c r="DD72" s="33">
        <v>148</v>
      </c>
      <c r="DE72" s="20"/>
      <c r="DF72" s="20"/>
      <c r="DG72" s="33"/>
      <c r="DH72" s="33"/>
      <c r="DI72" s="32">
        <v>-2</v>
      </c>
      <c r="DK72" s="32">
        <v>2</v>
      </c>
      <c r="DO72" s="36">
        <v>148</v>
      </c>
      <c r="DP72" s="20"/>
      <c r="DQ72" s="33"/>
      <c r="DW72" s="20">
        <v>-32.5</v>
      </c>
      <c r="DX72" s="20" t="s">
        <v>689</v>
      </c>
      <c r="DY72" s="20"/>
      <c r="DZ72" s="33"/>
      <c r="EA72" s="32">
        <v>3</v>
      </c>
      <c r="EE72" s="34">
        <v>118.5</v>
      </c>
      <c r="EF72" s="33"/>
      <c r="EG72" s="33"/>
      <c r="EM72" s="32">
        <v>-2</v>
      </c>
      <c r="EO72" s="33">
        <v>116.5</v>
      </c>
      <c r="EP72" s="33">
        <v>-9.5</v>
      </c>
      <c r="EQ72" s="33" t="s">
        <v>690</v>
      </c>
      <c r="EU72" s="32">
        <v>40</v>
      </c>
      <c r="EW72" s="33">
        <v>147</v>
      </c>
      <c r="EX72" s="33"/>
      <c r="EY72" s="33"/>
      <c r="FD72" s="32">
        <v>20</v>
      </c>
      <c r="FG72" s="33">
        <v>167</v>
      </c>
      <c r="FH72" s="33"/>
      <c r="FI72" s="33"/>
      <c r="FJ72" s="32">
        <v>1</v>
      </c>
      <c r="FO72" s="33">
        <v>168</v>
      </c>
      <c r="FP72" s="33"/>
      <c r="FQ72" s="33"/>
      <c r="FV72" s="33"/>
      <c r="FW72" s="33"/>
      <c r="FX72" s="33"/>
      <c r="FZ72" s="32">
        <v>20</v>
      </c>
      <c r="GB72" s="33">
        <v>188</v>
      </c>
      <c r="GC72" s="20"/>
      <c r="GD72" s="20"/>
      <c r="GE72" s="20"/>
      <c r="GF72" s="20"/>
      <c r="GG72" s="20"/>
      <c r="GH72" s="33">
        <v>188</v>
      </c>
      <c r="GI72" s="33"/>
      <c r="GM72" s="40">
        <v>1</v>
      </c>
      <c r="GN72" s="33">
        <v>189</v>
      </c>
      <c r="GO72" s="33"/>
      <c r="GU72" s="33">
        <v>189</v>
      </c>
      <c r="GV72" s="33"/>
      <c r="GZ72" s="33">
        <v>189</v>
      </c>
      <c r="HE72" s="32">
        <v>1</v>
      </c>
      <c r="HF72" s="32">
        <v>5</v>
      </c>
      <c r="HG72" s="32">
        <v>195</v>
      </c>
      <c r="HM72" s="32">
        <v>195</v>
      </c>
      <c r="HP72" s="32">
        <v>3.5</v>
      </c>
      <c r="HR72" s="32">
        <v>198.5</v>
      </c>
      <c r="HU72" s="32">
        <v>20</v>
      </c>
      <c r="HZ72" s="32">
        <v>-4</v>
      </c>
      <c r="IA72" s="32">
        <v>214.5</v>
      </c>
      <c r="IH72" s="32">
        <v>214.5</v>
      </c>
      <c r="IL72" s="32">
        <v>3.5</v>
      </c>
      <c r="IR72" s="32">
        <v>218</v>
      </c>
      <c r="IU72" s="32">
        <v>20</v>
      </c>
      <c r="IV72" s="32">
        <v>10</v>
      </c>
      <c r="IX72" s="32">
        <v>248</v>
      </c>
      <c r="JC72" s="32">
        <v>248</v>
      </c>
      <c r="JI72" s="66"/>
      <c r="JK72" s="32">
        <v>-2</v>
      </c>
      <c r="JL72" s="32">
        <f t="shared" si="1"/>
        <v>246</v>
      </c>
    </row>
    <row r="73" s="32" customFormat="1" customHeight="1" spans="1:272">
      <c r="A73" s="10">
        <v>71</v>
      </c>
      <c r="B73" s="10">
        <v>733</v>
      </c>
      <c r="C73" s="10" t="s">
        <v>691</v>
      </c>
      <c r="D73" s="10" t="s">
        <v>279</v>
      </c>
      <c r="E73" s="10">
        <v>4435</v>
      </c>
      <c r="F73" s="10" t="s">
        <v>692</v>
      </c>
      <c r="G73" s="10" t="s">
        <v>210</v>
      </c>
      <c r="J73" s="32">
        <v>3</v>
      </c>
      <c r="M73" s="20"/>
      <c r="T73" s="33"/>
      <c r="U73" s="20">
        <v>3</v>
      </c>
      <c r="V73" s="20"/>
      <c r="W73" s="20"/>
      <c r="X73" s="20"/>
      <c r="Y73" s="20"/>
      <c r="Z73" s="20"/>
      <c r="AA73" s="20"/>
      <c r="AB73" s="20"/>
      <c r="AC73" s="20"/>
      <c r="AD73" s="20"/>
      <c r="AE73" s="20">
        <v>1</v>
      </c>
      <c r="AF73" s="20"/>
      <c r="AG73" s="33">
        <v>4</v>
      </c>
      <c r="AL73" s="32">
        <v>0</v>
      </c>
      <c r="AM73" s="32">
        <v>0</v>
      </c>
      <c r="AN73" s="32">
        <v>20</v>
      </c>
      <c r="AP73" s="33"/>
      <c r="AQ73" s="56">
        <v>24</v>
      </c>
      <c r="AR73" s="33"/>
      <c r="AS73" s="33"/>
      <c r="AT73" s="33"/>
      <c r="AU73" s="33"/>
      <c r="AV73" s="56">
        <v>24</v>
      </c>
      <c r="AW73" s="33"/>
      <c r="BA73" s="33">
        <v>24</v>
      </c>
      <c r="BB73" s="33"/>
      <c r="BC73" s="33"/>
      <c r="BF73" s="32">
        <v>0</v>
      </c>
      <c r="BH73" s="33"/>
      <c r="BI73" s="33"/>
      <c r="BP73" s="34">
        <v>24</v>
      </c>
      <c r="BQ73" s="33"/>
      <c r="BR73" s="33"/>
      <c r="BS73" s="32">
        <v>30</v>
      </c>
      <c r="BV73" s="33">
        <v>54</v>
      </c>
      <c r="BW73" s="20"/>
      <c r="BX73" s="20">
        <v>20</v>
      </c>
      <c r="BY73" s="20"/>
      <c r="BZ73" s="20"/>
      <c r="CA73" s="20">
        <v>0</v>
      </c>
      <c r="CB73" s="20"/>
      <c r="CC73" s="20">
        <v>4</v>
      </c>
      <c r="CD73" s="20"/>
      <c r="CE73" s="20"/>
      <c r="CF73" s="33">
        <v>78</v>
      </c>
      <c r="CG73" s="33"/>
      <c r="CH73" s="20"/>
      <c r="CI73" s="20"/>
      <c r="CJ73" s="20">
        <v>3</v>
      </c>
      <c r="CK73" s="33">
        <v>81</v>
      </c>
      <c r="CL73" s="33"/>
      <c r="CN73" s="20">
        <v>9</v>
      </c>
      <c r="CO73" s="35"/>
      <c r="CR73" s="33"/>
      <c r="CS73" s="33"/>
      <c r="CT73" s="36">
        <v>90</v>
      </c>
      <c r="CU73" s="32">
        <v>20</v>
      </c>
      <c r="CW73" s="20"/>
      <c r="CY73" s="33">
        <v>110</v>
      </c>
      <c r="CZ73" s="33"/>
      <c r="DA73" s="33"/>
      <c r="DD73" s="33">
        <v>110</v>
      </c>
      <c r="DE73" s="20"/>
      <c r="DF73" s="20"/>
      <c r="DG73" s="33">
        <v>-5</v>
      </c>
      <c r="DH73" s="33" t="s">
        <v>693</v>
      </c>
      <c r="DI73" s="32">
        <v>4</v>
      </c>
      <c r="DN73" s="32">
        <v>20</v>
      </c>
      <c r="DO73" s="36">
        <v>109</v>
      </c>
      <c r="DP73" s="20">
        <v>-61.5</v>
      </c>
      <c r="DQ73" s="33" t="s">
        <v>694</v>
      </c>
      <c r="DR73" s="32">
        <v>1</v>
      </c>
      <c r="DV73" s="32">
        <v>20</v>
      </c>
      <c r="DW73" s="20">
        <v>-42</v>
      </c>
      <c r="DX73" s="20" t="s">
        <v>695</v>
      </c>
      <c r="DY73" s="20">
        <v>-35</v>
      </c>
      <c r="DZ73" s="33" t="s">
        <v>696</v>
      </c>
      <c r="EB73" s="32">
        <v>60</v>
      </c>
      <c r="EE73" s="34">
        <v>51.5</v>
      </c>
      <c r="EF73" s="33">
        <v>-11.5</v>
      </c>
      <c r="EG73" s="33" t="s">
        <v>697</v>
      </c>
      <c r="EO73" s="33">
        <v>40</v>
      </c>
      <c r="EP73" s="33">
        <v>-40</v>
      </c>
      <c r="EQ73" s="33" t="s">
        <v>698</v>
      </c>
      <c r="EU73" s="32">
        <v>90</v>
      </c>
      <c r="EW73" s="33">
        <v>90</v>
      </c>
      <c r="EX73" s="33">
        <v>-7</v>
      </c>
      <c r="EY73" s="33" t="s">
        <v>699</v>
      </c>
      <c r="EZ73" s="32">
        <v>3</v>
      </c>
      <c r="FD73" s="32">
        <v>70</v>
      </c>
      <c r="FG73" s="33">
        <v>156</v>
      </c>
      <c r="FH73" s="33">
        <v>-35.5</v>
      </c>
      <c r="FI73" s="33" t="s">
        <v>700</v>
      </c>
      <c r="FK73" s="32">
        <v>8</v>
      </c>
      <c r="FM73" s="32">
        <v>60</v>
      </c>
      <c r="FO73" s="33">
        <v>188.5</v>
      </c>
      <c r="FP73" s="33">
        <v>-30.5</v>
      </c>
      <c r="FQ73" s="33" t="s">
        <v>701</v>
      </c>
      <c r="FS73" s="32">
        <v>5</v>
      </c>
      <c r="FT73" s="32">
        <v>20</v>
      </c>
      <c r="FV73" s="33">
        <v>-16.25</v>
      </c>
      <c r="FW73" s="33" t="s">
        <v>702</v>
      </c>
      <c r="FX73" s="33">
        <v>4</v>
      </c>
      <c r="FZ73" s="32">
        <v>20</v>
      </c>
      <c r="GB73" s="33">
        <v>190.75</v>
      </c>
      <c r="GC73" s="20"/>
      <c r="GD73" s="20"/>
      <c r="GE73" s="20"/>
      <c r="GF73" s="20"/>
      <c r="GG73" s="20"/>
      <c r="GH73" s="33">
        <v>190.75</v>
      </c>
      <c r="GI73" s="33"/>
      <c r="GM73" s="40">
        <v>6</v>
      </c>
      <c r="GN73" s="33">
        <v>196.75</v>
      </c>
      <c r="GO73" s="33"/>
      <c r="GR73" s="32">
        <v>6</v>
      </c>
      <c r="GU73" s="33">
        <v>202.75</v>
      </c>
      <c r="GV73" s="33">
        <v>-32.5</v>
      </c>
      <c r="GW73" s="32" t="s">
        <v>703</v>
      </c>
      <c r="GZ73" s="33">
        <v>164.25</v>
      </c>
      <c r="HA73" s="32">
        <v>-14</v>
      </c>
      <c r="HB73" s="32" t="s">
        <v>277</v>
      </c>
      <c r="HF73" s="32">
        <v>0</v>
      </c>
      <c r="HG73" s="32">
        <v>150.25</v>
      </c>
      <c r="HH73" s="32">
        <v>-10</v>
      </c>
      <c r="HI73" s="32" t="s">
        <v>436</v>
      </c>
      <c r="HL73" s="32">
        <v>1</v>
      </c>
      <c r="HM73" s="32">
        <v>141.25</v>
      </c>
      <c r="HN73" s="32">
        <v>-30</v>
      </c>
      <c r="HO73" s="32" t="s">
        <v>266</v>
      </c>
      <c r="HR73" s="32">
        <v>111.25</v>
      </c>
      <c r="HS73" s="32">
        <v>-36</v>
      </c>
      <c r="HT73" s="32" t="s">
        <v>335</v>
      </c>
      <c r="IA73" s="32">
        <v>75.25</v>
      </c>
      <c r="IB73" s="32">
        <v>-70</v>
      </c>
      <c r="IC73" s="32" t="s">
        <v>255</v>
      </c>
      <c r="IE73" s="32">
        <v>20</v>
      </c>
      <c r="IG73" s="32">
        <v>7</v>
      </c>
      <c r="IH73" s="32">
        <v>32.25</v>
      </c>
      <c r="II73" s="32">
        <v>-26</v>
      </c>
      <c r="IJ73" s="32" t="s">
        <v>406</v>
      </c>
      <c r="IK73" s="32">
        <v>20</v>
      </c>
      <c r="IL73" s="32">
        <v>0</v>
      </c>
      <c r="IR73" s="32">
        <v>26.25</v>
      </c>
      <c r="IS73" s="32">
        <v>-21</v>
      </c>
      <c r="IT73" s="32" t="s">
        <v>215</v>
      </c>
      <c r="IV73" s="32">
        <v>10</v>
      </c>
      <c r="IX73" s="32">
        <v>15.25</v>
      </c>
      <c r="IY73" s="32">
        <v>-15</v>
      </c>
      <c r="IZ73" s="32" t="s">
        <v>704</v>
      </c>
      <c r="JB73" s="32">
        <v>50</v>
      </c>
      <c r="JC73" s="32">
        <v>50.25</v>
      </c>
      <c r="JD73" s="32">
        <v>-25</v>
      </c>
      <c r="JE73" s="32" t="s">
        <v>545</v>
      </c>
      <c r="JI73" s="66"/>
      <c r="JL73" s="32">
        <f t="shared" si="1"/>
        <v>25.25</v>
      </c>
    </row>
    <row r="74" s="32" customFormat="1" customHeight="1" spans="1:272">
      <c r="A74" s="10">
        <v>72</v>
      </c>
      <c r="B74" s="10">
        <v>594</v>
      </c>
      <c r="C74" s="10" t="s">
        <v>705</v>
      </c>
      <c r="D74" s="10" t="s">
        <v>196</v>
      </c>
      <c r="E74" s="10">
        <v>6148</v>
      </c>
      <c r="F74" s="10" t="s">
        <v>706</v>
      </c>
      <c r="G74" s="10" t="s">
        <v>210</v>
      </c>
      <c r="I74" s="32">
        <v>2</v>
      </c>
      <c r="J74" s="32">
        <v>2</v>
      </c>
      <c r="L74" s="32">
        <v>-2</v>
      </c>
      <c r="M74" s="20"/>
      <c r="T74" s="33"/>
      <c r="U74" s="20">
        <v>2</v>
      </c>
      <c r="V74" s="20"/>
      <c r="W74" s="20"/>
      <c r="X74" s="20"/>
      <c r="Y74" s="20"/>
      <c r="Z74" s="20"/>
      <c r="AA74" s="20"/>
      <c r="AB74" s="20"/>
      <c r="AC74" s="20"/>
      <c r="AD74" s="20"/>
      <c r="AE74" s="20"/>
      <c r="AF74" s="20"/>
      <c r="AG74" s="33">
        <v>2</v>
      </c>
      <c r="AJ74" s="32">
        <v>40</v>
      </c>
      <c r="AL74" s="32">
        <v>0</v>
      </c>
      <c r="AM74" s="32">
        <v>20</v>
      </c>
      <c r="AN74" s="32">
        <v>20</v>
      </c>
      <c r="AP74" s="33"/>
      <c r="AQ74" s="56">
        <v>82</v>
      </c>
      <c r="AR74" s="33"/>
      <c r="AS74" s="33"/>
      <c r="AT74" s="33"/>
      <c r="AU74" s="33"/>
      <c r="AV74" s="56">
        <v>82</v>
      </c>
      <c r="AW74" s="33"/>
      <c r="BA74" s="33">
        <v>82</v>
      </c>
      <c r="BB74" s="33"/>
      <c r="BC74" s="33"/>
      <c r="BF74" s="32">
        <v>4</v>
      </c>
      <c r="BH74" s="33"/>
      <c r="BI74" s="33"/>
      <c r="BP74" s="34">
        <v>86</v>
      </c>
      <c r="BQ74" s="33"/>
      <c r="BR74" s="33"/>
      <c r="BV74" s="33">
        <v>86</v>
      </c>
      <c r="BW74" s="20"/>
      <c r="BX74" s="20">
        <v>20</v>
      </c>
      <c r="BY74" s="20"/>
      <c r="BZ74" s="20"/>
      <c r="CA74" s="20">
        <v>20</v>
      </c>
      <c r="CB74" s="20"/>
      <c r="CC74" s="20"/>
      <c r="CD74" s="20">
        <v>-86</v>
      </c>
      <c r="CE74" s="20" t="s">
        <v>707</v>
      </c>
      <c r="CF74" s="33">
        <v>40</v>
      </c>
      <c r="CG74" s="33"/>
      <c r="CH74" s="20"/>
      <c r="CI74" s="20">
        <v>20</v>
      </c>
      <c r="CJ74" s="20"/>
      <c r="CK74" s="33">
        <v>60</v>
      </c>
      <c r="CL74" s="33"/>
      <c r="CN74" s="20">
        <v>8</v>
      </c>
      <c r="CO74" s="35"/>
      <c r="CR74" s="33"/>
      <c r="CS74" s="33"/>
      <c r="CT74" s="36">
        <v>68</v>
      </c>
      <c r="CU74" s="32">
        <v>20</v>
      </c>
      <c r="CW74" s="20">
        <v>10</v>
      </c>
      <c r="CY74" s="33">
        <v>98</v>
      </c>
      <c r="CZ74" s="33"/>
      <c r="DA74" s="33"/>
      <c r="DB74" s="32">
        <v>20</v>
      </c>
      <c r="DD74" s="33">
        <v>118</v>
      </c>
      <c r="DE74" s="20"/>
      <c r="DF74" s="20"/>
      <c r="DG74" s="33"/>
      <c r="DH74" s="33"/>
      <c r="DI74" s="32">
        <v>-2</v>
      </c>
      <c r="DM74" s="32">
        <v>10</v>
      </c>
      <c r="DO74" s="36">
        <v>126</v>
      </c>
      <c r="DP74" s="20"/>
      <c r="DQ74" s="33"/>
      <c r="DW74" s="20"/>
      <c r="DX74" s="20"/>
      <c r="DY74" s="20"/>
      <c r="DZ74" s="33"/>
      <c r="EA74" s="32">
        <v>3</v>
      </c>
      <c r="EE74" s="34">
        <v>129</v>
      </c>
      <c r="EF74" s="33"/>
      <c r="EG74" s="33"/>
      <c r="EK74" s="32">
        <v>20</v>
      </c>
      <c r="EN74" s="32">
        <v>20</v>
      </c>
      <c r="EO74" s="33">
        <v>169</v>
      </c>
      <c r="EP74" s="33"/>
      <c r="EQ74" s="33"/>
      <c r="ER74" s="32">
        <v>0</v>
      </c>
      <c r="ET74" s="32">
        <v>20</v>
      </c>
      <c r="EU74" s="32">
        <v>60</v>
      </c>
      <c r="EV74" s="32">
        <v>2</v>
      </c>
      <c r="EW74" s="33">
        <v>251</v>
      </c>
      <c r="EX74" s="33">
        <v>-23</v>
      </c>
      <c r="EY74" s="33" t="s">
        <v>708</v>
      </c>
      <c r="EZ74" s="32">
        <v>-2</v>
      </c>
      <c r="FD74" s="32">
        <v>60</v>
      </c>
      <c r="FG74" s="33">
        <v>286</v>
      </c>
      <c r="FH74" s="33"/>
      <c r="FI74" s="33"/>
      <c r="FO74" s="33">
        <v>286</v>
      </c>
      <c r="FP74" s="33"/>
      <c r="FQ74" s="33"/>
      <c r="FS74" s="32">
        <v>-2</v>
      </c>
      <c r="FT74" s="32">
        <v>0</v>
      </c>
      <c r="FV74" s="33">
        <v>-75.5</v>
      </c>
      <c r="FW74" s="33" t="s">
        <v>709</v>
      </c>
      <c r="FX74" s="33"/>
      <c r="FZ74" s="32">
        <v>20</v>
      </c>
      <c r="GB74" s="33">
        <v>228.5</v>
      </c>
      <c r="GC74" s="20">
        <v>-24</v>
      </c>
      <c r="GD74" s="20" t="s">
        <v>289</v>
      </c>
      <c r="GE74" s="20"/>
      <c r="GF74" s="20"/>
      <c r="GG74" s="20"/>
      <c r="GH74" s="33">
        <v>204.5</v>
      </c>
      <c r="GI74" s="33"/>
      <c r="GM74" s="40">
        <v>2</v>
      </c>
      <c r="GN74" s="33">
        <v>206.5</v>
      </c>
      <c r="GO74" s="33">
        <v>-17.5</v>
      </c>
      <c r="GP74" s="32" t="s">
        <v>640</v>
      </c>
      <c r="GU74" s="33">
        <v>189</v>
      </c>
      <c r="GV74" s="33">
        <v>-24</v>
      </c>
      <c r="GW74" s="32" t="s">
        <v>351</v>
      </c>
      <c r="GX74" s="32">
        <v>5.5</v>
      </c>
      <c r="GZ74" s="33">
        <v>188</v>
      </c>
      <c r="HE74" s="32">
        <v>1</v>
      </c>
      <c r="HF74" s="32">
        <v>6.5</v>
      </c>
      <c r="HG74" s="32">
        <v>195.5</v>
      </c>
      <c r="HH74" s="32">
        <v>-74</v>
      </c>
      <c r="HI74" s="32" t="s">
        <v>203</v>
      </c>
      <c r="HM74" s="32">
        <v>121.5</v>
      </c>
      <c r="HP74" s="32">
        <v>5.5</v>
      </c>
      <c r="HR74" s="32">
        <v>127</v>
      </c>
      <c r="HU74" s="32">
        <v>20</v>
      </c>
      <c r="HY74" s="32">
        <v>6</v>
      </c>
      <c r="IA74" s="32">
        <v>153</v>
      </c>
      <c r="IB74" s="32">
        <v>-41.5</v>
      </c>
      <c r="IC74" s="32" t="s">
        <v>649</v>
      </c>
      <c r="IH74" s="32">
        <v>111.5</v>
      </c>
      <c r="II74" s="32">
        <v>-23.5</v>
      </c>
      <c r="IJ74" s="32" t="s">
        <v>256</v>
      </c>
      <c r="IK74" s="32">
        <v>20</v>
      </c>
      <c r="IL74" s="32">
        <v>6</v>
      </c>
      <c r="IM74" s="32">
        <v>20</v>
      </c>
      <c r="IR74" s="32">
        <v>134</v>
      </c>
      <c r="IS74" s="32">
        <v>-19</v>
      </c>
      <c r="IT74" s="32" t="s">
        <v>624</v>
      </c>
      <c r="IV74" s="32">
        <v>0</v>
      </c>
      <c r="IX74" s="32">
        <v>115</v>
      </c>
      <c r="IY74" s="32">
        <v>-43</v>
      </c>
      <c r="IZ74" s="32" t="s">
        <v>242</v>
      </c>
      <c r="JC74" s="32">
        <v>72</v>
      </c>
      <c r="JD74" s="32">
        <v>-43.2</v>
      </c>
      <c r="JE74" s="32" t="s">
        <v>217</v>
      </c>
      <c r="JI74" s="66"/>
      <c r="JL74" s="32">
        <f t="shared" si="1"/>
        <v>28.8</v>
      </c>
    </row>
    <row r="75" s="32" customFormat="1" customHeight="1" spans="1:272">
      <c r="A75" s="10">
        <v>73</v>
      </c>
      <c r="B75" s="10">
        <v>748</v>
      </c>
      <c r="C75" s="10" t="s">
        <v>236</v>
      </c>
      <c r="D75" s="10" t="s">
        <v>196</v>
      </c>
      <c r="E75" s="20">
        <v>11903</v>
      </c>
      <c r="F75" s="10" t="s">
        <v>710</v>
      </c>
      <c r="G75" s="10" t="s">
        <v>198</v>
      </c>
      <c r="J75" s="32">
        <v>-2</v>
      </c>
      <c r="K75" s="32">
        <v>6</v>
      </c>
      <c r="L75" s="32">
        <v>-2</v>
      </c>
      <c r="M75" s="20">
        <v>-16</v>
      </c>
      <c r="T75" s="33"/>
      <c r="U75" s="20">
        <v>-14</v>
      </c>
      <c r="V75" s="20"/>
      <c r="W75" s="20"/>
      <c r="X75" s="20"/>
      <c r="Y75" s="20"/>
      <c r="Z75" s="20"/>
      <c r="AA75" s="20"/>
      <c r="AB75" s="20"/>
      <c r="AC75" s="20"/>
      <c r="AD75" s="20"/>
      <c r="AE75" s="20">
        <v>2</v>
      </c>
      <c r="AF75" s="20"/>
      <c r="AG75" s="33">
        <v>-12</v>
      </c>
      <c r="AJ75" s="32">
        <v>35</v>
      </c>
      <c r="AL75" s="32">
        <v>10</v>
      </c>
      <c r="AM75" s="32">
        <v>0</v>
      </c>
      <c r="AN75" s="32">
        <v>20</v>
      </c>
      <c r="AP75" s="33"/>
      <c r="AQ75" s="56">
        <v>53</v>
      </c>
      <c r="AR75" s="33"/>
      <c r="AS75" s="33"/>
      <c r="AT75" s="33"/>
      <c r="AU75" s="33"/>
      <c r="AV75" s="56">
        <v>53</v>
      </c>
      <c r="AW75" s="33"/>
      <c r="BA75" s="33">
        <v>53</v>
      </c>
      <c r="BB75" s="33"/>
      <c r="BC75" s="33"/>
      <c r="BF75" s="32">
        <v>0</v>
      </c>
      <c r="BH75" s="33"/>
      <c r="BI75" s="33"/>
      <c r="BJ75" s="32">
        <v>-2</v>
      </c>
      <c r="BP75" s="34">
        <v>51</v>
      </c>
      <c r="BQ75" s="33"/>
      <c r="BR75" s="33"/>
      <c r="BT75" s="32">
        <v>-2</v>
      </c>
      <c r="BV75" s="33">
        <v>49</v>
      </c>
      <c r="BW75" s="20"/>
      <c r="BX75" s="20"/>
      <c r="BY75" s="20"/>
      <c r="BZ75" s="20"/>
      <c r="CA75" s="20">
        <v>20</v>
      </c>
      <c r="CB75" s="20"/>
      <c r="CC75" s="20"/>
      <c r="CD75" s="20"/>
      <c r="CE75" s="20"/>
      <c r="CF75" s="33">
        <v>69</v>
      </c>
      <c r="CG75" s="33"/>
      <c r="CH75" s="20"/>
      <c r="CI75" s="20"/>
      <c r="CJ75" s="20">
        <v>3</v>
      </c>
      <c r="CK75" s="33">
        <v>72</v>
      </c>
      <c r="CL75" s="33"/>
      <c r="CN75" s="20"/>
      <c r="CO75" s="35"/>
      <c r="CP75" s="32">
        <v>20</v>
      </c>
      <c r="CR75" s="33"/>
      <c r="CS75" s="33"/>
      <c r="CT75" s="36">
        <v>92</v>
      </c>
      <c r="CU75" s="32">
        <v>20</v>
      </c>
      <c r="CW75" s="20"/>
      <c r="CY75" s="33">
        <v>112</v>
      </c>
      <c r="CZ75" s="33"/>
      <c r="DA75" s="33"/>
      <c r="DB75" s="32">
        <v>20</v>
      </c>
      <c r="DD75" s="33">
        <v>132</v>
      </c>
      <c r="DE75" s="20"/>
      <c r="DF75" s="20"/>
      <c r="DG75" s="33"/>
      <c r="DH75" s="33"/>
      <c r="DI75" s="32">
        <v>-2</v>
      </c>
      <c r="DO75" s="36">
        <v>130</v>
      </c>
      <c r="DP75" s="20"/>
      <c r="DQ75" s="33"/>
      <c r="DS75" s="32">
        <v>20</v>
      </c>
      <c r="DW75" s="20"/>
      <c r="DX75" s="20"/>
      <c r="DY75" s="20"/>
      <c r="DZ75" s="33"/>
      <c r="EB75" s="32">
        <v>20</v>
      </c>
      <c r="EE75" s="34">
        <v>170</v>
      </c>
      <c r="EF75" s="33"/>
      <c r="EG75" s="33"/>
      <c r="EJ75" s="32">
        <v>5</v>
      </c>
      <c r="EM75" s="32">
        <v>-2</v>
      </c>
      <c r="EO75" s="33">
        <v>173</v>
      </c>
      <c r="EP75" s="33"/>
      <c r="EQ75" s="33"/>
      <c r="EU75" s="32">
        <v>20</v>
      </c>
      <c r="EW75" s="33">
        <v>193</v>
      </c>
      <c r="EX75" s="33"/>
      <c r="EY75" s="33"/>
      <c r="EZ75" s="32">
        <v>-2</v>
      </c>
      <c r="FD75" s="32">
        <v>10</v>
      </c>
      <c r="FE75" s="32">
        <v>3</v>
      </c>
      <c r="FG75" s="33">
        <v>204</v>
      </c>
      <c r="FH75" s="33">
        <v>-83.5</v>
      </c>
      <c r="FI75" s="33" t="s">
        <v>711</v>
      </c>
      <c r="FN75" s="32">
        <v>-4</v>
      </c>
      <c r="FO75" s="33">
        <v>116.5</v>
      </c>
      <c r="FP75" s="33"/>
      <c r="FQ75" s="33"/>
      <c r="FV75" s="33"/>
      <c r="FW75" s="33"/>
      <c r="FX75" s="33"/>
      <c r="FZ75" s="32">
        <v>20</v>
      </c>
      <c r="GB75" s="33">
        <v>136.5</v>
      </c>
      <c r="GC75" s="20"/>
      <c r="GD75" s="20"/>
      <c r="GE75" s="20"/>
      <c r="GF75" s="20"/>
      <c r="GG75" s="20"/>
      <c r="GH75" s="33">
        <v>136.5</v>
      </c>
      <c r="GI75" s="33"/>
      <c r="GM75" s="40"/>
      <c r="GN75" s="33">
        <v>136.5</v>
      </c>
      <c r="GO75" s="33"/>
      <c r="GQ75" s="32">
        <v>20</v>
      </c>
      <c r="GU75" s="33">
        <v>156.5</v>
      </c>
      <c r="GV75" s="33"/>
      <c r="GZ75" s="33">
        <v>136.5</v>
      </c>
      <c r="HF75" s="32">
        <v>7</v>
      </c>
      <c r="HG75" s="32">
        <v>143.5</v>
      </c>
      <c r="HL75" s="32">
        <v>-2</v>
      </c>
      <c r="HM75" s="32">
        <v>141.5</v>
      </c>
      <c r="HP75" s="32">
        <v>3.5</v>
      </c>
      <c r="HR75" s="32">
        <v>145</v>
      </c>
      <c r="HU75" s="32">
        <v>20</v>
      </c>
      <c r="HY75" s="32">
        <v>3.5</v>
      </c>
      <c r="IA75" s="32">
        <v>168.5</v>
      </c>
      <c r="IH75" s="32">
        <v>168.5</v>
      </c>
      <c r="IL75" s="32">
        <v>0</v>
      </c>
      <c r="IR75" s="32">
        <v>168.5</v>
      </c>
      <c r="IV75" s="32">
        <v>0</v>
      </c>
      <c r="IW75" s="32">
        <v>1</v>
      </c>
      <c r="IX75" s="32">
        <v>168.5</v>
      </c>
      <c r="IY75" s="32">
        <v>-50</v>
      </c>
      <c r="IZ75" s="32" t="s">
        <v>242</v>
      </c>
      <c r="JC75" s="32">
        <v>118.5</v>
      </c>
      <c r="JD75" s="32">
        <v>-40.5</v>
      </c>
      <c r="JE75" s="32" t="s">
        <v>310</v>
      </c>
      <c r="JI75" s="66"/>
      <c r="JK75" s="32">
        <v>-4</v>
      </c>
      <c r="JL75" s="32">
        <f t="shared" si="1"/>
        <v>74</v>
      </c>
    </row>
    <row r="76" s="32" customFormat="1" customHeight="1" spans="1:272">
      <c r="A76" s="10">
        <v>74</v>
      </c>
      <c r="B76" s="10">
        <v>582</v>
      </c>
      <c r="C76" s="10" t="s">
        <v>546</v>
      </c>
      <c r="D76" s="10" t="s">
        <v>208</v>
      </c>
      <c r="E76" s="10">
        <v>10816</v>
      </c>
      <c r="F76" s="10" t="s">
        <v>712</v>
      </c>
      <c r="G76" s="47" t="s">
        <v>198</v>
      </c>
      <c r="H76" s="32">
        <v>4</v>
      </c>
      <c r="K76" s="32">
        <v>-2</v>
      </c>
      <c r="M76" s="20"/>
      <c r="S76" s="32">
        <v>20</v>
      </c>
      <c r="T76" s="33"/>
      <c r="U76" s="20">
        <v>22</v>
      </c>
      <c r="V76" s="20"/>
      <c r="W76" s="20"/>
      <c r="X76" s="20"/>
      <c r="Y76" s="20"/>
      <c r="Z76" s="20"/>
      <c r="AA76" s="20"/>
      <c r="AB76" s="20"/>
      <c r="AC76" s="20">
        <v>20</v>
      </c>
      <c r="AD76" s="20">
        <v>30</v>
      </c>
      <c r="AE76" s="20">
        <v>4</v>
      </c>
      <c r="AF76" s="20"/>
      <c r="AG76" s="33">
        <v>76</v>
      </c>
      <c r="AJ76" s="32">
        <v>35</v>
      </c>
      <c r="AL76" s="32">
        <v>0</v>
      </c>
      <c r="AM76" s="32">
        <v>20</v>
      </c>
      <c r="AN76" s="32">
        <v>0</v>
      </c>
      <c r="AP76" s="33"/>
      <c r="AQ76" s="56">
        <v>131</v>
      </c>
      <c r="AR76" s="33"/>
      <c r="AS76" s="33">
        <v>20</v>
      </c>
      <c r="AT76" s="33"/>
      <c r="AU76" s="33"/>
      <c r="AV76" s="56">
        <v>151</v>
      </c>
      <c r="AW76" s="33">
        <v>-85</v>
      </c>
      <c r="AX76" s="32" t="s">
        <v>713</v>
      </c>
      <c r="BA76" s="33">
        <v>66</v>
      </c>
      <c r="BB76" s="33"/>
      <c r="BC76" s="33"/>
      <c r="BD76" s="32">
        <v>20</v>
      </c>
      <c r="BE76" s="32">
        <v>20</v>
      </c>
      <c r="BF76" s="32">
        <v>0</v>
      </c>
      <c r="BH76" s="33"/>
      <c r="BI76" s="33"/>
      <c r="BJ76" s="32">
        <v>9</v>
      </c>
      <c r="BM76" s="32">
        <v>20</v>
      </c>
      <c r="BN76" s="32">
        <v>-33</v>
      </c>
      <c r="BO76" s="32" t="s">
        <v>714</v>
      </c>
      <c r="BP76" s="34">
        <v>102</v>
      </c>
      <c r="BQ76" s="33"/>
      <c r="BR76" s="33"/>
      <c r="BS76" s="32">
        <v>20</v>
      </c>
      <c r="BV76" s="33">
        <v>122</v>
      </c>
      <c r="BW76" s="20"/>
      <c r="BX76" s="20">
        <v>20</v>
      </c>
      <c r="BY76" s="20"/>
      <c r="BZ76" s="20"/>
      <c r="CA76" s="20">
        <v>0</v>
      </c>
      <c r="CB76" s="20"/>
      <c r="CC76" s="20">
        <v>1</v>
      </c>
      <c r="CD76" s="20">
        <v>-50</v>
      </c>
      <c r="CE76" s="20" t="s">
        <v>715</v>
      </c>
      <c r="CF76" s="33">
        <v>93</v>
      </c>
      <c r="CG76" s="33"/>
      <c r="CH76" s="20"/>
      <c r="CI76" s="20"/>
      <c r="CJ76" s="20">
        <v>-4</v>
      </c>
      <c r="CK76" s="33">
        <v>89</v>
      </c>
      <c r="CL76" s="33"/>
      <c r="CM76" s="33"/>
      <c r="CN76" s="20">
        <v>-2</v>
      </c>
      <c r="CO76" s="35"/>
      <c r="CR76" s="33"/>
      <c r="CS76" s="33"/>
      <c r="CT76" s="36">
        <v>87</v>
      </c>
      <c r="CU76" s="32">
        <v>20</v>
      </c>
      <c r="CW76" s="20"/>
      <c r="CX76" s="32">
        <v>-2</v>
      </c>
      <c r="CY76" s="33">
        <v>105</v>
      </c>
      <c r="CZ76" s="33"/>
      <c r="DA76" s="33"/>
      <c r="DD76" s="33">
        <v>105</v>
      </c>
      <c r="DE76" s="20"/>
      <c r="DF76" s="20"/>
      <c r="DG76" s="33"/>
      <c r="DH76" s="33"/>
      <c r="DJ76" s="32">
        <v>20</v>
      </c>
      <c r="DO76" s="36">
        <v>125</v>
      </c>
      <c r="DP76" s="20"/>
      <c r="DQ76" s="33"/>
      <c r="DS76" s="32">
        <v>20</v>
      </c>
      <c r="DW76" s="20">
        <v>-79</v>
      </c>
      <c r="DX76" s="20" t="s">
        <v>716</v>
      </c>
      <c r="DY76" s="20"/>
      <c r="DZ76" s="33"/>
      <c r="EE76" s="34">
        <v>66</v>
      </c>
      <c r="EF76" s="33"/>
      <c r="EG76" s="33"/>
      <c r="EO76" s="33">
        <v>66</v>
      </c>
      <c r="EP76" s="33"/>
      <c r="EQ76" s="33"/>
      <c r="ET76" s="32">
        <v>20</v>
      </c>
      <c r="EU76" s="32">
        <v>50</v>
      </c>
      <c r="EW76" s="33">
        <v>136</v>
      </c>
      <c r="EX76" s="33"/>
      <c r="EY76" s="33"/>
      <c r="FD76" s="32">
        <v>20</v>
      </c>
      <c r="FG76" s="33">
        <v>156</v>
      </c>
      <c r="FH76" s="33"/>
      <c r="FI76" s="33"/>
      <c r="FO76" s="33">
        <v>156</v>
      </c>
      <c r="FP76" s="33">
        <v>-9</v>
      </c>
      <c r="FQ76" s="33" t="s">
        <v>717</v>
      </c>
      <c r="FS76" s="32">
        <v>-4</v>
      </c>
      <c r="FV76" s="33"/>
      <c r="FW76" s="33"/>
      <c r="FX76" s="33"/>
      <c r="FZ76" s="32">
        <v>20</v>
      </c>
      <c r="GB76" s="33">
        <v>163</v>
      </c>
      <c r="GC76" s="20"/>
      <c r="GD76" s="20"/>
      <c r="GE76" s="20"/>
      <c r="GF76" s="20">
        <v>20</v>
      </c>
      <c r="GG76" s="20">
        <v>4</v>
      </c>
      <c r="GH76" s="33">
        <v>187</v>
      </c>
      <c r="GI76" s="33"/>
      <c r="GM76" s="40"/>
      <c r="GN76" s="33">
        <v>187</v>
      </c>
      <c r="GO76" s="33"/>
      <c r="GU76" s="33">
        <v>187</v>
      </c>
      <c r="GV76" s="33">
        <v>-7.5</v>
      </c>
      <c r="GW76" s="32" t="s">
        <v>718</v>
      </c>
      <c r="GY76" s="32">
        <v>20</v>
      </c>
      <c r="GZ76" s="33">
        <v>199.5</v>
      </c>
      <c r="HA76" s="32">
        <v>-13.5</v>
      </c>
      <c r="HB76" s="32" t="s">
        <v>352</v>
      </c>
      <c r="HE76" s="32">
        <v>2</v>
      </c>
      <c r="HG76" s="32">
        <v>188</v>
      </c>
      <c r="HH76" s="32">
        <v>-2.5</v>
      </c>
      <c r="HI76" s="32" t="s">
        <v>253</v>
      </c>
      <c r="HL76" s="32">
        <v>-4</v>
      </c>
      <c r="HM76" s="32">
        <v>181.5</v>
      </c>
      <c r="HR76" s="32">
        <v>181.5</v>
      </c>
      <c r="HS76" s="32">
        <v>-27.5</v>
      </c>
      <c r="HT76" s="32" t="s">
        <v>663</v>
      </c>
      <c r="HZ76" s="32">
        <v>-2</v>
      </c>
      <c r="IA76" s="32">
        <v>152</v>
      </c>
      <c r="IB76" s="32">
        <v>-21</v>
      </c>
      <c r="IC76" s="32" t="s">
        <v>255</v>
      </c>
      <c r="ID76" s="32">
        <v>20</v>
      </c>
      <c r="IH76" s="32">
        <v>151</v>
      </c>
      <c r="IK76" s="32">
        <v>20</v>
      </c>
      <c r="IQ76" s="32">
        <v>-10</v>
      </c>
      <c r="IR76" s="32">
        <v>161</v>
      </c>
      <c r="IS76" s="32">
        <v>-82.5</v>
      </c>
      <c r="IT76" s="32" t="s">
        <v>508</v>
      </c>
      <c r="IU76" s="32">
        <v>20</v>
      </c>
      <c r="IV76" s="32">
        <v>50</v>
      </c>
      <c r="IX76" s="32">
        <v>148.5</v>
      </c>
      <c r="IY76" s="32">
        <v>-51</v>
      </c>
      <c r="IZ76" s="32" t="s">
        <v>592</v>
      </c>
      <c r="JB76" s="32">
        <v>50</v>
      </c>
      <c r="JC76" s="32">
        <v>147.5</v>
      </c>
      <c r="JH76" s="32">
        <v>20</v>
      </c>
      <c r="JI76" s="66"/>
      <c r="JK76" s="32">
        <v>2</v>
      </c>
      <c r="JL76" s="32">
        <f t="shared" si="1"/>
        <v>169.5</v>
      </c>
    </row>
    <row r="77" s="32" customFormat="1" customHeight="1" spans="1:272">
      <c r="A77" s="10">
        <v>75</v>
      </c>
      <c r="B77" s="10">
        <v>385</v>
      </c>
      <c r="C77" s="10" t="s">
        <v>457</v>
      </c>
      <c r="D77" s="10" t="s">
        <v>447</v>
      </c>
      <c r="E77" s="10">
        <v>7749</v>
      </c>
      <c r="F77" s="10" t="s">
        <v>719</v>
      </c>
      <c r="G77" s="10" t="s">
        <v>198</v>
      </c>
      <c r="J77" s="32">
        <v>-2</v>
      </c>
      <c r="K77" s="32">
        <v>4</v>
      </c>
      <c r="M77" s="20">
        <v>4</v>
      </c>
      <c r="T77" s="33"/>
      <c r="U77" s="20">
        <v>6</v>
      </c>
      <c r="V77" s="20"/>
      <c r="W77" s="20"/>
      <c r="X77" s="20"/>
      <c r="Y77" s="20"/>
      <c r="Z77" s="20"/>
      <c r="AA77" s="20"/>
      <c r="AB77" s="20"/>
      <c r="AC77" s="20">
        <v>20</v>
      </c>
      <c r="AD77" s="20"/>
      <c r="AE77" s="20">
        <v>7</v>
      </c>
      <c r="AF77" s="20"/>
      <c r="AG77" s="33">
        <v>33</v>
      </c>
      <c r="AH77" s="32">
        <v>20</v>
      </c>
      <c r="AJ77" s="32">
        <v>40</v>
      </c>
      <c r="AL77" s="32">
        <v>10</v>
      </c>
      <c r="AM77" s="32">
        <v>20</v>
      </c>
      <c r="AN77" s="32">
        <v>0</v>
      </c>
      <c r="AP77" s="33"/>
      <c r="AQ77" s="56">
        <v>123</v>
      </c>
      <c r="AR77" s="33">
        <v>-5</v>
      </c>
      <c r="AS77" s="33">
        <v>20</v>
      </c>
      <c r="AT77" s="33"/>
      <c r="AU77" s="33">
        <v>10</v>
      </c>
      <c r="AV77" s="56">
        <v>148</v>
      </c>
      <c r="AW77" s="33"/>
      <c r="AX77" s="32" t="s">
        <v>720</v>
      </c>
      <c r="BA77" s="33">
        <v>148</v>
      </c>
      <c r="BB77" s="33"/>
      <c r="BC77" s="33"/>
      <c r="BF77" s="32">
        <v>2</v>
      </c>
      <c r="BH77" s="33"/>
      <c r="BI77" s="33"/>
      <c r="BK77" s="32">
        <v>20</v>
      </c>
      <c r="BP77" s="34">
        <v>170</v>
      </c>
      <c r="BQ77" s="33"/>
      <c r="BR77" s="33"/>
      <c r="BT77" s="32">
        <v>1</v>
      </c>
      <c r="BV77" s="33">
        <v>171</v>
      </c>
      <c r="BW77" s="20"/>
      <c r="BX77" s="20">
        <v>20</v>
      </c>
      <c r="BY77" s="20">
        <v>20</v>
      </c>
      <c r="BZ77" s="20">
        <v>20</v>
      </c>
      <c r="CA77" s="20">
        <v>0</v>
      </c>
      <c r="CB77" s="20"/>
      <c r="CC77" s="20">
        <v>-2</v>
      </c>
      <c r="CD77" s="20"/>
      <c r="CE77" s="20"/>
      <c r="CF77" s="33">
        <v>229</v>
      </c>
      <c r="CG77" s="33"/>
      <c r="CH77" s="20"/>
      <c r="CI77" s="20">
        <v>20</v>
      </c>
      <c r="CJ77" s="20">
        <v>-4</v>
      </c>
      <c r="CK77" s="33">
        <v>245</v>
      </c>
      <c r="CL77" s="33"/>
      <c r="CN77" s="20"/>
      <c r="CO77" s="35"/>
      <c r="CR77" s="33"/>
      <c r="CS77" s="33"/>
      <c r="CT77" s="36">
        <v>245</v>
      </c>
      <c r="CU77" s="32">
        <v>20</v>
      </c>
      <c r="CW77" s="20"/>
      <c r="CX77" s="32">
        <v>10</v>
      </c>
      <c r="CY77" s="33">
        <v>275</v>
      </c>
      <c r="CZ77" s="33"/>
      <c r="DA77" s="33"/>
      <c r="DC77" s="32">
        <v>2</v>
      </c>
      <c r="DD77" s="33">
        <v>277</v>
      </c>
      <c r="DE77" s="20"/>
      <c r="DF77" s="20"/>
      <c r="DG77" s="33">
        <v>-10</v>
      </c>
      <c r="DH77" s="33" t="s">
        <v>721</v>
      </c>
      <c r="DK77" s="32">
        <v>2</v>
      </c>
      <c r="DO77" s="36">
        <v>269</v>
      </c>
      <c r="DP77" s="20">
        <v>-51</v>
      </c>
      <c r="DQ77" s="33" t="s">
        <v>223</v>
      </c>
      <c r="DR77" s="32">
        <v>13</v>
      </c>
      <c r="DW77" s="20">
        <v>-38.5</v>
      </c>
      <c r="DX77" s="20" t="s">
        <v>722</v>
      </c>
      <c r="DY77" s="20"/>
      <c r="DZ77" s="33"/>
      <c r="EA77" s="32">
        <v>-6</v>
      </c>
      <c r="EE77" s="34">
        <v>186.5</v>
      </c>
      <c r="EF77" s="33"/>
      <c r="EG77" s="33"/>
      <c r="EO77" s="33">
        <v>186.5</v>
      </c>
      <c r="EP77" s="33"/>
      <c r="EQ77" s="33"/>
      <c r="ER77" s="32">
        <v>-2</v>
      </c>
      <c r="ET77" s="32">
        <v>20</v>
      </c>
      <c r="EU77" s="32">
        <v>70</v>
      </c>
      <c r="EW77" s="33">
        <v>274.5</v>
      </c>
      <c r="EX77" s="33"/>
      <c r="EY77" s="33"/>
      <c r="EZ77" s="32">
        <v>1</v>
      </c>
      <c r="FB77" s="32">
        <v>8</v>
      </c>
      <c r="FD77" s="32">
        <v>70</v>
      </c>
      <c r="FG77" s="33">
        <v>353.5</v>
      </c>
      <c r="FH77" s="33"/>
      <c r="FI77" s="33"/>
      <c r="FK77" s="32">
        <v>8</v>
      </c>
      <c r="FN77" s="32">
        <v>8</v>
      </c>
      <c r="FO77" s="33">
        <v>369.5</v>
      </c>
      <c r="FP77" s="33">
        <v>-27</v>
      </c>
      <c r="FQ77" s="33" t="s">
        <v>462</v>
      </c>
      <c r="FS77" s="32">
        <v>-1</v>
      </c>
      <c r="FV77" s="33">
        <v>-8.5</v>
      </c>
      <c r="FW77" s="33" t="s">
        <v>723</v>
      </c>
      <c r="FX77" s="33">
        <v>0</v>
      </c>
      <c r="FZ77" s="32">
        <v>10</v>
      </c>
      <c r="GB77" s="33">
        <v>343</v>
      </c>
      <c r="GC77" s="20">
        <v>-17.5</v>
      </c>
      <c r="GD77" s="20" t="s">
        <v>464</v>
      </c>
      <c r="GE77" s="20"/>
      <c r="GF77" s="20"/>
      <c r="GG77" s="20">
        <v>-2</v>
      </c>
      <c r="GH77" s="33">
        <v>323.5</v>
      </c>
      <c r="GI77" s="33"/>
      <c r="GM77" s="40"/>
      <c r="GN77" s="33">
        <v>323.5</v>
      </c>
      <c r="GO77" s="33"/>
      <c r="GU77" s="33">
        <v>323.5</v>
      </c>
      <c r="GV77" s="33">
        <v>-87</v>
      </c>
      <c r="GW77" s="32" t="s">
        <v>435</v>
      </c>
      <c r="GX77" s="32">
        <v>4</v>
      </c>
      <c r="GZ77" s="33">
        <v>240.5</v>
      </c>
      <c r="HE77" s="32">
        <v>5</v>
      </c>
      <c r="HF77" s="32">
        <v>9.5</v>
      </c>
      <c r="HG77" s="32">
        <v>255</v>
      </c>
      <c r="HM77" s="32">
        <v>255</v>
      </c>
      <c r="HN77" s="32">
        <v>-19</v>
      </c>
      <c r="HO77" s="32" t="s">
        <v>466</v>
      </c>
      <c r="HP77" s="32">
        <v>4.5</v>
      </c>
      <c r="HQ77" s="32">
        <v>4</v>
      </c>
      <c r="HR77" s="32">
        <v>244.5</v>
      </c>
      <c r="HS77" s="32">
        <v>-27</v>
      </c>
      <c r="HT77" s="32" t="s">
        <v>204</v>
      </c>
      <c r="HY77" s="32">
        <v>4</v>
      </c>
      <c r="HZ77" s="32">
        <v>-2</v>
      </c>
      <c r="IA77" s="32">
        <v>219.5</v>
      </c>
      <c r="IB77" s="32">
        <v>-21</v>
      </c>
      <c r="IC77" s="32" t="s">
        <v>454</v>
      </c>
      <c r="IH77" s="32">
        <v>198.5</v>
      </c>
      <c r="II77" s="32">
        <v>-99</v>
      </c>
      <c r="IJ77" s="32" t="s">
        <v>193</v>
      </c>
      <c r="IL77" s="32">
        <v>0</v>
      </c>
      <c r="IQ77" s="32">
        <v>6</v>
      </c>
      <c r="IR77" s="32">
        <v>105.5</v>
      </c>
      <c r="IU77" s="32">
        <v>20</v>
      </c>
      <c r="IV77" s="32">
        <v>60</v>
      </c>
      <c r="IX77" s="32">
        <v>185.5</v>
      </c>
      <c r="IY77" s="32">
        <v>-49.8</v>
      </c>
      <c r="IZ77" s="32" t="s">
        <v>456</v>
      </c>
      <c r="JA77" s="32">
        <v>2</v>
      </c>
      <c r="JC77" s="32">
        <v>137.7</v>
      </c>
      <c r="JG77" s="32">
        <v>20</v>
      </c>
      <c r="JH77" s="32">
        <v>20</v>
      </c>
      <c r="JI77" s="66"/>
      <c r="JL77" s="32">
        <f t="shared" si="1"/>
        <v>177.7</v>
      </c>
    </row>
    <row r="78" s="32" customFormat="1" customHeight="1" spans="1:272">
      <c r="A78" s="10">
        <v>76</v>
      </c>
      <c r="B78" s="10">
        <v>114685</v>
      </c>
      <c r="C78" s="10" t="s">
        <v>535</v>
      </c>
      <c r="D78" s="10" t="s">
        <v>269</v>
      </c>
      <c r="E78" s="10">
        <v>7279</v>
      </c>
      <c r="F78" s="10" t="s">
        <v>724</v>
      </c>
      <c r="G78" s="47" t="s">
        <v>198</v>
      </c>
      <c r="H78" s="32">
        <v>2</v>
      </c>
      <c r="M78" s="20"/>
      <c r="N78" s="32">
        <v>20</v>
      </c>
      <c r="R78" s="32">
        <v>20</v>
      </c>
      <c r="T78" s="33"/>
      <c r="U78" s="20">
        <v>42</v>
      </c>
      <c r="V78" s="20"/>
      <c r="W78" s="20"/>
      <c r="X78" s="20"/>
      <c r="Y78" s="20"/>
      <c r="Z78" s="20"/>
      <c r="AA78" s="20">
        <v>20</v>
      </c>
      <c r="AB78" s="20"/>
      <c r="AC78" s="20"/>
      <c r="AD78" s="20"/>
      <c r="AE78" s="20"/>
      <c r="AF78" s="20"/>
      <c r="AG78" s="33">
        <v>62</v>
      </c>
      <c r="AJ78" s="32">
        <v>40</v>
      </c>
      <c r="AL78" s="32">
        <v>10</v>
      </c>
      <c r="AM78" s="32">
        <v>0</v>
      </c>
      <c r="AN78" s="32">
        <v>20</v>
      </c>
      <c r="AP78" s="33"/>
      <c r="AQ78" s="56">
        <v>132</v>
      </c>
      <c r="AR78" s="33"/>
      <c r="AS78" s="33"/>
      <c r="AT78" s="33"/>
      <c r="AU78" s="33"/>
      <c r="AV78" s="56">
        <v>132</v>
      </c>
      <c r="AW78" s="33">
        <v>-25</v>
      </c>
      <c r="AX78" s="32" t="s">
        <v>725</v>
      </c>
      <c r="BA78" s="33">
        <v>107</v>
      </c>
      <c r="BB78" s="33"/>
      <c r="BC78" s="33"/>
      <c r="BF78" s="32">
        <v>0</v>
      </c>
      <c r="BH78" s="33"/>
      <c r="BI78" s="33"/>
      <c r="BP78" s="34">
        <v>107</v>
      </c>
      <c r="BQ78" s="33"/>
      <c r="BR78" s="33"/>
      <c r="BS78" s="32">
        <v>20</v>
      </c>
      <c r="BV78" s="33">
        <v>127</v>
      </c>
      <c r="BW78" s="20"/>
      <c r="BX78" s="20"/>
      <c r="BY78" s="20"/>
      <c r="BZ78" s="20"/>
      <c r="CA78" s="20">
        <v>0</v>
      </c>
      <c r="CB78" s="20"/>
      <c r="CC78" s="20"/>
      <c r="CD78" s="20"/>
      <c r="CE78" s="20"/>
      <c r="CF78" s="33">
        <v>127</v>
      </c>
      <c r="CG78" s="33"/>
      <c r="CH78" s="20"/>
      <c r="CI78" s="20"/>
      <c r="CJ78" s="20"/>
      <c r="CK78" s="33">
        <v>127</v>
      </c>
      <c r="CL78" s="33"/>
      <c r="CN78" s="20"/>
      <c r="CO78" s="35"/>
      <c r="CR78" s="33"/>
      <c r="CS78" s="33"/>
      <c r="CT78" s="36">
        <v>127</v>
      </c>
      <c r="CV78" s="32">
        <v>20</v>
      </c>
      <c r="CW78" s="20">
        <v>10</v>
      </c>
      <c r="CY78" s="33">
        <v>157</v>
      </c>
      <c r="CZ78" s="33"/>
      <c r="DA78" s="33"/>
      <c r="DB78" s="32">
        <v>20</v>
      </c>
      <c r="DD78" s="33">
        <v>177</v>
      </c>
      <c r="DE78" s="20"/>
      <c r="DF78" s="20"/>
      <c r="DG78" s="33"/>
      <c r="DH78" s="33"/>
      <c r="DK78" s="32">
        <v>8</v>
      </c>
      <c r="DM78" s="32">
        <v>10</v>
      </c>
      <c r="DO78" s="36">
        <v>195</v>
      </c>
      <c r="DP78" s="20"/>
      <c r="DQ78" s="33"/>
      <c r="DW78" s="20"/>
      <c r="DX78" s="20"/>
      <c r="DY78" s="20"/>
      <c r="DZ78" s="33"/>
      <c r="ED78" s="32">
        <v>20</v>
      </c>
      <c r="EE78" s="34">
        <v>215</v>
      </c>
      <c r="EF78" s="33"/>
      <c r="EG78" s="33"/>
      <c r="EL78" s="32">
        <v>20</v>
      </c>
      <c r="EO78" s="33">
        <v>235</v>
      </c>
      <c r="EP78" s="33"/>
      <c r="EQ78" s="33"/>
      <c r="ET78" s="32">
        <v>20</v>
      </c>
      <c r="EW78" s="33">
        <v>255</v>
      </c>
      <c r="EX78" s="33"/>
      <c r="EY78" s="33"/>
      <c r="FD78" s="32">
        <v>10</v>
      </c>
      <c r="FG78" s="33">
        <v>265</v>
      </c>
      <c r="FH78" s="33"/>
      <c r="FI78" s="33"/>
      <c r="FO78" s="33">
        <v>265</v>
      </c>
      <c r="FP78" s="33"/>
      <c r="FQ78" s="33"/>
      <c r="FR78" s="32">
        <v>20</v>
      </c>
      <c r="FS78" s="32">
        <v>7</v>
      </c>
      <c r="FV78" s="33">
        <v>-25</v>
      </c>
      <c r="FW78" s="33" t="s">
        <v>541</v>
      </c>
      <c r="FX78" s="33"/>
      <c r="FZ78" s="32">
        <v>20</v>
      </c>
      <c r="GB78" s="33">
        <v>287</v>
      </c>
      <c r="GC78" s="20"/>
      <c r="GD78" s="20"/>
      <c r="GE78" s="20"/>
      <c r="GF78" s="20"/>
      <c r="GG78" s="20"/>
      <c r="GH78" s="33">
        <v>287</v>
      </c>
      <c r="GI78" s="33"/>
      <c r="GM78" s="40">
        <v>2</v>
      </c>
      <c r="GN78" s="33">
        <v>289</v>
      </c>
      <c r="GO78" s="33"/>
      <c r="GU78" s="33">
        <v>289</v>
      </c>
      <c r="GV78" s="33"/>
      <c r="GX78" s="32">
        <v>5</v>
      </c>
      <c r="GZ78" s="33">
        <v>294</v>
      </c>
      <c r="HF78" s="32">
        <v>5</v>
      </c>
      <c r="HG78" s="32">
        <v>299</v>
      </c>
      <c r="HH78" s="32">
        <v>-57</v>
      </c>
      <c r="HI78" s="32" t="s">
        <v>253</v>
      </c>
      <c r="HL78" s="32">
        <v>7</v>
      </c>
      <c r="HM78" s="32">
        <v>249</v>
      </c>
      <c r="HP78" s="32">
        <v>5</v>
      </c>
      <c r="HQ78" s="32">
        <v>4</v>
      </c>
      <c r="HR78" s="32">
        <v>258</v>
      </c>
      <c r="HY78" s="32">
        <v>5</v>
      </c>
      <c r="HZ78" s="32">
        <v>5</v>
      </c>
      <c r="IA78" s="32">
        <v>268</v>
      </c>
      <c r="ID78" s="32">
        <v>20</v>
      </c>
      <c r="IG78" s="32">
        <v>13</v>
      </c>
      <c r="IH78" s="32">
        <v>301</v>
      </c>
      <c r="IL78" s="32">
        <v>0</v>
      </c>
      <c r="IM78" s="32">
        <v>20</v>
      </c>
      <c r="IR78" s="32">
        <v>321</v>
      </c>
      <c r="IS78" s="32">
        <v>-53.5</v>
      </c>
      <c r="IT78" s="32" t="s">
        <v>543</v>
      </c>
      <c r="IU78" s="32">
        <v>20</v>
      </c>
      <c r="IV78" s="32">
        <v>0</v>
      </c>
      <c r="IX78" s="32">
        <v>287.5</v>
      </c>
      <c r="IY78" s="32">
        <v>-2.5</v>
      </c>
      <c r="IZ78" s="32" t="s">
        <v>228</v>
      </c>
      <c r="JB78" s="32">
        <v>50</v>
      </c>
      <c r="JC78" s="32">
        <v>335</v>
      </c>
      <c r="JD78" s="32">
        <v>-49.5</v>
      </c>
      <c r="JE78" s="32" t="s">
        <v>545</v>
      </c>
      <c r="JF78" s="32">
        <v>20</v>
      </c>
      <c r="JG78" s="32">
        <v>20</v>
      </c>
      <c r="JH78" s="32">
        <v>20</v>
      </c>
      <c r="JI78" s="66"/>
      <c r="JL78" s="32">
        <f t="shared" si="1"/>
        <v>345.5</v>
      </c>
    </row>
    <row r="79" s="32" customFormat="1" customHeight="1" spans="1:272">
      <c r="A79" s="10">
        <v>77</v>
      </c>
      <c r="B79" s="10">
        <v>581</v>
      </c>
      <c r="C79" s="10" t="s">
        <v>726</v>
      </c>
      <c r="D79" s="10" t="s">
        <v>269</v>
      </c>
      <c r="E79" s="46">
        <v>11621</v>
      </c>
      <c r="F79" s="10" t="s">
        <v>727</v>
      </c>
      <c r="G79" s="49" t="s">
        <v>210</v>
      </c>
      <c r="H79" s="32">
        <v>1</v>
      </c>
      <c r="K79" s="32">
        <v>1</v>
      </c>
      <c r="M79" s="20">
        <v>4</v>
      </c>
      <c r="T79" s="33"/>
      <c r="U79" s="20">
        <v>6</v>
      </c>
      <c r="V79" s="20"/>
      <c r="W79" s="20"/>
      <c r="X79" s="20"/>
      <c r="Y79" s="20"/>
      <c r="Z79" s="20">
        <v>4</v>
      </c>
      <c r="AA79" s="20"/>
      <c r="AB79" s="20"/>
      <c r="AC79" s="20"/>
      <c r="AD79" s="20"/>
      <c r="AE79" s="20"/>
      <c r="AF79" s="20"/>
      <c r="AG79" s="33">
        <v>10</v>
      </c>
      <c r="AJ79" s="32">
        <v>25</v>
      </c>
      <c r="AL79" s="32">
        <v>0</v>
      </c>
      <c r="AM79" s="32">
        <v>0</v>
      </c>
      <c r="AN79" s="32">
        <v>20</v>
      </c>
      <c r="AP79" s="33"/>
      <c r="AQ79" s="56">
        <v>55</v>
      </c>
      <c r="AR79" s="33"/>
      <c r="AS79" s="33"/>
      <c r="AT79" s="33"/>
      <c r="AU79" s="33"/>
      <c r="AV79" s="56">
        <v>55</v>
      </c>
      <c r="AW79" s="33">
        <v>-21</v>
      </c>
      <c r="AX79" s="32" t="s">
        <v>728</v>
      </c>
      <c r="BA79" s="33">
        <v>34</v>
      </c>
      <c r="BB79" s="33"/>
      <c r="BC79" s="33"/>
      <c r="BF79" s="32">
        <v>7</v>
      </c>
      <c r="BH79" s="33"/>
      <c r="BI79" s="33"/>
      <c r="BJ79" s="32">
        <v>2</v>
      </c>
      <c r="BN79" s="32">
        <v>-35</v>
      </c>
      <c r="BO79" s="32" t="s">
        <v>729</v>
      </c>
      <c r="BP79" s="34">
        <v>8</v>
      </c>
      <c r="BQ79" s="33"/>
      <c r="BR79" s="33"/>
      <c r="BV79" s="33">
        <v>8</v>
      </c>
      <c r="BW79" s="20"/>
      <c r="BX79" s="20"/>
      <c r="BY79" s="20"/>
      <c r="BZ79" s="20"/>
      <c r="CA79" s="20">
        <v>0</v>
      </c>
      <c r="CB79" s="20"/>
      <c r="CC79" s="20"/>
      <c r="CD79" s="20"/>
      <c r="CE79" s="20"/>
      <c r="CF79" s="33">
        <v>8</v>
      </c>
      <c r="CG79" s="33"/>
      <c r="CH79" s="20"/>
      <c r="CI79" s="20"/>
      <c r="CJ79" s="20"/>
      <c r="CK79" s="33">
        <v>8</v>
      </c>
      <c r="CL79" s="33"/>
      <c r="CN79" s="20"/>
      <c r="CO79" s="35"/>
      <c r="CR79" s="33"/>
      <c r="CS79" s="33"/>
      <c r="CT79" s="36">
        <v>8</v>
      </c>
      <c r="CW79" s="20"/>
      <c r="CY79" s="33">
        <v>8</v>
      </c>
      <c r="CZ79" s="33"/>
      <c r="DA79" s="33"/>
      <c r="DD79" s="33">
        <v>8</v>
      </c>
      <c r="DE79" s="20"/>
      <c r="DF79" s="20"/>
      <c r="DG79" s="33"/>
      <c r="DH79" s="33"/>
      <c r="DN79" s="32">
        <v>20</v>
      </c>
      <c r="DO79" s="36">
        <v>8</v>
      </c>
      <c r="DP79" s="20"/>
      <c r="DQ79" s="33"/>
      <c r="DT79" s="71">
        <v>20</v>
      </c>
      <c r="DW79" s="20"/>
      <c r="DX79" s="20"/>
      <c r="DY79" s="20"/>
      <c r="DZ79" s="33"/>
      <c r="ED79" s="32">
        <v>20</v>
      </c>
      <c r="EE79" s="34">
        <v>48</v>
      </c>
      <c r="EF79" s="33"/>
      <c r="EG79" s="33"/>
      <c r="EO79" s="33">
        <v>48</v>
      </c>
      <c r="EP79" s="33"/>
      <c r="EQ79" s="33"/>
      <c r="EU79" s="32">
        <v>70</v>
      </c>
      <c r="EW79" s="33">
        <v>118</v>
      </c>
      <c r="EX79" s="33"/>
      <c r="EY79" s="33"/>
      <c r="FD79" s="32">
        <v>10</v>
      </c>
      <c r="FG79" s="33">
        <v>128</v>
      </c>
      <c r="FH79" s="33">
        <v>-25</v>
      </c>
      <c r="FI79" s="33" t="s">
        <v>730</v>
      </c>
      <c r="FK79" s="32">
        <v>6</v>
      </c>
      <c r="FO79" s="33">
        <v>109</v>
      </c>
      <c r="FP79" s="33">
        <v>-18.5</v>
      </c>
      <c r="FQ79" s="33" t="s">
        <v>731</v>
      </c>
      <c r="FS79" s="32">
        <v>-2</v>
      </c>
      <c r="FV79" s="33">
        <v>-45</v>
      </c>
      <c r="FW79" s="33" t="s">
        <v>732</v>
      </c>
      <c r="FX79" s="33">
        <v>-2</v>
      </c>
      <c r="FZ79" s="32">
        <v>10</v>
      </c>
      <c r="GB79" s="33">
        <v>51.5</v>
      </c>
      <c r="GC79" s="20"/>
      <c r="GD79" s="20"/>
      <c r="GE79" s="20"/>
      <c r="GF79" s="20"/>
      <c r="GG79" s="20"/>
      <c r="GH79" s="33">
        <v>51.5</v>
      </c>
      <c r="GI79" s="33"/>
      <c r="GM79" s="40"/>
      <c r="GN79" s="33">
        <v>51.5</v>
      </c>
      <c r="GO79" s="33"/>
      <c r="GR79" s="32">
        <v>-2</v>
      </c>
      <c r="GU79" s="33">
        <v>49.5</v>
      </c>
      <c r="GV79" s="33"/>
      <c r="GX79" s="32">
        <v>7.5</v>
      </c>
      <c r="GZ79" s="33">
        <v>59</v>
      </c>
      <c r="HF79" s="32">
        <v>7</v>
      </c>
      <c r="HG79" s="32">
        <v>66</v>
      </c>
      <c r="HM79" s="32">
        <v>66</v>
      </c>
      <c r="HN79" s="32">
        <v>-30.5</v>
      </c>
      <c r="HO79" s="32" t="s">
        <v>494</v>
      </c>
      <c r="HP79" s="32">
        <v>8</v>
      </c>
      <c r="HR79" s="32">
        <v>43.5</v>
      </c>
      <c r="HS79" s="32">
        <v>-5</v>
      </c>
      <c r="HT79" s="32" t="s">
        <v>733</v>
      </c>
      <c r="HU79" s="32">
        <v>20</v>
      </c>
      <c r="HY79" s="32">
        <v>9.5</v>
      </c>
      <c r="IA79" s="32">
        <v>68</v>
      </c>
      <c r="IG79" s="32">
        <v>-2</v>
      </c>
      <c r="IH79" s="32">
        <v>66</v>
      </c>
      <c r="IL79" s="32">
        <v>0</v>
      </c>
      <c r="IR79" s="32">
        <v>66</v>
      </c>
      <c r="IV79" s="32">
        <v>60</v>
      </c>
      <c r="IX79" s="32">
        <v>126</v>
      </c>
      <c r="JC79" s="32">
        <v>126</v>
      </c>
      <c r="JD79" s="32">
        <v>-10</v>
      </c>
      <c r="JE79" s="32" t="s">
        <v>545</v>
      </c>
      <c r="JI79" s="66"/>
      <c r="JL79" s="32">
        <f t="shared" si="1"/>
        <v>116</v>
      </c>
    </row>
    <row r="80" s="32" customFormat="1" customHeight="1" spans="1:272">
      <c r="A80" s="10">
        <v>78</v>
      </c>
      <c r="B80" s="10">
        <v>379</v>
      </c>
      <c r="C80" s="10" t="s">
        <v>313</v>
      </c>
      <c r="D80" s="10" t="s">
        <v>208</v>
      </c>
      <c r="E80" s="10">
        <v>5344</v>
      </c>
      <c r="F80" s="10" t="s">
        <v>734</v>
      </c>
      <c r="G80" s="10" t="s">
        <v>198</v>
      </c>
      <c r="H80" s="32">
        <v>-2</v>
      </c>
      <c r="J80" s="32">
        <v>1</v>
      </c>
      <c r="L80" s="32">
        <v>3</v>
      </c>
      <c r="M80" s="20"/>
      <c r="T80" s="33"/>
      <c r="U80" s="20">
        <v>2</v>
      </c>
      <c r="V80" s="20"/>
      <c r="W80" s="20"/>
      <c r="X80" s="20"/>
      <c r="Y80" s="20"/>
      <c r="Z80" s="20">
        <v>5</v>
      </c>
      <c r="AA80" s="20"/>
      <c r="AB80" s="20"/>
      <c r="AC80" s="20"/>
      <c r="AD80" s="20"/>
      <c r="AE80" s="20"/>
      <c r="AF80" s="20"/>
      <c r="AG80" s="33">
        <v>7</v>
      </c>
      <c r="AJ80" s="32">
        <v>40</v>
      </c>
      <c r="AL80" s="32">
        <v>0</v>
      </c>
      <c r="AM80" s="32">
        <v>20</v>
      </c>
      <c r="AN80" s="32">
        <v>20</v>
      </c>
      <c r="AP80" s="33"/>
      <c r="AQ80" s="56">
        <v>87</v>
      </c>
      <c r="AR80" s="33"/>
      <c r="AS80" s="33"/>
      <c r="AT80" s="33"/>
      <c r="AU80" s="33"/>
      <c r="AV80" s="56">
        <v>87</v>
      </c>
      <c r="AW80" s="33"/>
      <c r="BA80" s="33">
        <v>87</v>
      </c>
      <c r="BB80" s="33"/>
      <c r="BC80" s="33"/>
      <c r="BD80" s="32">
        <v>20</v>
      </c>
      <c r="BF80" s="32">
        <v>0</v>
      </c>
      <c r="BH80" s="33"/>
      <c r="BI80" s="33"/>
      <c r="BJ80" s="32">
        <v>10</v>
      </c>
      <c r="BK80" s="32">
        <v>20</v>
      </c>
      <c r="BP80" s="34">
        <v>137</v>
      </c>
      <c r="BQ80" s="33"/>
      <c r="BR80" s="33"/>
      <c r="BV80" s="33">
        <v>137</v>
      </c>
      <c r="BW80" s="20"/>
      <c r="BX80" s="20">
        <v>20</v>
      </c>
      <c r="BY80" s="20"/>
      <c r="BZ80" s="20"/>
      <c r="CA80" s="20">
        <v>20</v>
      </c>
      <c r="CB80" s="20"/>
      <c r="CC80" s="20"/>
      <c r="CD80" s="20"/>
      <c r="CE80" s="20"/>
      <c r="CF80" s="33">
        <v>177</v>
      </c>
      <c r="CG80" s="33"/>
      <c r="CH80" s="20"/>
      <c r="CI80" s="20"/>
      <c r="CJ80" s="20"/>
      <c r="CK80" s="33">
        <v>177</v>
      </c>
      <c r="CL80" s="33"/>
      <c r="CN80" s="20">
        <v>-2</v>
      </c>
      <c r="CO80" s="35"/>
      <c r="CP80" s="32">
        <v>20</v>
      </c>
      <c r="CR80" s="33"/>
      <c r="CS80" s="33"/>
      <c r="CT80" s="36">
        <v>195</v>
      </c>
      <c r="CW80" s="20">
        <v>10</v>
      </c>
      <c r="CY80" s="33">
        <v>205</v>
      </c>
      <c r="CZ80" s="33"/>
      <c r="DA80" s="33"/>
      <c r="DD80" s="33">
        <v>205</v>
      </c>
      <c r="DE80" s="20"/>
      <c r="DF80" s="20"/>
      <c r="DG80" s="33"/>
      <c r="DH80" s="33"/>
      <c r="DM80" s="32">
        <v>10</v>
      </c>
      <c r="DO80" s="36">
        <v>215</v>
      </c>
      <c r="DP80" s="20">
        <v>-23</v>
      </c>
      <c r="DQ80" s="33" t="s">
        <v>735</v>
      </c>
      <c r="DW80" s="20"/>
      <c r="DX80" s="20"/>
      <c r="DY80" s="20"/>
      <c r="DZ80" s="33"/>
      <c r="EE80" s="34">
        <v>192</v>
      </c>
      <c r="EF80" s="33"/>
      <c r="EG80" s="33"/>
      <c r="EJ80" s="32">
        <v>5</v>
      </c>
      <c r="EL80" s="32">
        <v>20</v>
      </c>
      <c r="EM80" s="32">
        <v>2</v>
      </c>
      <c r="EO80" s="33">
        <v>219</v>
      </c>
      <c r="EP80" s="33"/>
      <c r="EQ80" s="33"/>
      <c r="ET80" s="32">
        <v>20</v>
      </c>
      <c r="EU80" s="32">
        <v>90</v>
      </c>
      <c r="EW80" s="33">
        <v>329</v>
      </c>
      <c r="EX80" s="33"/>
      <c r="EY80" s="33"/>
      <c r="EZ80" s="32">
        <v>1</v>
      </c>
      <c r="FD80" s="32">
        <v>110</v>
      </c>
      <c r="FG80" s="33">
        <v>440</v>
      </c>
      <c r="FH80" s="33"/>
      <c r="FI80" s="33"/>
      <c r="FJ80" s="32">
        <v>1</v>
      </c>
      <c r="FO80" s="33">
        <v>441</v>
      </c>
      <c r="FP80" s="33">
        <v>-6.5</v>
      </c>
      <c r="FQ80" s="33" t="s">
        <v>736</v>
      </c>
      <c r="FS80" s="32">
        <v>3</v>
      </c>
      <c r="FV80" s="33">
        <v>-10.5</v>
      </c>
      <c r="FW80" s="33" t="s">
        <v>737</v>
      </c>
      <c r="FX80" s="33"/>
      <c r="FZ80" s="32">
        <v>60</v>
      </c>
      <c r="GB80" s="33">
        <v>487</v>
      </c>
      <c r="GC80" s="20"/>
      <c r="GD80" s="20"/>
      <c r="GE80" s="20"/>
      <c r="GF80" s="20"/>
      <c r="GG80" s="20"/>
      <c r="GH80" s="33">
        <v>487</v>
      </c>
      <c r="GI80" s="33">
        <v>-138.5</v>
      </c>
      <c r="GJ80" s="32" t="s">
        <v>372</v>
      </c>
      <c r="GM80" s="40">
        <v>1</v>
      </c>
      <c r="GN80" s="33">
        <v>349.5</v>
      </c>
      <c r="GO80" s="33"/>
      <c r="GU80" s="33">
        <v>349.5</v>
      </c>
      <c r="GV80" s="33">
        <v>-148.5</v>
      </c>
      <c r="GW80" s="32" t="s">
        <v>405</v>
      </c>
      <c r="GX80" s="32">
        <v>6.5</v>
      </c>
      <c r="GZ80" s="33">
        <v>207.5</v>
      </c>
      <c r="HC80" s="32">
        <v>20</v>
      </c>
      <c r="HF80" s="32">
        <v>6.5</v>
      </c>
      <c r="HG80" s="32">
        <v>234</v>
      </c>
      <c r="HM80" s="32">
        <v>234</v>
      </c>
      <c r="HP80" s="32">
        <v>6.5</v>
      </c>
      <c r="HR80" s="32">
        <v>240.5</v>
      </c>
      <c r="HU80" s="32">
        <v>20</v>
      </c>
      <c r="HY80" s="32">
        <v>6.5</v>
      </c>
      <c r="IA80" s="32">
        <v>267</v>
      </c>
      <c r="IG80" s="32">
        <v>1</v>
      </c>
      <c r="IH80" s="32">
        <v>268</v>
      </c>
      <c r="IL80" s="32">
        <v>6.5</v>
      </c>
      <c r="IQ80" s="32">
        <v>6</v>
      </c>
      <c r="IR80" s="32">
        <v>280.5</v>
      </c>
      <c r="IS80" s="32">
        <v>-35</v>
      </c>
      <c r="IT80" s="32" t="s">
        <v>321</v>
      </c>
      <c r="IV80" s="32">
        <v>0</v>
      </c>
      <c r="IX80" s="32">
        <v>245.5</v>
      </c>
      <c r="IY80" s="32">
        <v>-72.5</v>
      </c>
      <c r="IZ80" s="32" t="s">
        <v>322</v>
      </c>
      <c r="JC80" s="32">
        <v>173</v>
      </c>
      <c r="JD80" s="32">
        <v>-17</v>
      </c>
      <c r="JE80" s="32" t="s">
        <v>738</v>
      </c>
      <c r="JI80" s="66"/>
      <c r="JL80" s="32">
        <f t="shared" si="1"/>
        <v>156</v>
      </c>
    </row>
    <row r="81" s="32" customFormat="1" customHeight="1" spans="1:272">
      <c r="A81" s="10">
        <v>79</v>
      </c>
      <c r="B81" s="10">
        <v>712</v>
      </c>
      <c r="C81" s="10" t="s">
        <v>739</v>
      </c>
      <c r="D81" s="10" t="s">
        <v>279</v>
      </c>
      <c r="E81" s="10">
        <v>8972</v>
      </c>
      <c r="F81" s="10" t="s">
        <v>740</v>
      </c>
      <c r="G81" s="49" t="s">
        <v>198</v>
      </c>
      <c r="H81" s="32">
        <v>-1</v>
      </c>
      <c r="L81" s="32">
        <v>3</v>
      </c>
      <c r="M81" s="20"/>
      <c r="T81" s="33"/>
      <c r="U81" s="20">
        <v>2</v>
      </c>
      <c r="V81" s="20"/>
      <c r="W81" s="20"/>
      <c r="X81" s="20"/>
      <c r="Y81" s="20"/>
      <c r="Z81" s="20"/>
      <c r="AA81" s="20"/>
      <c r="AB81" s="20"/>
      <c r="AC81" s="20"/>
      <c r="AD81" s="20"/>
      <c r="AE81" s="20"/>
      <c r="AF81" s="20"/>
      <c r="AG81" s="33">
        <v>2</v>
      </c>
      <c r="AJ81" s="32">
        <v>5</v>
      </c>
      <c r="AL81" s="32">
        <v>10</v>
      </c>
      <c r="AM81" s="32">
        <v>0</v>
      </c>
      <c r="AN81" s="32">
        <v>20</v>
      </c>
      <c r="AP81" s="33"/>
      <c r="AQ81" s="56">
        <v>37</v>
      </c>
      <c r="AR81" s="33"/>
      <c r="AS81" s="33">
        <v>20</v>
      </c>
      <c r="AT81" s="33"/>
      <c r="AU81" s="33"/>
      <c r="AV81" s="56">
        <v>57</v>
      </c>
      <c r="AW81" s="33">
        <v>-10</v>
      </c>
      <c r="AX81" s="32" t="s">
        <v>741</v>
      </c>
      <c r="BA81" s="33">
        <v>47</v>
      </c>
      <c r="BB81" s="33">
        <v>-47</v>
      </c>
      <c r="BC81" s="33" t="s">
        <v>742</v>
      </c>
      <c r="BF81" s="32">
        <v>0</v>
      </c>
      <c r="BH81" s="33"/>
      <c r="BI81" s="33"/>
      <c r="BP81" s="34">
        <v>0</v>
      </c>
      <c r="BQ81" s="33"/>
      <c r="BR81" s="33"/>
      <c r="BV81" s="33">
        <v>0</v>
      </c>
      <c r="BW81" s="20"/>
      <c r="BX81" s="20"/>
      <c r="BY81" s="20"/>
      <c r="BZ81" s="20"/>
      <c r="CA81" s="20">
        <v>0</v>
      </c>
      <c r="CB81" s="20"/>
      <c r="CC81" s="20"/>
      <c r="CD81" s="20"/>
      <c r="CE81" s="20"/>
      <c r="CF81" s="33">
        <v>0</v>
      </c>
      <c r="CG81" s="33"/>
      <c r="CH81" s="20"/>
      <c r="CI81" s="20"/>
      <c r="CJ81" s="20"/>
      <c r="CK81" s="33">
        <v>0</v>
      </c>
      <c r="CL81" s="33"/>
      <c r="CN81" s="20"/>
      <c r="CO81" s="35"/>
      <c r="CR81" s="33"/>
      <c r="CS81" s="33"/>
      <c r="CT81" s="36">
        <v>0</v>
      </c>
      <c r="CW81" s="20"/>
      <c r="CY81" s="33">
        <v>0</v>
      </c>
      <c r="CZ81" s="33"/>
      <c r="DA81" s="33"/>
      <c r="DD81" s="33">
        <v>0</v>
      </c>
      <c r="DE81" s="20"/>
      <c r="DF81" s="20"/>
      <c r="DG81" s="33"/>
      <c r="DH81" s="33"/>
      <c r="DI81" s="32">
        <v>2</v>
      </c>
      <c r="DJ81" s="32">
        <v>20</v>
      </c>
      <c r="DK81" s="32">
        <v>2</v>
      </c>
      <c r="DO81" s="36">
        <v>24</v>
      </c>
      <c r="DP81" s="20"/>
      <c r="DQ81" s="33"/>
      <c r="DR81" s="32">
        <v>4</v>
      </c>
      <c r="DW81" s="20">
        <v>-26</v>
      </c>
      <c r="DX81" s="20" t="s">
        <v>743</v>
      </c>
      <c r="DY81" s="20"/>
      <c r="DZ81" s="33"/>
      <c r="EA81" s="32">
        <v>4</v>
      </c>
      <c r="EC81" s="32">
        <v>2</v>
      </c>
      <c r="EE81" s="34">
        <v>8</v>
      </c>
      <c r="EF81" s="33"/>
      <c r="EG81" s="33"/>
      <c r="EN81" s="32">
        <v>20</v>
      </c>
      <c r="EO81" s="33">
        <v>28</v>
      </c>
      <c r="EP81" s="33"/>
      <c r="EQ81" s="33"/>
      <c r="ET81" s="32">
        <v>20</v>
      </c>
      <c r="EU81" s="32">
        <v>110</v>
      </c>
      <c r="EW81" s="33">
        <v>158</v>
      </c>
      <c r="EX81" s="33">
        <v>-10</v>
      </c>
      <c r="EY81" s="33" t="s">
        <v>556</v>
      </c>
      <c r="EZ81" s="32">
        <v>-2</v>
      </c>
      <c r="FB81" s="32">
        <v>10</v>
      </c>
      <c r="FD81" s="32">
        <v>90</v>
      </c>
      <c r="FE81" s="32">
        <v>2</v>
      </c>
      <c r="FF81" s="32">
        <v>10</v>
      </c>
      <c r="FG81" s="33">
        <v>258</v>
      </c>
      <c r="FH81" s="33"/>
      <c r="FI81" s="33"/>
      <c r="FN81" s="32">
        <v>-2</v>
      </c>
      <c r="FO81" s="33">
        <v>256</v>
      </c>
      <c r="FP81" s="33">
        <v>-7.5</v>
      </c>
      <c r="FQ81" s="33" t="s">
        <v>744</v>
      </c>
      <c r="FV81" s="33">
        <v>-25</v>
      </c>
      <c r="FW81" s="33" t="s">
        <v>745</v>
      </c>
      <c r="FX81" s="33"/>
      <c r="FZ81" s="32">
        <v>60</v>
      </c>
      <c r="GB81" s="33">
        <v>283.5</v>
      </c>
      <c r="GC81" s="20"/>
      <c r="GD81" s="20"/>
      <c r="GE81" s="20"/>
      <c r="GF81" s="20"/>
      <c r="GG81" s="20"/>
      <c r="GH81" s="33">
        <v>283.5</v>
      </c>
      <c r="GI81" s="33">
        <v>-41</v>
      </c>
      <c r="GJ81" s="32" t="s">
        <v>372</v>
      </c>
      <c r="GM81" s="40"/>
      <c r="GN81" s="33">
        <v>242.5</v>
      </c>
      <c r="GO81" s="33"/>
      <c r="GU81" s="33">
        <v>242.5</v>
      </c>
      <c r="GV81" s="33">
        <v>-39</v>
      </c>
      <c r="GW81" s="32" t="s">
        <v>357</v>
      </c>
      <c r="GX81" s="32">
        <v>5.5</v>
      </c>
      <c r="GZ81" s="33">
        <v>209</v>
      </c>
      <c r="HE81" s="32">
        <v>1</v>
      </c>
      <c r="HF81" s="32">
        <v>7.5</v>
      </c>
      <c r="HG81" s="32">
        <v>217.5</v>
      </c>
      <c r="HH81" s="32">
        <v>-52.5</v>
      </c>
      <c r="HI81" s="32" t="s">
        <v>253</v>
      </c>
      <c r="HM81" s="32">
        <v>165</v>
      </c>
      <c r="HN81" s="32">
        <v>-35</v>
      </c>
      <c r="HO81" s="32" t="s">
        <v>334</v>
      </c>
      <c r="HP81" s="32">
        <v>6.5</v>
      </c>
      <c r="HQ81" s="32">
        <v>-1</v>
      </c>
      <c r="HR81" s="32">
        <v>135.5</v>
      </c>
      <c r="HS81" s="32">
        <v>-56</v>
      </c>
      <c r="HT81" s="32" t="s">
        <v>677</v>
      </c>
      <c r="HY81" s="32">
        <v>7.5</v>
      </c>
      <c r="IA81" s="32">
        <v>87</v>
      </c>
      <c r="IB81" s="32">
        <v>-56.5</v>
      </c>
      <c r="IC81" s="32" t="s">
        <v>649</v>
      </c>
      <c r="IH81" s="32">
        <v>30.5</v>
      </c>
      <c r="II81" s="32">
        <v>-37.5</v>
      </c>
      <c r="IJ81" s="32" t="s">
        <v>522</v>
      </c>
      <c r="IL81" s="32">
        <v>7</v>
      </c>
      <c r="IR81" s="32">
        <v>0</v>
      </c>
      <c r="IV81" s="32">
        <v>10</v>
      </c>
      <c r="IX81" s="32">
        <v>10</v>
      </c>
      <c r="IY81" s="32">
        <v>-13.5</v>
      </c>
      <c r="IZ81" s="32" t="s">
        <v>336</v>
      </c>
      <c r="JC81" s="32">
        <v>-3.5</v>
      </c>
      <c r="JI81" s="66"/>
      <c r="JL81" s="32">
        <f t="shared" si="1"/>
        <v>-3.5</v>
      </c>
    </row>
    <row r="82" s="32" customFormat="1" customHeight="1" spans="1:272">
      <c r="A82" s="10">
        <v>80</v>
      </c>
      <c r="B82" s="10">
        <v>104838</v>
      </c>
      <c r="C82" s="10" t="s">
        <v>746</v>
      </c>
      <c r="D82" s="10" t="s">
        <v>190</v>
      </c>
      <c r="E82" s="10">
        <v>10955</v>
      </c>
      <c r="F82" s="10" t="s">
        <v>747</v>
      </c>
      <c r="G82" s="10" t="s">
        <v>198</v>
      </c>
      <c r="K82" s="32">
        <v>1</v>
      </c>
      <c r="M82" s="20"/>
      <c r="T82" s="33"/>
      <c r="U82" s="20">
        <v>1</v>
      </c>
      <c r="V82" s="20"/>
      <c r="W82" s="20"/>
      <c r="X82" s="20"/>
      <c r="Y82" s="20"/>
      <c r="Z82" s="20">
        <v>5</v>
      </c>
      <c r="AA82" s="20"/>
      <c r="AB82" s="20"/>
      <c r="AC82" s="20">
        <v>20</v>
      </c>
      <c r="AD82" s="20"/>
      <c r="AE82" s="20"/>
      <c r="AF82" s="20"/>
      <c r="AG82" s="33">
        <v>26</v>
      </c>
      <c r="AJ82" s="32">
        <v>35</v>
      </c>
      <c r="AL82" s="32">
        <v>10</v>
      </c>
      <c r="AM82" s="32">
        <v>20</v>
      </c>
      <c r="AN82" s="32">
        <v>20</v>
      </c>
      <c r="AP82" s="33"/>
      <c r="AQ82" s="56">
        <v>111</v>
      </c>
      <c r="AR82" s="33"/>
      <c r="AS82" s="33"/>
      <c r="AT82" s="33"/>
      <c r="AU82" s="33"/>
      <c r="AV82" s="56">
        <v>111</v>
      </c>
      <c r="AW82" s="33"/>
      <c r="BA82" s="33">
        <v>111</v>
      </c>
      <c r="BB82" s="33"/>
      <c r="BC82" s="33"/>
      <c r="BF82" s="32">
        <v>0</v>
      </c>
      <c r="BH82" s="33"/>
      <c r="BI82" s="33"/>
      <c r="BP82" s="34">
        <v>111</v>
      </c>
      <c r="BQ82" s="33"/>
      <c r="BR82" s="33"/>
      <c r="BS82" s="32">
        <v>20</v>
      </c>
      <c r="BV82" s="33">
        <v>131</v>
      </c>
      <c r="BW82" s="20"/>
      <c r="BX82" s="20"/>
      <c r="BY82" s="20">
        <v>20</v>
      </c>
      <c r="BZ82" s="20">
        <v>20</v>
      </c>
      <c r="CA82" s="20">
        <v>0</v>
      </c>
      <c r="CB82" s="20"/>
      <c r="CC82" s="20"/>
      <c r="CD82" s="20"/>
      <c r="CE82" s="20"/>
      <c r="CF82" s="33">
        <v>171</v>
      </c>
      <c r="CG82" s="33"/>
      <c r="CH82" s="20"/>
      <c r="CI82" s="20"/>
      <c r="CJ82" s="20"/>
      <c r="CK82" s="33">
        <v>171</v>
      </c>
      <c r="CL82" s="33"/>
      <c r="CN82" s="20"/>
      <c r="CO82" s="35"/>
      <c r="CP82" s="32">
        <v>20</v>
      </c>
      <c r="CR82" s="33"/>
      <c r="CS82" s="33"/>
      <c r="CT82" s="36">
        <v>191</v>
      </c>
      <c r="CW82" s="20"/>
      <c r="CY82" s="33">
        <v>191</v>
      </c>
      <c r="CZ82" s="33"/>
      <c r="DA82" s="33"/>
      <c r="DD82" s="33">
        <v>191</v>
      </c>
      <c r="DE82" s="20"/>
      <c r="DF82" s="20"/>
      <c r="DG82" s="33"/>
      <c r="DH82" s="33"/>
      <c r="DO82" s="36">
        <v>191</v>
      </c>
      <c r="DP82" s="20">
        <v>-17</v>
      </c>
      <c r="DQ82" s="33" t="s">
        <v>443</v>
      </c>
      <c r="DW82" s="20"/>
      <c r="DX82" s="20"/>
      <c r="DY82" s="20"/>
      <c r="DZ82" s="33"/>
      <c r="EE82" s="34">
        <v>174</v>
      </c>
      <c r="EF82" s="33"/>
      <c r="EG82" s="33"/>
      <c r="EO82" s="33">
        <v>174</v>
      </c>
      <c r="EP82" s="33"/>
      <c r="EQ82" s="33"/>
      <c r="ER82" s="32">
        <v>2</v>
      </c>
      <c r="EU82" s="32">
        <v>80</v>
      </c>
      <c r="EW82" s="33">
        <v>256</v>
      </c>
      <c r="EX82" s="33">
        <v>-16</v>
      </c>
      <c r="EY82" s="33" t="s">
        <v>748</v>
      </c>
      <c r="EZ82" s="32">
        <v>1</v>
      </c>
      <c r="FC82" s="32">
        <v>8</v>
      </c>
      <c r="FD82" s="32">
        <v>90</v>
      </c>
      <c r="FG82" s="33">
        <v>339</v>
      </c>
      <c r="FH82" s="33"/>
      <c r="FI82" s="33"/>
      <c r="FO82" s="33">
        <v>339</v>
      </c>
      <c r="FP82" s="33">
        <v>-53</v>
      </c>
      <c r="FQ82" s="33" t="s">
        <v>749</v>
      </c>
      <c r="FV82" s="33">
        <v>-30</v>
      </c>
      <c r="FW82" s="33" t="s">
        <v>750</v>
      </c>
      <c r="FX82" s="33">
        <v>-2</v>
      </c>
      <c r="FZ82" s="32">
        <v>70</v>
      </c>
      <c r="GB82" s="33">
        <v>324</v>
      </c>
      <c r="GC82" s="20">
        <v>-21</v>
      </c>
      <c r="GD82" s="20" t="s">
        <v>464</v>
      </c>
      <c r="GE82" s="20"/>
      <c r="GF82" s="20"/>
      <c r="GG82" s="20"/>
      <c r="GH82" s="33">
        <v>303</v>
      </c>
      <c r="GI82" s="33">
        <v>-35</v>
      </c>
      <c r="GJ82" s="32" t="s">
        <v>276</v>
      </c>
      <c r="GM82" s="40">
        <v>-2</v>
      </c>
      <c r="GN82" s="33">
        <v>266</v>
      </c>
      <c r="GO82" s="33"/>
      <c r="GR82" s="32">
        <v>-2</v>
      </c>
      <c r="GU82" s="33">
        <v>264</v>
      </c>
      <c r="GV82" s="33">
        <v>-20.5</v>
      </c>
      <c r="GW82" s="32" t="s">
        <v>435</v>
      </c>
      <c r="GZ82" s="33">
        <v>245.5</v>
      </c>
      <c r="HA82" s="32">
        <v>-43</v>
      </c>
      <c r="HB82" s="32" t="s">
        <v>277</v>
      </c>
      <c r="HF82" s="32">
        <v>7.5</v>
      </c>
      <c r="HG82" s="32">
        <v>210</v>
      </c>
      <c r="HH82" s="32">
        <v>-56</v>
      </c>
      <c r="HI82" s="32" t="s">
        <v>611</v>
      </c>
      <c r="HL82" s="32">
        <v>-2</v>
      </c>
      <c r="HM82" s="32">
        <v>152</v>
      </c>
      <c r="HN82" s="32">
        <v>-84</v>
      </c>
      <c r="HO82" s="32" t="s">
        <v>507</v>
      </c>
      <c r="HQ82" s="32">
        <v>4</v>
      </c>
      <c r="HR82" s="32">
        <v>72</v>
      </c>
      <c r="HS82" s="32">
        <v>-73</v>
      </c>
      <c r="HT82" s="32" t="s">
        <v>400</v>
      </c>
      <c r="HY82" s="32">
        <v>6</v>
      </c>
      <c r="HZ82" s="32">
        <v>9</v>
      </c>
      <c r="IA82" s="32">
        <v>14</v>
      </c>
      <c r="IB82" s="32">
        <v>-14</v>
      </c>
      <c r="IC82" s="32" t="s">
        <v>502</v>
      </c>
      <c r="IE82" s="32">
        <v>10</v>
      </c>
      <c r="IG82" s="32">
        <v>-2</v>
      </c>
      <c r="IH82" s="32">
        <v>8</v>
      </c>
      <c r="IL82" s="32">
        <v>7.5</v>
      </c>
      <c r="IR82" s="32">
        <v>15.5</v>
      </c>
      <c r="IV82" s="32">
        <v>0</v>
      </c>
      <c r="IX82" s="32">
        <v>15.5</v>
      </c>
      <c r="JC82" s="32">
        <v>15.5</v>
      </c>
      <c r="JI82" s="66"/>
      <c r="JK82" s="32">
        <v>-2</v>
      </c>
      <c r="JL82" s="32">
        <f t="shared" si="1"/>
        <v>13.5</v>
      </c>
    </row>
    <row r="83" s="32" customFormat="1" customHeight="1" spans="1:272">
      <c r="A83" s="10">
        <v>81</v>
      </c>
      <c r="B83" s="10">
        <v>122686</v>
      </c>
      <c r="C83" s="10" t="s">
        <v>751</v>
      </c>
      <c r="D83" s="10" t="s">
        <v>196</v>
      </c>
      <c r="E83" s="10">
        <v>8068</v>
      </c>
      <c r="F83" s="10" t="s">
        <v>752</v>
      </c>
      <c r="G83" s="10" t="s">
        <v>198</v>
      </c>
      <c r="H83" s="32">
        <v>-2</v>
      </c>
      <c r="K83" s="32">
        <v>3</v>
      </c>
      <c r="M83" s="20"/>
      <c r="N83" s="32">
        <v>20</v>
      </c>
      <c r="T83" s="33"/>
      <c r="U83" s="20">
        <v>21</v>
      </c>
      <c r="V83" s="20"/>
      <c r="W83" s="20"/>
      <c r="X83" s="20"/>
      <c r="Y83" s="20"/>
      <c r="Z83" s="20"/>
      <c r="AA83" s="20"/>
      <c r="AB83" s="20"/>
      <c r="AC83" s="20">
        <v>20</v>
      </c>
      <c r="AD83" s="20"/>
      <c r="AE83" s="20"/>
      <c r="AF83" s="20"/>
      <c r="AG83" s="33">
        <v>41</v>
      </c>
      <c r="AJ83" s="32">
        <v>40</v>
      </c>
      <c r="AL83" s="32">
        <v>10</v>
      </c>
      <c r="AM83" s="32">
        <v>0</v>
      </c>
      <c r="AN83" s="32">
        <v>20</v>
      </c>
      <c r="AP83" s="33"/>
      <c r="AQ83" s="56">
        <v>111</v>
      </c>
      <c r="AR83" s="33"/>
      <c r="AS83" s="33"/>
      <c r="AT83" s="33"/>
      <c r="AU83" s="33"/>
      <c r="AV83" s="56">
        <v>111</v>
      </c>
      <c r="AW83" s="33"/>
      <c r="BA83" s="33">
        <v>111</v>
      </c>
      <c r="BB83" s="33"/>
      <c r="BC83" s="33"/>
      <c r="BD83" s="32">
        <v>20</v>
      </c>
      <c r="BF83" s="32">
        <v>0</v>
      </c>
      <c r="BH83" s="33"/>
      <c r="BI83" s="33"/>
      <c r="BP83" s="34">
        <v>131</v>
      </c>
      <c r="BQ83" s="33"/>
      <c r="BR83" s="33"/>
      <c r="BS83" s="32">
        <v>20</v>
      </c>
      <c r="BV83" s="33">
        <v>151</v>
      </c>
      <c r="BW83" s="20"/>
      <c r="BX83" s="20">
        <v>20</v>
      </c>
      <c r="BY83" s="20"/>
      <c r="BZ83" s="20"/>
      <c r="CA83" s="20">
        <v>0</v>
      </c>
      <c r="CB83" s="20"/>
      <c r="CC83" s="20"/>
      <c r="CD83" s="20"/>
      <c r="CE83" s="20"/>
      <c r="CF83" s="33">
        <v>171</v>
      </c>
      <c r="CG83" s="33"/>
      <c r="CH83" s="20"/>
      <c r="CI83" s="20"/>
      <c r="CJ83" s="20"/>
      <c r="CK83" s="33">
        <v>171</v>
      </c>
      <c r="CL83" s="33"/>
      <c r="CN83" s="20"/>
      <c r="CO83" s="35"/>
      <c r="CP83" s="32">
        <v>20</v>
      </c>
      <c r="CR83" s="33"/>
      <c r="CS83" s="33"/>
      <c r="CT83" s="36">
        <v>191</v>
      </c>
      <c r="CW83" s="20"/>
      <c r="CY83" s="33">
        <v>191</v>
      </c>
      <c r="CZ83" s="33"/>
      <c r="DA83" s="33"/>
      <c r="DD83" s="33">
        <v>191</v>
      </c>
      <c r="DE83" s="20"/>
      <c r="DF83" s="20"/>
      <c r="DG83" s="33">
        <v>-46</v>
      </c>
      <c r="DH83" s="33" t="s">
        <v>753</v>
      </c>
      <c r="DJ83" s="32">
        <v>20</v>
      </c>
      <c r="DN83" s="32">
        <v>20</v>
      </c>
      <c r="DO83" s="36">
        <v>165</v>
      </c>
      <c r="DP83" s="20"/>
      <c r="DQ83" s="33"/>
      <c r="DT83" s="32">
        <v>2</v>
      </c>
      <c r="DW83" s="20"/>
      <c r="DX83" s="20"/>
      <c r="DY83" s="20"/>
      <c r="DZ83" s="33"/>
      <c r="EE83" s="34">
        <v>167</v>
      </c>
      <c r="EF83" s="33"/>
      <c r="EG83" s="33"/>
      <c r="EK83" s="32">
        <v>10</v>
      </c>
      <c r="EN83" s="32">
        <v>20</v>
      </c>
      <c r="EO83" s="33">
        <v>197</v>
      </c>
      <c r="EP83" s="33"/>
      <c r="EQ83" s="33"/>
      <c r="ET83" s="32">
        <v>20</v>
      </c>
      <c r="EU83" s="32">
        <v>130</v>
      </c>
      <c r="EW83" s="33">
        <v>347</v>
      </c>
      <c r="EX83" s="33"/>
      <c r="EY83" s="33"/>
      <c r="FD83" s="32">
        <v>110</v>
      </c>
      <c r="FG83" s="33">
        <v>457</v>
      </c>
      <c r="FH83" s="33">
        <v>-18.5</v>
      </c>
      <c r="FI83" s="33" t="s">
        <v>754</v>
      </c>
      <c r="FO83" s="33">
        <v>438.5</v>
      </c>
      <c r="FP83" s="33">
        <v>-43.5</v>
      </c>
      <c r="FQ83" s="33" t="s">
        <v>755</v>
      </c>
      <c r="FS83" s="32">
        <v>4</v>
      </c>
      <c r="FV83" s="33">
        <v>-18.75</v>
      </c>
      <c r="FW83" s="33" t="s">
        <v>756</v>
      </c>
      <c r="FX83" s="33"/>
      <c r="FZ83" s="32">
        <v>70</v>
      </c>
      <c r="GB83" s="33">
        <v>450.25</v>
      </c>
      <c r="GC83" s="20"/>
      <c r="GD83" s="20"/>
      <c r="GE83" s="20"/>
      <c r="GF83" s="20"/>
      <c r="GG83" s="20"/>
      <c r="GH83" s="33">
        <v>450.25</v>
      </c>
      <c r="GI83" s="33"/>
      <c r="GM83" s="40">
        <v>-2</v>
      </c>
      <c r="GN83" s="33">
        <v>448.25</v>
      </c>
      <c r="GO83" s="33">
        <v>-10</v>
      </c>
      <c r="GP83" s="32" t="s">
        <v>331</v>
      </c>
      <c r="GU83" s="33">
        <v>438.25</v>
      </c>
      <c r="GV83" s="33">
        <v>-14.5</v>
      </c>
      <c r="GW83" s="32" t="s">
        <v>757</v>
      </c>
      <c r="GX83" s="32">
        <v>4</v>
      </c>
      <c r="GZ83" s="33">
        <v>437.75</v>
      </c>
      <c r="HF83" s="32">
        <v>4</v>
      </c>
      <c r="HG83" s="32">
        <v>441.75</v>
      </c>
      <c r="HH83" s="32">
        <v>-33.5</v>
      </c>
      <c r="HI83" s="32" t="s">
        <v>333</v>
      </c>
      <c r="HL83" s="32">
        <v>1</v>
      </c>
      <c r="HM83" s="32">
        <v>409.25</v>
      </c>
      <c r="HN83" s="32">
        <v>-11.5</v>
      </c>
      <c r="HO83" s="32" t="s">
        <v>334</v>
      </c>
      <c r="HP83" s="32">
        <v>3.5</v>
      </c>
      <c r="HQ83" s="32">
        <v>5</v>
      </c>
      <c r="HR83" s="32">
        <v>406.25</v>
      </c>
      <c r="HS83" s="32">
        <v>-82</v>
      </c>
      <c r="HT83" s="32" t="s">
        <v>335</v>
      </c>
      <c r="HY83" s="32">
        <v>3.5</v>
      </c>
      <c r="IA83" s="32">
        <v>327.75</v>
      </c>
      <c r="IB83" s="32">
        <v>-10.5</v>
      </c>
      <c r="IC83" s="32" t="s">
        <v>255</v>
      </c>
      <c r="IG83" s="32">
        <v>-2</v>
      </c>
      <c r="IH83" s="32">
        <v>315.25</v>
      </c>
      <c r="II83" s="32">
        <v>-2.5</v>
      </c>
      <c r="IJ83" s="32" t="s">
        <v>406</v>
      </c>
      <c r="IK83" s="32">
        <v>20</v>
      </c>
      <c r="IL83" s="32">
        <v>0</v>
      </c>
      <c r="IQ83" s="32">
        <v>-2</v>
      </c>
      <c r="IR83" s="32">
        <v>330.75</v>
      </c>
      <c r="IV83" s="32">
        <v>0</v>
      </c>
      <c r="IX83" s="32">
        <v>330.75</v>
      </c>
      <c r="IY83" s="32">
        <v>-46</v>
      </c>
      <c r="IZ83" s="32" t="s">
        <v>509</v>
      </c>
      <c r="JC83" s="32">
        <v>284.75</v>
      </c>
      <c r="JD83" s="32">
        <v>-24</v>
      </c>
      <c r="JE83" s="32" t="s">
        <v>686</v>
      </c>
      <c r="JF83" s="32">
        <v>20</v>
      </c>
      <c r="JI83" s="66"/>
      <c r="JK83" s="32">
        <v>-2</v>
      </c>
      <c r="JL83" s="32">
        <f t="shared" si="1"/>
        <v>278.75</v>
      </c>
    </row>
    <row r="84" s="32" customFormat="1" customHeight="1" spans="1:272">
      <c r="A84" s="10">
        <v>82</v>
      </c>
      <c r="B84" s="10">
        <v>747</v>
      </c>
      <c r="C84" s="10" t="s">
        <v>268</v>
      </c>
      <c r="D84" s="10" t="s">
        <v>269</v>
      </c>
      <c r="E84" s="10">
        <v>10907</v>
      </c>
      <c r="F84" s="10" t="s">
        <v>758</v>
      </c>
      <c r="G84" s="10" t="s">
        <v>210</v>
      </c>
      <c r="I84" s="32">
        <v>-1</v>
      </c>
      <c r="J84" s="32">
        <v>4</v>
      </c>
      <c r="K84" s="32">
        <v>-2</v>
      </c>
      <c r="L84" s="32">
        <v>0</v>
      </c>
      <c r="M84" s="20">
        <v>3</v>
      </c>
      <c r="T84" s="33"/>
      <c r="U84" s="20">
        <v>4</v>
      </c>
      <c r="V84" s="20"/>
      <c r="W84" s="20"/>
      <c r="X84" s="20"/>
      <c r="Y84" s="20"/>
      <c r="Z84" s="20"/>
      <c r="AA84" s="20"/>
      <c r="AB84" s="20"/>
      <c r="AC84" s="20"/>
      <c r="AD84" s="20"/>
      <c r="AE84" s="20">
        <v>-2</v>
      </c>
      <c r="AF84" s="20"/>
      <c r="AG84" s="33">
        <v>2</v>
      </c>
      <c r="AJ84" s="32">
        <v>25</v>
      </c>
      <c r="AL84" s="32">
        <v>0</v>
      </c>
      <c r="AM84" s="32">
        <v>0</v>
      </c>
      <c r="AN84" s="32">
        <v>20</v>
      </c>
      <c r="AP84" s="33"/>
      <c r="AQ84" s="56">
        <v>47</v>
      </c>
      <c r="AR84" s="33"/>
      <c r="AS84" s="33"/>
      <c r="AT84" s="33"/>
      <c r="AU84" s="33"/>
      <c r="AV84" s="56">
        <v>47</v>
      </c>
      <c r="AW84" s="33"/>
      <c r="BA84" s="33">
        <v>47</v>
      </c>
      <c r="BB84" s="33"/>
      <c r="BC84" s="33"/>
      <c r="BF84" s="32">
        <v>5</v>
      </c>
      <c r="BH84" s="33"/>
      <c r="BI84" s="33"/>
      <c r="BP84" s="34">
        <v>52</v>
      </c>
      <c r="BQ84" s="33"/>
      <c r="BR84" s="33"/>
      <c r="BV84" s="33">
        <v>52</v>
      </c>
      <c r="BW84" s="20"/>
      <c r="BX84" s="20"/>
      <c r="BY84" s="20"/>
      <c r="BZ84" s="20"/>
      <c r="CA84" s="20">
        <v>20</v>
      </c>
      <c r="CB84" s="20"/>
      <c r="CC84" s="20">
        <v>8</v>
      </c>
      <c r="CD84" s="20"/>
      <c r="CE84" s="20"/>
      <c r="CF84" s="33">
        <v>80</v>
      </c>
      <c r="CG84" s="33"/>
      <c r="CH84" s="20"/>
      <c r="CI84" s="20"/>
      <c r="CJ84" s="20"/>
      <c r="CK84" s="33">
        <v>80</v>
      </c>
      <c r="CL84" s="33"/>
      <c r="CN84" s="20">
        <v>24</v>
      </c>
      <c r="CO84" s="35"/>
      <c r="CP84" s="32">
        <v>20</v>
      </c>
      <c r="CR84" s="33">
        <v>-40</v>
      </c>
      <c r="CS84" s="33" t="s">
        <v>505</v>
      </c>
      <c r="CT84" s="36">
        <v>84</v>
      </c>
      <c r="CW84" s="20"/>
      <c r="CY84" s="33">
        <v>84</v>
      </c>
      <c r="CZ84" s="33"/>
      <c r="DA84" s="33"/>
      <c r="DB84" s="32">
        <v>20</v>
      </c>
      <c r="DC84" s="32">
        <v>12</v>
      </c>
      <c r="DD84" s="33">
        <v>116</v>
      </c>
      <c r="DE84" s="20"/>
      <c r="DF84" s="20"/>
      <c r="DG84" s="33"/>
      <c r="DH84" s="33"/>
      <c r="DI84" s="32">
        <v>7</v>
      </c>
      <c r="DO84" s="36">
        <v>123</v>
      </c>
      <c r="DP84" s="20"/>
      <c r="DQ84" s="33"/>
      <c r="DR84" s="32">
        <v>14</v>
      </c>
      <c r="DW84" s="20">
        <v>-37.5</v>
      </c>
      <c r="DX84" s="20" t="s">
        <v>759</v>
      </c>
      <c r="DY84" s="20"/>
      <c r="DZ84" s="33"/>
      <c r="EE84" s="34">
        <v>99.5</v>
      </c>
      <c r="EF84" s="33"/>
      <c r="EG84" s="33"/>
      <c r="EM84" s="32">
        <v>8</v>
      </c>
      <c r="EO84" s="33">
        <v>107.5</v>
      </c>
      <c r="EP84" s="33"/>
      <c r="EQ84" s="33"/>
      <c r="ER84" s="32">
        <v>3</v>
      </c>
      <c r="EU84" s="32">
        <v>90</v>
      </c>
      <c r="EW84" s="33">
        <v>200.5</v>
      </c>
      <c r="EX84" s="33"/>
      <c r="EY84" s="33"/>
      <c r="EZ84" s="32">
        <v>2</v>
      </c>
      <c r="FD84" s="32">
        <v>60</v>
      </c>
      <c r="FG84" s="33">
        <v>262.5</v>
      </c>
      <c r="FH84" s="33"/>
      <c r="FI84" s="33"/>
      <c r="FO84" s="33">
        <v>262.5</v>
      </c>
      <c r="FP84" s="33">
        <v>-30</v>
      </c>
      <c r="FQ84" s="33" t="s">
        <v>552</v>
      </c>
      <c r="FS84" s="32">
        <v>8</v>
      </c>
      <c r="FV84" s="33">
        <v>-46</v>
      </c>
      <c r="FW84" s="33" t="s">
        <v>274</v>
      </c>
      <c r="FX84" s="33">
        <v>0</v>
      </c>
      <c r="FZ84" s="32">
        <v>60</v>
      </c>
      <c r="GB84" s="33">
        <v>254.5</v>
      </c>
      <c r="GC84" s="20">
        <v>-4.5</v>
      </c>
      <c r="GD84" s="20" t="s">
        <v>275</v>
      </c>
      <c r="GE84" s="20"/>
      <c r="GF84" s="20"/>
      <c r="GG84" s="20">
        <v>-2</v>
      </c>
      <c r="GH84" s="33">
        <v>248</v>
      </c>
      <c r="GI84" s="33">
        <v>-41</v>
      </c>
      <c r="GJ84" s="32" t="s">
        <v>372</v>
      </c>
      <c r="GM84" s="40">
        <v>5</v>
      </c>
      <c r="GN84" s="33">
        <v>212</v>
      </c>
      <c r="GO84" s="33"/>
      <c r="GR84" s="32">
        <v>3</v>
      </c>
      <c r="GU84" s="33">
        <v>215</v>
      </c>
      <c r="GV84" s="33"/>
      <c r="GX84" s="32">
        <v>2.5</v>
      </c>
      <c r="GZ84" s="33">
        <v>214.5</v>
      </c>
      <c r="HA84" s="32">
        <v>-27.5</v>
      </c>
      <c r="HB84" s="32" t="s">
        <v>277</v>
      </c>
      <c r="HF84" s="32">
        <v>0</v>
      </c>
      <c r="HG84" s="32">
        <v>187</v>
      </c>
      <c r="HM84" s="32">
        <v>187</v>
      </c>
      <c r="HR84" s="32">
        <v>187</v>
      </c>
      <c r="HS84" s="32">
        <v>-49.5</v>
      </c>
      <c r="HT84" s="32" t="s">
        <v>677</v>
      </c>
      <c r="HZ84" s="32">
        <v>4</v>
      </c>
      <c r="IA84" s="32">
        <v>141.5</v>
      </c>
      <c r="IG84" s="32">
        <v>-1</v>
      </c>
      <c r="IH84" s="32">
        <v>140.5</v>
      </c>
      <c r="IL84" s="32">
        <v>0</v>
      </c>
      <c r="IM84" s="32">
        <v>20</v>
      </c>
      <c r="IQ84" s="32">
        <v>4</v>
      </c>
      <c r="IR84" s="32">
        <v>164.5</v>
      </c>
      <c r="IS84" s="32">
        <v>-17</v>
      </c>
      <c r="IT84" s="32" t="s">
        <v>227</v>
      </c>
      <c r="IV84" s="32">
        <v>10</v>
      </c>
      <c r="IX84" s="32">
        <v>157.5</v>
      </c>
      <c r="IY84" s="32">
        <v>-133.5</v>
      </c>
      <c r="IZ84" s="32" t="s">
        <v>216</v>
      </c>
      <c r="JC84" s="32">
        <v>24</v>
      </c>
      <c r="JI84" s="66"/>
      <c r="JL84" s="32">
        <f t="shared" si="1"/>
        <v>24</v>
      </c>
    </row>
    <row r="85" s="32" customFormat="1" customHeight="1" spans="1:272">
      <c r="A85" s="10">
        <v>83</v>
      </c>
      <c r="B85" s="10">
        <v>517</v>
      </c>
      <c r="C85" s="10" t="s">
        <v>407</v>
      </c>
      <c r="D85" s="10" t="s">
        <v>269</v>
      </c>
      <c r="E85" s="10">
        <v>4024</v>
      </c>
      <c r="F85" s="10" t="s">
        <v>760</v>
      </c>
      <c r="G85" s="10" t="s">
        <v>210</v>
      </c>
      <c r="L85" s="32">
        <v>1</v>
      </c>
      <c r="M85" s="20"/>
      <c r="T85" s="33"/>
      <c r="U85" s="20">
        <v>1</v>
      </c>
      <c r="V85" s="20"/>
      <c r="W85" s="20"/>
      <c r="X85" s="20"/>
      <c r="Y85" s="20"/>
      <c r="Z85" s="20">
        <v>1</v>
      </c>
      <c r="AA85" s="20"/>
      <c r="AB85" s="20"/>
      <c r="AC85" s="20"/>
      <c r="AD85" s="20">
        <v>50</v>
      </c>
      <c r="AE85" s="20"/>
      <c r="AF85" s="20"/>
      <c r="AG85" s="33">
        <v>52</v>
      </c>
      <c r="AI85" s="32">
        <v>20</v>
      </c>
      <c r="AJ85" s="32">
        <v>40</v>
      </c>
      <c r="AL85" s="32">
        <v>0</v>
      </c>
      <c r="AM85" s="32">
        <v>0</v>
      </c>
      <c r="AN85" s="32">
        <v>20</v>
      </c>
      <c r="AP85" s="33"/>
      <c r="AQ85" s="56">
        <v>132</v>
      </c>
      <c r="AR85" s="33"/>
      <c r="AS85" s="33"/>
      <c r="AT85" s="33"/>
      <c r="AU85" s="33"/>
      <c r="AV85" s="56">
        <v>132</v>
      </c>
      <c r="AW85" s="33"/>
      <c r="BA85" s="33">
        <v>132</v>
      </c>
      <c r="BB85" s="33"/>
      <c r="BC85" s="33"/>
      <c r="BF85" s="32">
        <v>0</v>
      </c>
      <c r="BG85" s="32">
        <v>40</v>
      </c>
      <c r="BH85" s="33"/>
      <c r="BI85" s="33"/>
      <c r="BP85" s="34">
        <v>172</v>
      </c>
      <c r="BQ85" s="33"/>
      <c r="BR85" s="33"/>
      <c r="BV85" s="33">
        <v>172</v>
      </c>
      <c r="BW85" s="20"/>
      <c r="BX85" s="20"/>
      <c r="BY85" s="20"/>
      <c r="BZ85" s="20"/>
      <c r="CA85" s="20">
        <v>20</v>
      </c>
      <c r="CB85" s="20"/>
      <c r="CC85" s="20"/>
      <c r="CD85" s="20"/>
      <c r="CE85" s="20"/>
      <c r="CF85" s="33">
        <v>192</v>
      </c>
      <c r="CG85" s="33"/>
      <c r="CH85" s="20"/>
      <c r="CI85" s="20"/>
      <c r="CJ85" s="20">
        <v>3</v>
      </c>
      <c r="CK85" s="33">
        <v>195</v>
      </c>
      <c r="CL85" s="33"/>
      <c r="CN85" s="20"/>
      <c r="CO85" s="35"/>
      <c r="CR85" s="33"/>
      <c r="CS85" s="33"/>
      <c r="CT85" s="36">
        <v>195</v>
      </c>
      <c r="CW85" s="20"/>
      <c r="CX85" s="32">
        <v>3</v>
      </c>
      <c r="CY85" s="33">
        <v>198</v>
      </c>
      <c r="CZ85" s="33"/>
      <c r="DA85" s="33"/>
      <c r="DC85" s="32">
        <v>11</v>
      </c>
      <c r="DD85" s="33">
        <v>209</v>
      </c>
      <c r="DE85" s="20"/>
      <c r="DF85" s="20"/>
      <c r="DG85" s="33"/>
      <c r="DH85" s="33"/>
      <c r="DI85" s="32">
        <v>1</v>
      </c>
      <c r="DO85" s="36">
        <v>210</v>
      </c>
      <c r="DP85" s="20"/>
      <c r="DQ85" s="33"/>
      <c r="DW85" s="20"/>
      <c r="DX85" s="20"/>
      <c r="DY85" s="20"/>
      <c r="DZ85" s="33"/>
      <c r="EA85" s="32">
        <v>14</v>
      </c>
      <c r="EE85" s="34">
        <v>224</v>
      </c>
      <c r="EF85" s="33"/>
      <c r="EG85" s="33"/>
      <c r="EJ85" s="32">
        <v>5</v>
      </c>
      <c r="EK85" s="32">
        <v>20</v>
      </c>
      <c r="EO85" s="33">
        <v>249</v>
      </c>
      <c r="EP85" s="33"/>
      <c r="EQ85" s="33"/>
      <c r="EU85" s="32">
        <v>90</v>
      </c>
      <c r="EW85" s="33">
        <v>339</v>
      </c>
      <c r="EX85" s="33"/>
      <c r="EY85" s="33"/>
      <c r="FD85" s="32">
        <v>70</v>
      </c>
      <c r="FG85" s="33">
        <v>409</v>
      </c>
      <c r="FH85" s="33"/>
      <c r="FI85" s="33"/>
      <c r="FN85" s="32">
        <v>4</v>
      </c>
      <c r="FO85" s="33">
        <v>413</v>
      </c>
      <c r="FP85" s="33"/>
      <c r="FQ85" s="33"/>
      <c r="FV85" s="33"/>
      <c r="FW85" s="33"/>
      <c r="FX85" s="33">
        <v>3</v>
      </c>
      <c r="FZ85" s="32">
        <v>10</v>
      </c>
      <c r="GB85" s="33">
        <v>426</v>
      </c>
      <c r="GC85" s="20"/>
      <c r="GD85" s="20"/>
      <c r="GE85" s="20">
        <v>20</v>
      </c>
      <c r="GF85" s="20"/>
      <c r="GG85" s="20"/>
      <c r="GH85" s="33">
        <v>446</v>
      </c>
      <c r="GI85" s="33"/>
      <c r="GM85" s="40">
        <v>13</v>
      </c>
      <c r="GN85" s="33">
        <v>459</v>
      </c>
      <c r="GO85" s="33">
        <v>-10</v>
      </c>
      <c r="GP85" s="32" t="s">
        <v>648</v>
      </c>
      <c r="GU85" s="33">
        <v>449</v>
      </c>
      <c r="GV85" s="33">
        <v>-28</v>
      </c>
      <c r="GW85" s="32" t="s">
        <v>332</v>
      </c>
      <c r="GX85" s="32">
        <v>5.5</v>
      </c>
      <c r="GZ85" s="33">
        <v>436.5</v>
      </c>
      <c r="HF85" s="32">
        <v>0</v>
      </c>
      <c r="HG85" s="32">
        <v>436.5</v>
      </c>
      <c r="HL85" s="32">
        <v>15</v>
      </c>
      <c r="HM85" s="32">
        <v>451.5</v>
      </c>
      <c r="HR85" s="32">
        <v>451.5</v>
      </c>
      <c r="HS85" s="32">
        <v>-42</v>
      </c>
      <c r="HT85" s="32" t="s">
        <v>296</v>
      </c>
      <c r="HZ85" s="32">
        <v>11</v>
      </c>
      <c r="IA85" s="32">
        <v>420.5</v>
      </c>
      <c r="IB85" s="32">
        <v>-1</v>
      </c>
      <c r="IC85" s="32" t="s">
        <v>297</v>
      </c>
      <c r="IF85" s="32">
        <v>20</v>
      </c>
      <c r="IG85" s="32">
        <v>8</v>
      </c>
      <c r="IH85" s="32">
        <v>447.5</v>
      </c>
      <c r="II85" s="32">
        <v>-10</v>
      </c>
      <c r="IJ85" s="32" t="s">
        <v>308</v>
      </c>
      <c r="IL85" s="32">
        <v>0</v>
      </c>
      <c r="IM85" s="32">
        <v>20</v>
      </c>
      <c r="IR85" s="32">
        <v>457.5</v>
      </c>
      <c r="IV85" s="32">
        <v>60</v>
      </c>
      <c r="IX85" s="32">
        <v>517.5</v>
      </c>
      <c r="IY85" s="32">
        <v>-46</v>
      </c>
      <c r="IZ85" s="32" t="s">
        <v>242</v>
      </c>
      <c r="JB85" s="32">
        <v>50</v>
      </c>
      <c r="JC85" s="32">
        <v>521.5</v>
      </c>
      <c r="JD85" s="32">
        <v>-31.5</v>
      </c>
      <c r="JE85" s="32" t="s">
        <v>425</v>
      </c>
      <c r="JI85" s="66"/>
      <c r="JK85" s="32">
        <v>3</v>
      </c>
      <c r="JL85" s="32">
        <f t="shared" si="1"/>
        <v>493</v>
      </c>
    </row>
    <row r="86" s="32" customFormat="1" customHeight="1" spans="1:272">
      <c r="A86" s="10">
        <v>84</v>
      </c>
      <c r="B86" s="10">
        <v>123007</v>
      </c>
      <c r="C86" s="10" t="s">
        <v>761</v>
      </c>
      <c r="D86" s="10" t="s">
        <v>196</v>
      </c>
      <c r="E86" s="10">
        <v>6733</v>
      </c>
      <c r="F86" s="10" t="s">
        <v>762</v>
      </c>
      <c r="G86" s="49" t="s">
        <v>210</v>
      </c>
      <c r="H86" s="32">
        <v>-2</v>
      </c>
      <c r="L86" s="32">
        <v>3</v>
      </c>
      <c r="M86" s="20">
        <v>3</v>
      </c>
      <c r="T86" s="33"/>
      <c r="U86" s="20">
        <v>4</v>
      </c>
      <c r="V86" s="20"/>
      <c r="W86" s="20"/>
      <c r="X86" s="20"/>
      <c r="Y86" s="20"/>
      <c r="Z86" s="20"/>
      <c r="AA86" s="20"/>
      <c r="AB86" s="20"/>
      <c r="AC86" s="20"/>
      <c r="AD86" s="20"/>
      <c r="AE86" s="20"/>
      <c r="AF86" s="20"/>
      <c r="AG86" s="33">
        <v>4</v>
      </c>
      <c r="AJ86" s="32">
        <v>35</v>
      </c>
      <c r="AL86" s="32">
        <v>0</v>
      </c>
      <c r="AM86" s="32">
        <v>20</v>
      </c>
      <c r="AN86" s="32">
        <v>20</v>
      </c>
      <c r="AP86" s="33"/>
      <c r="AQ86" s="56">
        <v>79</v>
      </c>
      <c r="AR86" s="33"/>
      <c r="AS86" s="33"/>
      <c r="AT86" s="33"/>
      <c r="AU86" s="33"/>
      <c r="AV86" s="56">
        <v>79</v>
      </c>
      <c r="AW86" s="33"/>
      <c r="BA86" s="33">
        <v>79</v>
      </c>
      <c r="BB86" s="33"/>
      <c r="BC86" s="33"/>
      <c r="BF86" s="32">
        <v>1</v>
      </c>
      <c r="BH86" s="33"/>
      <c r="BI86" s="33"/>
      <c r="BP86" s="34">
        <v>80</v>
      </c>
      <c r="BQ86" s="33"/>
      <c r="BR86" s="33"/>
      <c r="BV86" s="33">
        <v>80</v>
      </c>
      <c r="BW86" s="20"/>
      <c r="BX86" s="20">
        <v>20</v>
      </c>
      <c r="BY86" s="20">
        <v>20</v>
      </c>
      <c r="BZ86" s="20">
        <v>20</v>
      </c>
      <c r="CA86" s="20">
        <v>0</v>
      </c>
      <c r="CB86" s="20"/>
      <c r="CC86" s="20">
        <v>5</v>
      </c>
      <c r="CD86" s="20"/>
      <c r="CE86" s="20"/>
      <c r="CF86" s="33">
        <v>145</v>
      </c>
      <c r="CG86" s="33"/>
      <c r="CH86" s="20"/>
      <c r="CI86" s="20"/>
      <c r="CJ86" s="20"/>
      <c r="CK86" s="33">
        <v>145</v>
      </c>
      <c r="CL86" s="33"/>
      <c r="CN86" s="20">
        <v>4</v>
      </c>
      <c r="CO86" s="35"/>
      <c r="CP86" s="32">
        <v>20</v>
      </c>
      <c r="CR86" s="33"/>
      <c r="CS86" s="33"/>
      <c r="CT86" s="36">
        <v>169</v>
      </c>
      <c r="CW86" s="20"/>
      <c r="CX86" s="32">
        <v>5</v>
      </c>
      <c r="CY86" s="33">
        <v>174</v>
      </c>
      <c r="CZ86" s="33"/>
      <c r="DA86" s="33"/>
      <c r="DB86" s="32">
        <v>20</v>
      </c>
      <c r="DC86" s="32">
        <v>4</v>
      </c>
      <c r="DD86" s="33">
        <v>198</v>
      </c>
      <c r="DE86" s="20"/>
      <c r="DF86" s="20"/>
      <c r="DG86" s="33"/>
      <c r="DH86" s="33"/>
      <c r="DO86" s="36">
        <v>198</v>
      </c>
      <c r="DP86" s="20"/>
      <c r="DQ86" s="33"/>
      <c r="DR86" s="32">
        <v>1</v>
      </c>
      <c r="DW86" s="20">
        <v>-60</v>
      </c>
      <c r="DX86" s="20" t="s">
        <v>763</v>
      </c>
      <c r="DY86" s="20"/>
      <c r="DZ86" s="33"/>
      <c r="EE86" s="34">
        <v>139</v>
      </c>
      <c r="EF86" s="33">
        <v>-29.5</v>
      </c>
      <c r="EG86" s="33" t="s">
        <v>764</v>
      </c>
      <c r="EJ86" s="32">
        <v>5</v>
      </c>
      <c r="EO86" s="33">
        <v>114.5</v>
      </c>
      <c r="EP86" s="33"/>
      <c r="EQ86" s="33"/>
      <c r="ER86" s="32">
        <v>3</v>
      </c>
      <c r="EU86" s="32">
        <v>70</v>
      </c>
      <c r="EW86" s="33">
        <v>187.5</v>
      </c>
      <c r="EX86" s="33"/>
      <c r="EY86" s="33"/>
      <c r="FC86" s="32">
        <v>8</v>
      </c>
      <c r="FD86" s="32">
        <v>20</v>
      </c>
      <c r="FE86" s="32">
        <v>1</v>
      </c>
      <c r="FG86" s="33">
        <v>216.5</v>
      </c>
      <c r="FH86" s="33"/>
      <c r="FI86" s="33"/>
      <c r="FJ86" s="32">
        <v>4</v>
      </c>
      <c r="FO86" s="33">
        <v>220.5</v>
      </c>
      <c r="FP86" s="33"/>
      <c r="FQ86" s="33"/>
      <c r="FS86" s="32">
        <v>5</v>
      </c>
      <c r="FV86" s="33"/>
      <c r="FW86" s="33"/>
      <c r="FX86" s="33">
        <v>2</v>
      </c>
      <c r="FZ86" s="32">
        <v>10</v>
      </c>
      <c r="GB86" s="33">
        <v>237.5</v>
      </c>
      <c r="GC86" s="20"/>
      <c r="GD86" s="20"/>
      <c r="GE86" s="20"/>
      <c r="GF86" s="20"/>
      <c r="GG86" s="20"/>
      <c r="GH86" s="33">
        <v>237.5</v>
      </c>
      <c r="GI86" s="33">
        <v>-76</v>
      </c>
      <c r="GJ86" s="32" t="s">
        <v>372</v>
      </c>
      <c r="GM86" s="40"/>
      <c r="GN86" s="33">
        <v>161.5</v>
      </c>
      <c r="GO86" s="33"/>
      <c r="GQ86" s="32">
        <v>20</v>
      </c>
      <c r="GR86" s="32">
        <v>-2</v>
      </c>
      <c r="GU86" s="33">
        <v>179.5</v>
      </c>
      <c r="GV86" s="33"/>
      <c r="GX86" s="32">
        <v>4</v>
      </c>
      <c r="GZ86" s="33">
        <v>165.5</v>
      </c>
      <c r="HE86" s="32">
        <v>3</v>
      </c>
      <c r="HF86" s="32">
        <v>3.5</v>
      </c>
      <c r="HG86" s="32">
        <v>172</v>
      </c>
      <c r="HH86" s="32">
        <v>-29</v>
      </c>
      <c r="HI86" s="32" t="s">
        <v>662</v>
      </c>
      <c r="HM86" s="32">
        <v>143</v>
      </c>
      <c r="HP86" s="32">
        <v>5</v>
      </c>
      <c r="HQ86" s="32">
        <v>2</v>
      </c>
      <c r="HR86" s="32">
        <v>150</v>
      </c>
      <c r="HY86" s="32">
        <v>5</v>
      </c>
      <c r="IA86" s="32">
        <v>155</v>
      </c>
      <c r="IH86" s="32">
        <v>155</v>
      </c>
      <c r="IK86" s="32">
        <v>20</v>
      </c>
      <c r="IL86" s="32">
        <v>5</v>
      </c>
      <c r="IR86" s="32">
        <v>180</v>
      </c>
      <c r="IV86" s="32">
        <v>0</v>
      </c>
      <c r="IX86" s="32">
        <v>180</v>
      </c>
      <c r="JC86" s="32">
        <v>180</v>
      </c>
      <c r="JF86" s="32">
        <v>20</v>
      </c>
      <c r="JI86" s="66"/>
      <c r="JK86" s="32">
        <v>3</v>
      </c>
      <c r="JL86" s="32">
        <f t="shared" si="1"/>
        <v>203</v>
      </c>
    </row>
    <row r="87" s="32" customFormat="1" customHeight="1" spans="1:272">
      <c r="A87" s="10">
        <v>85</v>
      </c>
      <c r="B87" s="10">
        <v>753</v>
      </c>
      <c r="C87" s="10" t="s">
        <v>765</v>
      </c>
      <c r="D87" s="10" t="s">
        <v>269</v>
      </c>
      <c r="E87" s="10">
        <v>11120</v>
      </c>
      <c r="F87" s="52" t="s">
        <v>766</v>
      </c>
      <c r="G87" s="10" t="s">
        <v>210</v>
      </c>
      <c r="H87" s="32">
        <v>2</v>
      </c>
      <c r="L87" s="32">
        <v>-2</v>
      </c>
      <c r="M87" s="20"/>
      <c r="T87" s="33"/>
      <c r="U87" s="20">
        <v>0</v>
      </c>
      <c r="V87" s="20"/>
      <c r="W87" s="20"/>
      <c r="X87" s="20"/>
      <c r="Y87" s="20"/>
      <c r="Z87" s="20"/>
      <c r="AA87" s="20"/>
      <c r="AB87" s="20"/>
      <c r="AC87" s="20"/>
      <c r="AD87" s="20"/>
      <c r="AE87" s="20">
        <v>-2</v>
      </c>
      <c r="AF87" s="20"/>
      <c r="AG87" s="33">
        <v>-2</v>
      </c>
      <c r="AJ87" s="32">
        <v>35</v>
      </c>
      <c r="AL87" s="32">
        <v>0</v>
      </c>
      <c r="AM87" s="32">
        <v>0</v>
      </c>
      <c r="AN87" s="32">
        <v>0</v>
      </c>
      <c r="AP87" s="33"/>
      <c r="AQ87" s="56">
        <v>33</v>
      </c>
      <c r="AR87" s="33"/>
      <c r="AS87" s="33"/>
      <c r="AT87" s="33"/>
      <c r="AU87" s="33"/>
      <c r="AV87" s="56">
        <v>33</v>
      </c>
      <c r="AW87" s="33"/>
      <c r="BA87" s="33">
        <v>33</v>
      </c>
      <c r="BB87" s="33"/>
      <c r="BC87" s="33"/>
      <c r="BF87" s="32">
        <v>0</v>
      </c>
      <c r="BH87" s="33"/>
      <c r="BI87" s="33"/>
      <c r="BJ87" s="32">
        <v>4</v>
      </c>
      <c r="BP87" s="34">
        <v>37</v>
      </c>
      <c r="BQ87" s="33"/>
      <c r="BR87" s="33"/>
      <c r="BT87" s="32">
        <v>-2</v>
      </c>
      <c r="BV87" s="33">
        <v>35</v>
      </c>
      <c r="BW87" s="20"/>
      <c r="BX87" s="20">
        <v>20</v>
      </c>
      <c r="BY87" s="20">
        <v>20</v>
      </c>
      <c r="BZ87" s="20">
        <v>0</v>
      </c>
      <c r="CA87" s="20">
        <v>0</v>
      </c>
      <c r="CB87" s="20"/>
      <c r="CC87" s="20">
        <v>-2</v>
      </c>
      <c r="CD87" s="20"/>
      <c r="CE87" s="20"/>
      <c r="CF87" s="33">
        <v>73</v>
      </c>
      <c r="CG87" s="33"/>
      <c r="CH87" s="20"/>
      <c r="CI87" s="20"/>
      <c r="CJ87" s="20">
        <v>-1</v>
      </c>
      <c r="CK87" s="33">
        <v>72</v>
      </c>
      <c r="CL87" s="33"/>
      <c r="CN87" s="20">
        <v>5</v>
      </c>
      <c r="CO87" s="35"/>
      <c r="CR87" s="33"/>
      <c r="CS87" s="33"/>
      <c r="CT87" s="36">
        <v>77</v>
      </c>
      <c r="CW87" s="20"/>
      <c r="CY87" s="33">
        <v>77</v>
      </c>
      <c r="CZ87" s="33"/>
      <c r="DA87" s="33"/>
      <c r="DD87" s="33">
        <v>77</v>
      </c>
      <c r="DE87" s="20"/>
      <c r="DF87" s="20"/>
      <c r="DG87" s="33"/>
      <c r="DH87" s="33"/>
      <c r="DO87" s="36">
        <v>77</v>
      </c>
      <c r="DP87" s="20"/>
      <c r="DQ87" s="33"/>
      <c r="DW87" s="20"/>
      <c r="DX87" s="20"/>
      <c r="DY87" s="20"/>
      <c r="DZ87" s="33"/>
      <c r="EE87" s="34">
        <v>77</v>
      </c>
      <c r="EF87" s="33"/>
      <c r="EG87" s="33"/>
      <c r="EO87" s="33">
        <v>77</v>
      </c>
      <c r="EP87" s="33"/>
      <c r="EQ87" s="33"/>
      <c r="ET87" s="32">
        <v>20</v>
      </c>
      <c r="EW87" s="33">
        <v>97</v>
      </c>
      <c r="EX87" s="33"/>
      <c r="EY87" s="33"/>
      <c r="EZ87" s="32">
        <v>4</v>
      </c>
      <c r="FD87" s="32">
        <v>10</v>
      </c>
      <c r="FG87" s="33">
        <v>111</v>
      </c>
      <c r="FH87" s="33"/>
      <c r="FI87" s="33"/>
      <c r="FO87" s="33">
        <v>111</v>
      </c>
      <c r="FP87" s="33"/>
      <c r="FQ87" s="33"/>
      <c r="FR87" s="32">
        <v>20</v>
      </c>
      <c r="FS87" s="32">
        <v>11</v>
      </c>
      <c r="FV87" s="33"/>
      <c r="FW87" s="33"/>
      <c r="FX87" s="33">
        <v>1</v>
      </c>
      <c r="FZ87" s="32">
        <v>20</v>
      </c>
      <c r="GB87" s="33">
        <v>163</v>
      </c>
      <c r="GC87" s="20"/>
      <c r="GD87" s="20"/>
      <c r="GE87" s="20"/>
      <c r="GF87" s="20"/>
      <c r="GG87" s="20"/>
      <c r="GH87" s="33">
        <v>163</v>
      </c>
      <c r="GI87" s="33"/>
      <c r="GM87" s="40"/>
      <c r="GN87" s="33">
        <v>163</v>
      </c>
      <c r="GO87" s="33"/>
      <c r="GU87" s="33">
        <v>163</v>
      </c>
      <c r="GV87" s="33"/>
      <c r="GX87" s="32">
        <v>12.5</v>
      </c>
      <c r="GZ87" s="33">
        <v>175.5</v>
      </c>
      <c r="HE87" s="32">
        <v>-2</v>
      </c>
      <c r="HF87" s="32">
        <v>0</v>
      </c>
      <c r="HG87" s="32">
        <v>173.5</v>
      </c>
      <c r="HL87" s="32">
        <v>-2</v>
      </c>
      <c r="HM87" s="32">
        <v>171.5</v>
      </c>
      <c r="HN87" s="32">
        <v>-2.5</v>
      </c>
      <c r="HO87" s="32" t="s">
        <v>334</v>
      </c>
      <c r="HQ87" s="32">
        <v>-2</v>
      </c>
      <c r="HR87" s="32">
        <v>167</v>
      </c>
      <c r="HS87" s="32">
        <v>-20</v>
      </c>
      <c r="HT87" s="32" t="s">
        <v>204</v>
      </c>
      <c r="IA87" s="32">
        <v>147</v>
      </c>
      <c r="IH87" s="32">
        <v>147</v>
      </c>
      <c r="IL87" s="32">
        <v>0</v>
      </c>
      <c r="IQ87" s="32">
        <v>2</v>
      </c>
      <c r="IR87" s="32">
        <v>149</v>
      </c>
      <c r="IV87" s="32">
        <v>50</v>
      </c>
      <c r="IW87" s="32">
        <v>3</v>
      </c>
      <c r="IX87" s="32">
        <v>199</v>
      </c>
      <c r="JC87" s="32">
        <v>199</v>
      </c>
      <c r="JI87" s="66"/>
      <c r="JL87" s="32">
        <f t="shared" si="1"/>
        <v>199</v>
      </c>
    </row>
    <row r="88" s="32" customFormat="1" customHeight="1" spans="1:272">
      <c r="A88" s="10">
        <v>86</v>
      </c>
      <c r="B88" s="10">
        <v>54</v>
      </c>
      <c r="C88" s="10" t="s">
        <v>554</v>
      </c>
      <c r="D88" s="10" t="s">
        <v>190</v>
      </c>
      <c r="E88" s="10">
        <v>6884</v>
      </c>
      <c r="F88" s="10" t="s">
        <v>767</v>
      </c>
      <c r="G88" s="47" t="s">
        <v>210</v>
      </c>
      <c r="M88" s="20"/>
      <c r="T88" s="33"/>
      <c r="U88" s="20">
        <v>0</v>
      </c>
      <c r="V88" s="20"/>
      <c r="W88" s="20"/>
      <c r="X88" s="20"/>
      <c r="Y88" s="20"/>
      <c r="Z88" s="20">
        <v>10</v>
      </c>
      <c r="AA88" s="20"/>
      <c r="AB88" s="20"/>
      <c r="AC88" s="20"/>
      <c r="AD88" s="20"/>
      <c r="AE88" s="20"/>
      <c r="AF88" s="20"/>
      <c r="AG88" s="33">
        <v>10</v>
      </c>
      <c r="AJ88" s="32">
        <v>40</v>
      </c>
      <c r="AL88" s="32">
        <v>10</v>
      </c>
      <c r="AM88" s="32">
        <v>0</v>
      </c>
      <c r="AN88" s="32">
        <v>0</v>
      </c>
      <c r="AP88" s="33"/>
      <c r="AQ88" s="56">
        <v>60</v>
      </c>
      <c r="AR88" s="33"/>
      <c r="AS88" s="33"/>
      <c r="AT88" s="33"/>
      <c r="AU88" s="33"/>
      <c r="AV88" s="56">
        <v>60</v>
      </c>
      <c r="AW88" s="33"/>
      <c r="BA88" s="33">
        <v>60</v>
      </c>
      <c r="BB88" s="33"/>
      <c r="BC88" s="33"/>
      <c r="BF88" s="32">
        <v>0</v>
      </c>
      <c r="BH88" s="33"/>
      <c r="BI88" s="33"/>
      <c r="BP88" s="34">
        <v>60</v>
      </c>
      <c r="BQ88" s="33"/>
      <c r="BR88" s="33"/>
      <c r="BS88" s="32">
        <v>20</v>
      </c>
      <c r="BV88" s="33">
        <v>80</v>
      </c>
      <c r="BW88" s="20"/>
      <c r="BX88" s="20"/>
      <c r="BY88" s="20">
        <v>20</v>
      </c>
      <c r="BZ88" s="20">
        <v>20</v>
      </c>
      <c r="CA88" s="20">
        <v>0</v>
      </c>
      <c r="CB88" s="20"/>
      <c r="CC88" s="20">
        <v>5</v>
      </c>
      <c r="CD88" s="20"/>
      <c r="CE88" s="20"/>
      <c r="CF88" s="33">
        <v>125</v>
      </c>
      <c r="CG88" s="33"/>
      <c r="CH88" s="20"/>
      <c r="CI88" s="20"/>
      <c r="CJ88" s="20"/>
      <c r="CK88" s="33">
        <v>125</v>
      </c>
      <c r="CL88" s="33"/>
      <c r="CN88" s="20"/>
      <c r="CO88" s="35">
        <v>10</v>
      </c>
      <c r="CP88" s="32">
        <v>20</v>
      </c>
      <c r="CR88" s="33"/>
      <c r="CS88" s="33"/>
      <c r="CT88" s="36">
        <v>155</v>
      </c>
      <c r="CU88" s="32">
        <v>20</v>
      </c>
      <c r="CW88" s="20"/>
      <c r="CY88" s="33">
        <v>175</v>
      </c>
      <c r="CZ88" s="33"/>
      <c r="DA88" s="33"/>
      <c r="DD88" s="33">
        <v>175</v>
      </c>
      <c r="DE88" s="20"/>
      <c r="DF88" s="20"/>
      <c r="DG88" s="33"/>
      <c r="DH88" s="33"/>
      <c r="DO88" s="36">
        <v>175</v>
      </c>
      <c r="DP88" s="20"/>
      <c r="DQ88" s="33"/>
      <c r="DW88" s="20"/>
      <c r="DX88" s="20"/>
      <c r="DY88" s="20"/>
      <c r="DZ88" s="33"/>
      <c r="EC88" s="32">
        <v>3</v>
      </c>
      <c r="EE88" s="34">
        <v>178</v>
      </c>
      <c r="EF88" s="33"/>
      <c r="EG88" s="33"/>
      <c r="EO88" s="33">
        <v>178</v>
      </c>
      <c r="EP88" s="33"/>
      <c r="EQ88" s="33"/>
      <c r="ER88" s="32">
        <v>-2</v>
      </c>
      <c r="EW88" s="33">
        <v>176</v>
      </c>
      <c r="EX88" s="33">
        <v>-28</v>
      </c>
      <c r="EY88" s="33" t="s">
        <v>768</v>
      </c>
      <c r="FB88" s="32">
        <v>8</v>
      </c>
      <c r="FG88" s="33">
        <v>156</v>
      </c>
      <c r="FH88" s="33"/>
      <c r="FI88" s="33"/>
      <c r="FN88" s="32">
        <v>-4</v>
      </c>
      <c r="FO88" s="33">
        <v>152</v>
      </c>
      <c r="FP88" s="33"/>
      <c r="FQ88" s="33"/>
      <c r="FV88" s="33"/>
      <c r="FW88" s="33"/>
      <c r="FX88" s="33"/>
      <c r="GB88" s="33">
        <v>152</v>
      </c>
      <c r="GC88" s="20"/>
      <c r="GD88" s="20"/>
      <c r="GE88" s="20">
        <v>20</v>
      </c>
      <c r="GF88" s="20"/>
      <c r="GG88" s="20"/>
      <c r="GH88" s="33">
        <v>172</v>
      </c>
      <c r="GI88" s="33">
        <v>-20</v>
      </c>
      <c r="GJ88" s="32" t="s">
        <v>769</v>
      </c>
      <c r="GM88" s="40"/>
      <c r="GN88" s="33">
        <v>152</v>
      </c>
      <c r="GO88" s="33"/>
      <c r="GU88" s="33">
        <v>152</v>
      </c>
      <c r="GV88" s="33"/>
      <c r="GX88" s="32">
        <v>3.5</v>
      </c>
      <c r="GZ88" s="33">
        <v>155.5</v>
      </c>
      <c r="HC88" s="32">
        <v>20</v>
      </c>
      <c r="HF88" s="32">
        <v>3.5</v>
      </c>
      <c r="HG88" s="32">
        <v>179</v>
      </c>
      <c r="HL88" s="32">
        <v>2</v>
      </c>
      <c r="HM88" s="32">
        <v>181</v>
      </c>
      <c r="HP88" s="32">
        <v>3.5</v>
      </c>
      <c r="HR88" s="32">
        <v>184.5</v>
      </c>
      <c r="IA88" s="32">
        <v>184.5</v>
      </c>
      <c r="IE88" s="32">
        <v>10</v>
      </c>
      <c r="IH88" s="32">
        <v>194.5</v>
      </c>
      <c r="IK88" s="32">
        <v>20</v>
      </c>
      <c r="IL88" s="32">
        <v>3.5</v>
      </c>
      <c r="IM88" s="32">
        <v>20</v>
      </c>
      <c r="IR88" s="32">
        <v>238</v>
      </c>
      <c r="IV88" s="32">
        <v>10</v>
      </c>
      <c r="IX88" s="32">
        <v>248</v>
      </c>
      <c r="JC88" s="32">
        <v>248</v>
      </c>
      <c r="JG88" s="32">
        <v>20</v>
      </c>
      <c r="JI88" s="66"/>
      <c r="JL88" s="32">
        <f t="shared" si="1"/>
        <v>268</v>
      </c>
    </row>
    <row r="89" s="32" customFormat="1" customHeight="1" spans="1:272">
      <c r="A89" s="10">
        <v>87</v>
      </c>
      <c r="B89" s="10">
        <v>307</v>
      </c>
      <c r="C89" s="10" t="s">
        <v>375</v>
      </c>
      <c r="D89" s="10" t="s">
        <v>376</v>
      </c>
      <c r="E89" s="10">
        <v>8022</v>
      </c>
      <c r="F89" s="10" t="s">
        <v>770</v>
      </c>
      <c r="G89" s="18" t="s">
        <v>198</v>
      </c>
      <c r="M89" s="20"/>
      <c r="T89" s="33"/>
      <c r="U89" s="20">
        <v>0</v>
      </c>
      <c r="V89" s="20"/>
      <c r="W89" s="20"/>
      <c r="X89" s="20"/>
      <c r="Y89" s="20"/>
      <c r="Z89" s="20"/>
      <c r="AA89" s="20"/>
      <c r="AB89" s="20"/>
      <c r="AC89" s="20"/>
      <c r="AD89" s="20"/>
      <c r="AE89" s="20"/>
      <c r="AF89" s="20"/>
      <c r="AG89" s="33">
        <v>0</v>
      </c>
      <c r="AP89" s="33"/>
      <c r="AQ89" s="56">
        <v>0</v>
      </c>
      <c r="AR89" s="33"/>
      <c r="AS89" s="33"/>
      <c r="AT89" s="33">
        <v>20</v>
      </c>
      <c r="AU89" s="33"/>
      <c r="AV89" s="56">
        <v>20</v>
      </c>
      <c r="AW89" s="33"/>
      <c r="BA89" s="33">
        <v>20</v>
      </c>
      <c r="BB89" s="33"/>
      <c r="BC89" s="33"/>
      <c r="BE89" s="32">
        <v>20</v>
      </c>
      <c r="BF89" s="32">
        <v>0</v>
      </c>
      <c r="BH89" s="33"/>
      <c r="BI89" s="33"/>
      <c r="BP89" s="34">
        <v>40</v>
      </c>
      <c r="BQ89" s="33"/>
      <c r="BR89" s="33"/>
      <c r="BV89" s="33">
        <v>40</v>
      </c>
      <c r="BW89" s="20"/>
      <c r="BX89" s="20"/>
      <c r="BY89" s="20">
        <v>20</v>
      </c>
      <c r="BZ89" s="20">
        <v>0</v>
      </c>
      <c r="CA89" s="20">
        <v>0</v>
      </c>
      <c r="CB89" s="20"/>
      <c r="CC89" s="20"/>
      <c r="CD89" s="20"/>
      <c r="CE89" s="20"/>
      <c r="CF89" s="33">
        <v>60</v>
      </c>
      <c r="CG89" s="33"/>
      <c r="CH89" s="20"/>
      <c r="CI89" s="20">
        <v>20</v>
      </c>
      <c r="CJ89" s="20"/>
      <c r="CK89" s="33">
        <v>80</v>
      </c>
      <c r="CL89" s="33"/>
      <c r="CN89" s="20"/>
      <c r="CO89" s="35"/>
      <c r="CR89" s="33"/>
      <c r="CS89" s="33"/>
      <c r="CT89" s="36">
        <v>80</v>
      </c>
      <c r="CU89" s="32">
        <v>20</v>
      </c>
      <c r="CW89" s="20"/>
      <c r="CY89" s="33">
        <v>100</v>
      </c>
      <c r="CZ89" s="33"/>
      <c r="DA89" s="33"/>
      <c r="DD89" s="33">
        <v>100</v>
      </c>
      <c r="DE89" s="20"/>
      <c r="DF89" s="20"/>
      <c r="DG89" s="33"/>
      <c r="DH89" s="33"/>
      <c r="DM89" s="32">
        <v>10</v>
      </c>
      <c r="DO89" s="36">
        <v>110</v>
      </c>
      <c r="DP89" s="20"/>
      <c r="DQ89" s="33"/>
      <c r="DW89" s="20"/>
      <c r="DX89" s="20"/>
      <c r="DY89" s="20"/>
      <c r="DZ89" s="33"/>
      <c r="EE89" s="34">
        <v>110</v>
      </c>
      <c r="EF89" s="33"/>
      <c r="EG89" s="33"/>
      <c r="EJ89" s="32">
        <v>5</v>
      </c>
      <c r="EO89" s="33">
        <v>115</v>
      </c>
      <c r="EP89" s="33"/>
      <c r="EQ89" s="33"/>
      <c r="EU89" s="32">
        <v>120</v>
      </c>
      <c r="EW89" s="33">
        <v>235</v>
      </c>
      <c r="EX89" s="33"/>
      <c r="EY89" s="33"/>
      <c r="FD89" s="32">
        <v>110</v>
      </c>
      <c r="FG89" s="33">
        <v>345</v>
      </c>
      <c r="FH89" s="33"/>
      <c r="FI89" s="33"/>
      <c r="FO89" s="33">
        <v>345</v>
      </c>
      <c r="FP89" s="33"/>
      <c r="FQ89" s="33"/>
      <c r="FV89" s="33">
        <v>-2.5</v>
      </c>
      <c r="FW89" s="33" t="s">
        <v>771</v>
      </c>
      <c r="FX89" s="33"/>
      <c r="FZ89" s="32">
        <v>70</v>
      </c>
      <c r="GB89" s="33">
        <v>412.5</v>
      </c>
      <c r="GC89" s="20">
        <v>-3.5</v>
      </c>
      <c r="GD89" s="20" t="s">
        <v>289</v>
      </c>
      <c r="GE89" s="20"/>
      <c r="GF89" s="20">
        <v>20</v>
      </c>
      <c r="GG89" s="20"/>
      <c r="GH89" s="33">
        <v>429</v>
      </c>
      <c r="GI89" s="33"/>
      <c r="GM89" s="40"/>
      <c r="GN89" s="33">
        <v>429</v>
      </c>
      <c r="GO89" s="33"/>
      <c r="GU89" s="33">
        <v>429</v>
      </c>
      <c r="GV89" s="33">
        <v>-5.5</v>
      </c>
      <c r="GW89" s="32" t="s">
        <v>351</v>
      </c>
      <c r="GZ89" s="33">
        <v>423.5</v>
      </c>
      <c r="HG89" s="32">
        <v>423.5</v>
      </c>
      <c r="HM89" s="32">
        <v>423.5</v>
      </c>
      <c r="HR89" s="32">
        <v>423.5</v>
      </c>
      <c r="IA89" s="32">
        <v>423.5</v>
      </c>
      <c r="IH89" s="32">
        <v>423.5</v>
      </c>
      <c r="IR89" s="32">
        <v>423.5</v>
      </c>
      <c r="IS89" s="32">
        <v>-9</v>
      </c>
      <c r="IT89" s="32" t="s">
        <v>227</v>
      </c>
      <c r="IU89" s="32">
        <v>20</v>
      </c>
      <c r="IV89" s="32">
        <v>0</v>
      </c>
      <c r="IX89" s="32">
        <v>434.5</v>
      </c>
      <c r="IY89" s="32">
        <v>-2.5</v>
      </c>
      <c r="IZ89" s="32" t="s">
        <v>509</v>
      </c>
      <c r="JB89" s="32">
        <v>50</v>
      </c>
      <c r="JC89" s="32">
        <v>482</v>
      </c>
      <c r="JD89" s="32">
        <f>-54.5-10.5</f>
        <v>-65</v>
      </c>
      <c r="JE89" s="32" t="s">
        <v>597</v>
      </c>
      <c r="JI89" s="66"/>
      <c r="JL89" s="32">
        <f t="shared" si="1"/>
        <v>417</v>
      </c>
    </row>
    <row r="90" s="32" customFormat="1" customHeight="1" spans="1:272">
      <c r="A90" s="10">
        <v>88</v>
      </c>
      <c r="B90" s="10">
        <v>307</v>
      </c>
      <c r="C90" s="10" t="s">
        <v>375</v>
      </c>
      <c r="D90" s="10" t="s">
        <v>376</v>
      </c>
      <c r="E90" s="10">
        <v>8592</v>
      </c>
      <c r="F90" s="10" t="s">
        <v>772</v>
      </c>
      <c r="G90" s="49" t="s">
        <v>198</v>
      </c>
      <c r="M90" s="20"/>
      <c r="T90" s="33"/>
      <c r="U90" s="20">
        <v>0</v>
      </c>
      <c r="V90" s="20"/>
      <c r="W90" s="20"/>
      <c r="X90" s="20"/>
      <c r="Y90" s="20"/>
      <c r="Z90" s="20"/>
      <c r="AA90" s="20"/>
      <c r="AB90" s="20"/>
      <c r="AC90" s="20"/>
      <c r="AD90" s="20"/>
      <c r="AE90" s="20"/>
      <c r="AF90" s="20"/>
      <c r="AG90" s="33">
        <v>0</v>
      </c>
      <c r="AP90" s="33"/>
      <c r="AQ90" s="56">
        <v>0</v>
      </c>
      <c r="AR90" s="33"/>
      <c r="AS90" s="33">
        <v>20</v>
      </c>
      <c r="AT90" s="33">
        <v>20</v>
      </c>
      <c r="AU90" s="33"/>
      <c r="AV90" s="56">
        <v>40</v>
      </c>
      <c r="AW90" s="33"/>
      <c r="AZ90" s="32">
        <v>20</v>
      </c>
      <c r="BA90" s="33">
        <v>60</v>
      </c>
      <c r="BB90" s="33"/>
      <c r="BC90" s="33"/>
      <c r="BE90" s="32">
        <v>20</v>
      </c>
      <c r="BF90" s="32">
        <v>0</v>
      </c>
      <c r="BH90" s="33"/>
      <c r="BI90" s="33"/>
      <c r="BP90" s="34">
        <v>80</v>
      </c>
      <c r="BQ90" s="33"/>
      <c r="BR90" s="33"/>
      <c r="BV90" s="33">
        <v>80</v>
      </c>
      <c r="BW90" s="20"/>
      <c r="BX90" s="20"/>
      <c r="BY90" s="20">
        <v>20</v>
      </c>
      <c r="BZ90" s="20">
        <v>0</v>
      </c>
      <c r="CA90" s="20">
        <v>0</v>
      </c>
      <c r="CB90" s="20"/>
      <c r="CC90" s="20"/>
      <c r="CD90" s="20"/>
      <c r="CE90" s="20"/>
      <c r="CF90" s="33">
        <v>100</v>
      </c>
      <c r="CG90" s="33"/>
      <c r="CH90" s="20"/>
      <c r="CI90" s="20">
        <v>20</v>
      </c>
      <c r="CJ90" s="20"/>
      <c r="CK90" s="33">
        <v>120</v>
      </c>
      <c r="CL90" s="33"/>
      <c r="CN90" s="20"/>
      <c r="CO90" s="35"/>
      <c r="CR90" s="33"/>
      <c r="CS90" s="33"/>
      <c r="CT90" s="36">
        <v>120</v>
      </c>
      <c r="CU90" s="32">
        <v>20</v>
      </c>
      <c r="CW90" s="20"/>
      <c r="CY90" s="33">
        <v>140</v>
      </c>
      <c r="CZ90" s="33"/>
      <c r="DA90" s="33"/>
      <c r="DD90" s="33">
        <v>140</v>
      </c>
      <c r="DE90" s="20"/>
      <c r="DF90" s="20"/>
      <c r="DG90" s="33"/>
      <c r="DH90" s="33"/>
      <c r="DM90" s="32">
        <v>10</v>
      </c>
      <c r="DO90" s="36">
        <v>150</v>
      </c>
      <c r="DP90" s="20"/>
      <c r="DQ90" s="33"/>
      <c r="DW90" s="20"/>
      <c r="DX90" s="20"/>
      <c r="DY90" s="20"/>
      <c r="DZ90" s="33"/>
      <c r="EC90" s="32">
        <v>3</v>
      </c>
      <c r="EE90" s="34">
        <v>153</v>
      </c>
      <c r="EF90" s="33"/>
      <c r="EG90" s="33"/>
      <c r="EO90" s="33">
        <v>153</v>
      </c>
      <c r="EP90" s="33"/>
      <c r="EQ90" s="33"/>
      <c r="EU90" s="32">
        <v>120</v>
      </c>
      <c r="EW90" s="33">
        <v>273</v>
      </c>
      <c r="EX90" s="33"/>
      <c r="EY90" s="33"/>
      <c r="FD90" s="32">
        <v>110</v>
      </c>
      <c r="FG90" s="33">
        <v>383</v>
      </c>
      <c r="FH90" s="33"/>
      <c r="FI90" s="33"/>
      <c r="FO90" s="33">
        <v>383</v>
      </c>
      <c r="FP90" s="33"/>
      <c r="FQ90" s="33"/>
      <c r="FV90" s="33"/>
      <c r="FW90" s="33"/>
      <c r="FX90" s="33"/>
      <c r="FZ90" s="32">
        <v>70</v>
      </c>
      <c r="GB90" s="33">
        <v>453</v>
      </c>
      <c r="GC90" s="20"/>
      <c r="GD90" s="20"/>
      <c r="GE90" s="20"/>
      <c r="GF90" s="20"/>
      <c r="GG90" s="20"/>
      <c r="GH90" s="33">
        <v>453</v>
      </c>
      <c r="GI90" s="33"/>
      <c r="GM90" s="40"/>
      <c r="GN90" s="33">
        <v>453</v>
      </c>
      <c r="GO90" s="33"/>
      <c r="GU90" s="33">
        <v>453</v>
      </c>
      <c r="GV90" s="33"/>
      <c r="GZ90" s="33">
        <v>453</v>
      </c>
      <c r="HG90" s="32">
        <v>453</v>
      </c>
      <c r="HM90" s="32">
        <v>453</v>
      </c>
      <c r="HR90" s="32">
        <v>453</v>
      </c>
      <c r="IA90" s="32">
        <v>453</v>
      </c>
      <c r="IH90" s="32">
        <v>453</v>
      </c>
      <c r="IR90" s="32">
        <v>453</v>
      </c>
      <c r="IS90" s="32">
        <v>-10</v>
      </c>
      <c r="IT90" s="32" t="s">
        <v>227</v>
      </c>
      <c r="IU90" s="32">
        <v>20</v>
      </c>
      <c r="IV90" s="32">
        <v>60</v>
      </c>
      <c r="IX90" s="32">
        <v>523</v>
      </c>
      <c r="IY90" s="32">
        <v>-2</v>
      </c>
      <c r="IZ90" s="32" t="s">
        <v>509</v>
      </c>
      <c r="JB90" s="32">
        <v>50</v>
      </c>
      <c r="JC90" s="32">
        <v>571</v>
      </c>
      <c r="JD90" s="32">
        <v>-26.5</v>
      </c>
      <c r="JE90" s="32" t="s">
        <v>773</v>
      </c>
      <c r="JI90" s="66"/>
      <c r="JL90" s="32">
        <f t="shared" si="1"/>
        <v>544.5</v>
      </c>
    </row>
    <row r="91" s="32" customFormat="1" customHeight="1" spans="1:272">
      <c r="A91" s="10">
        <v>89</v>
      </c>
      <c r="B91" s="10">
        <v>307</v>
      </c>
      <c r="C91" s="10" t="s">
        <v>375</v>
      </c>
      <c r="D91" s="10" t="s">
        <v>376</v>
      </c>
      <c r="E91" s="10">
        <v>9563</v>
      </c>
      <c r="F91" s="10" t="s">
        <v>774</v>
      </c>
      <c r="G91" s="49" t="s">
        <v>198</v>
      </c>
      <c r="M91" s="20"/>
      <c r="T91" s="33"/>
      <c r="U91" s="20">
        <v>0</v>
      </c>
      <c r="V91" s="20"/>
      <c r="W91" s="20"/>
      <c r="X91" s="20"/>
      <c r="Y91" s="20"/>
      <c r="Z91" s="20"/>
      <c r="AA91" s="20"/>
      <c r="AB91" s="20"/>
      <c r="AC91" s="20"/>
      <c r="AD91" s="20"/>
      <c r="AE91" s="20">
        <v>4</v>
      </c>
      <c r="AF91" s="20"/>
      <c r="AG91" s="33">
        <v>4</v>
      </c>
      <c r="AJ91" s="32">
        <v>25</v>
      </c>
      <c r="AK91" s="32">
        <v>10</v>
      </c>
      <c r="AL91" s="32">
        <v>0</v>
      </c>
      <c r="AM91" s="32">
        <v>20</v>
      </c>
      <c r="AN91" s="32">
        <v>20</v>
      </c>
      <c r="AP91" s="33"/>
      <c r="AQ91" s="56">
        <v>79</v>
      </c>
      <c r="AR91" s="33"/>
      <c r="AS91" s="33">
        <v>20</v>
      </c>
      <c r="AT91" s="33">
        <v>20</v>
      </c>
      <c r="AU91" s="33"/>
      <c r="AV91" s="56">
        <v>119</v>
      </c>
      <c r="AW91" s="33">
        <v>-82</v>
      </c>
      <c r="AX91" s="32" t="s">
        <v>775</v>
      </c>
      <c r="BA91" s="33">
        <v>37</v>
      </c>
      <c r="BB91" s="33"/>
      <c r="BC91" s="33"/>
      <c r="BE91" s="32">
        <v>20</v>
      </c>
      <c r="BF91" s="32">
        <v>4</v>
      </c>
      <c r="BH91" s="33"/>
      <c r="BI91" s="33"/>
      <c r="BP91" s="34">
        <v>61</v>
      </c>
      <c r="BQ91" s="33"/>
      <c r="BR91" s="33"/>
      <c r="BT91" s="32">
        <v>4</v>
      </c>
      <c r="BV91" s="33">
        <v>65</v>
      </c>
      <c r="BW91" s="20"/>
      <c r="BX91" s="20"/>
      <c r="BY91" s="20">
        <v>20</v>
      </c>
      <c r="BZ91" s="20">
        <v>0</v>
      </c>
      <c r="CA91" s="20">
        <v>0</v>
      </c>
      <c r="CB91" s="20"/>
      <c r="CC91" s="20">
        <v>-2</v>
      </c>
      <c r="CD91" s="20">
        <v>-30</v>
      </c>
      <c r="CE91" s="20" t="s">
        <v>379</v>
      </c>
      <c r="CF91" s="33">
        <v>53</v>
      </c>
      <c r="CG91" s="33"/>
      <c r="CH91" s="20"/>
      <c r="CI91" s="20">
        <v>20</v>
      </c>
      <c r="CJ91" s="20"/>
      <c r="CK91" s="33">
        <v>73</v>
      </c>
      <c r="CL91" s="33">
        <v>-22.5</v>
      </c>
      <c r="CM91" s="32" t="s">
        <v>776</v>
      </c>
      <c r="CN91" s="20"/>
      <c r="CO91" s="35"/>
      <c r="CR91" s="33">
        <v>-20</v>
      </c>
      <c r="CS91" s="33" t="s">
        <v>777</v>
      </c>
      <c r="CT91" s="36">
        <v>30.5</v>
      </c>
      <c r="CU91" s="32">
        <v>20</v>
      </c>
      <c r="CW91" s="20"/>
      <c r="CY91" s="33">
        <v>50.5</v>
      </c>
      <c r="CZ91" s="33"/>
      <c r="DA91" s="33"/>
      <c r="DC91" s="32">
        <v>-2</v>
      </c>
      <c r="DD91" s="33">
        <v>48.5</v>
      </c>
      <c r="DE91" s="20"/>
      <c r="DF91" s="20"/>
      <c r="DG91" s="33"/>
      <c r="DH91" s="33"/>
      <c r="DM91" s="32">
        <v>10</v>
      </c>
      <c r="DO91" s="36">
        <v>58.5</v>
      </c>
      <c r="DP91" s="20"/>
      <c r="DQ91" s="33"/>
      <c r="DR91" s="32">
        <v>5</v>
      </c>
      <c r="DW91" s="20"/>
      <c r="DX91" s="20"/>
      <c r="DY91" s="20"/>
      <c r="DZ91" s="33"/>
      <c r="EB91" s="32">
        <v>20</v>
      </c>
      <c r="EE91" s="34">
        <v>83.5</v>
      </c>
      <c r="EF91" s="33"/>
      <c r="EG91" s="33"/>
      <c r="EM91" s="32">
        <v>-2</v>
      </c>
      <c r="EO91" s="33">
        <v>81.5</v>
      </c>
      <c r="EP91" s="33"/>
      <c r="EQ91" s="33"/>
      <c r="ER91" s="32">
        <v>3</v>
      </c>
      <c r="ET91" s="32">
        <v>20</v>
      </c>
      <c r="EU91" s="32">
        <v>120</v>
      </c>
      <c r="EW91" s="33">
        <v>224.5</v>
      </c>
      <c r="EX91" s="33"/>
      <c r="EY91" s="33"/>
      <c r="FD91" s="32">
        <v>110</v>
      </c>
      <c r="FG91" s="33">
        <v>334.5</v>
      </c>
      <c r="FH91" s="33"/>
      <c r="FI91" s="33"/>
      <c r="FO91" s="33">
        <v>334.5</v>
      </c>
      <c r="FP91" s="33"/>
      <c r="FQ91" s="33"/>
      <c r="FV91" s="33">
        <v>-31.5</v>
      </c>
      <c r="FW91" s="33" t="s">
        <v>778</v>
      </c>
      <c r="FX91" s="33"/>
      <c r="FZ91" s="32">
        <v>70</v>
      </c>
      <c r="GB91" s="33">
        <v>373</v>
      </c>
      <c r="GC91" s="20">
        <v>-7</v>
      </c>
      <c r="GD91" s="20" t="s">
        <v>382</v>
      </c>
      <c r="GE91" s="20"/>
      <c r="GF91" s="20"/>
      <c r="GG91" s="20"/>
      <c r="GH91" s="33">
        <v>366</v>
      </c>
      <c r="GI91" s="33"/>
      <c r="GM91" s="40">
        <v>5</v>
      </c>
      <c r="GN91" s="33">
        <v>371</v>
      </c>
      <c r="GO91" s="33"/>
      <c r="GU91" s="33">
        <v>371</v>
      </c>
      <c r="GV91" s="33">
        <v>-38</v>
      </c>
      <c r="GW91" s="32" t="s">
        <v>384</v>
      </c>
      <c r="GY91" s="32">
        <v>20</v>
      </c>
      <c r="GZ91" s="33">
        <v>353</v>
      </c>
      <c r="HG91" s="32">
        <v>353</v>
      </c>
      <c r="HM91" s="32">
        <v>353</v>
      </c>
      <c r="HR91" s="32">
        <v>353</v>
      </c>
      <c r="HY91" s="32">
        <v>7.5</v>
      </c>
      <c r="HZ91" s="32">
        <v>-2</v>
      </c>
      <c r="IA91" s="32">
        <v>358.5</v>
      </c>
      <c r="IH91" s="32">
        <v>358.5</v>
      </c>
      <c r="IL91" s="32">
        <v>7.5</v>
      </c>
      <c r="IR91" s="32">
        <v>366</v>
      </c>
      <c r="IS91" s="32">
        <v>-27.5</v>
      </c>
      <c r="IT91" s="32" t="s">
        <v>227</v>
      </c>
      <c r="IU91" s="32">
        <v>20</v>
      </c>
      <c r="IV91" s="32">
        <v>0</v>
      </c>
      <c r="IX91" s="32">
        <v>358.5</v>
      </c>
      <c r="IY91" s="32">
        <v>-7.5</v>
      </c>
      <c r="IZ91" s="32" t="s">
        <v>242</v>
      </c>
      <c r="JB91" s="32">
        <v>50</v>
      </c>
      <c r="JC91" s="32">
        <v>401</v>
      </c>
      <c r="JD91" s="32">
        <f>-113-25</f>
        <v>-138</v>
      </c>
      <c r="JE91" s="32" t="s">
        <v>597</v>
      </c>
      <c r="JI91" s="66"/>
      <c r="JK91" s="32">
        <v>-2</v>
      </c>
      <c r="JL91" s="32">
        <f t="shared" si="1"/>
        <v>261</v>
      </c>
    </row>
    <row r="92" s="32" customFormat="1" customHeight="1" spans="1:272">
      <c r="A92" s="10">
        <v>90</v>
      </c>
      <c r="B92" s="10">
        <v>106865</v>
      </c>
      <c r="C92" s="10" t="s">
        <v>779</v>
      </c>
      <c r="D92" s="10" t="s">
        <v>376</v>
      </c>
      <c r="E92" s="10">
        <v>9190</v>
      </c>
      <c r="F92" s="10" t="s">
        <v>780</v>
      </c>
      <c r="G92" s="47" t="s">
        <v>198</v>
      </c>
      <c r="M92" s="20"/>
      <c r="T92" s="33"/>
      <c r="U92" s="20">
        <v>0</v>
      </c>
      <c r="V92" s="20"/>
      <c r="W92" s="20"/>
      <c r="X92" s="20"/>
      <c r="Y92" s="20"/>
      <c r="Z92" s="20"/>
      <c r="AA92" s="20"/>
      <c r="AB92" s="20"/>
      <c r="AC92" s="20"/>
      <c r="AD92" s="20"/>
      <c r="AE92" s="20"/>
      <c r="AF92" s="20"/>
      <c r="AG92" s="33">
        <v>0</v>
      </c>
      <c r="AP92" s="33"/>
      <c r="AQ92" s="56">
        <v>0</v>
      </c>
      <c r="AR92" s="33"/>
      <c r="AS92" s="33"/>
      <c r="AT92" s="33">
        <v>20</v>
      </c>
      <c r="AU92" s="33"/>
      <c r="AV92" s="56">
        <v>20</v>
      </c>
      <c r="AW92" s="33"/>
      <c r="BA92" s="33">
        <v>20</v>
      </c>
      <c r="BB92" s="33"/>
      <c r="BC92" s="33"/>
      <c r="BE92" s="32">
        <v>20</v>
      </c>
      <c r="BF92" s="32">
        <v>0</v>
      </c>
      <c r="BH92" s="33"/>
      <c r="BI92" s="33"/>
      <c r="BP92" s="34">
        <v>40</v>
      </c>
      <c r="BQ92" s="33"/>
      <c r="BR92" s="33"/>
      <c r="BV92" s="33">
        <v>40</v>
      </c>
      <c r="BW92" s="20"/>
      <c r="BX92" s="20"/>
      <c r="BY92" s="20">
        <v>20</v>
      </c>
      <c r="BZ92" s="20">
        <v>0</v>
      </c>
      <c r="CA92" s="20">
        <v>0</v>
      </c>
      <c r="CB92" s="20"/>
      <c r="CC92" s="20"/>
      <c r="CD92" s="20"/>
      <c r="CE92" s="20"/>
      <c r="CF92" s="33">
        <v>60</v>
      </c>
      <c r="CG92" s="33"/>
      <c r="CH92" s="20"/>
      <c r="CI92" s="20">
        <v>20</v>
      </c>
      <c r="CJ92" s="20"/>
      <c r="CK92" s="33">
        <v>80</v>
      </c>
      <c r="CL92" s="33"/>
      <c r="CN92" s="20"/>
      <c r="CO92" s="35"/>
      <c r="CR92" s="33"/>
      <c r="CS92" s="33"/>
      <c r="CT92" s="36">
        <v>80</v>
      </c>
      <c r="CU92" s="32">
        <v>20</v>
      </c>
      <c r="CW92" s="20"/>
      <c r="CY92" s="33">
        <v>100</v>
      </c>
      <c r="CZ92" s="33"/>
      <c r="DA92" s="33"/>
      <c r="DD92" s="33">
        <v>100</v>
      </c>
      <c r="DE92" s="20"/>
      <c r="DF92" s="20"/>
      <c r="DG92" s="33"/>
      <c r="DH92" s="33"/>
      <c r="DM92" s="32">
        <v>10</v>
      </c>
      <c r="DO92" s="36">
        <v>110</v>
      </c>
      <c r="DP92" s="20"/>
      <c r="DQ92" s="33"/>
      <c r="DW92" s="20"/>
      <c r="DX92" s="20"/>
      <c r="DY92" s="20"/>
      <c r="DZ92" s="33"/>
      <c r="EE92" s="34">
        <v>110</v>
      </c>
      <c r="EF92" s="33"/>
      <c r="EG92" s="33"/>
      <c r="EJ92" s="32">
        <v>5</v>
      </c>
      <c r="EO92" s="33">
        <v>115</v>
      </c>
      <c r="EP92" s="33"/>
      <c r="EQ92" s="33"/>
      <c r="ET92" s="32">
        <v>20</v>
      </c>
      <c r="EU92" s="32">
        <v>120</v>
      </c>
      <c r="EW92" s="33">
        <v>255</v>
      </c>
      <c r="EX92" s="33"/>
      <c r="EY92" s="33"/>
      <c r="FD92" s="32">
        <v>110</v>
      </c>
      <c r="FG92" s="33">
        <v>365</v>
      </c>
      <c r="FH92" s="33"/>
      <c r="FI92" s="33"/>
      <c r="FO92" s="33">
        <v>365</v>
      </c>
      <c r="FP92" s="33"/>
      <c r="FQ92" s="33"/>
      <c r="FV92" s="33">
        <v>-7.5</v>
      </c>
      <c r="FW92" s="33" t="s">
        <v>771</v>
      </c>
      <c r="FX92" s="33"/>
      <c r="FZ92" s="32">
        <v>70</v>
      </c>
      <c r="GB92" s="33">
        <v>427.5</v>
      </c>
      <c r="GC92" s="20"/>
      <c r="GD92" s="20"/>
      <c r="GE92" s="20"/>
      <c r="GF92" s="20">
        <v>20</v>
      </c>
      <c r="GG92" s="20"/>
      <c r="GH92" s="33">
        <v>447.5</v>
      </c>
      <c r="GI92" s="33"/>
      <c r="GM92" s="40"/>
      <c r="GN92" s="33">
        <v>447.5</v>
      </c>
      <c r="GO92" s="33"/>
      <c r="GU92" s="33">
        <v>447.5</v>
      </c>
      <c r="GV92" s="33">
        <v>-3.5</v>
      </c>
      <c r="GW92" s="32" t="s">
        <v>351</v>
      </c>
      <c r="GZ92" s="33">
        <v>444</v>
      </c>
      <c r="HG92" s="32">
        <v>444</v>
      </c>
      <c r="HM92" s="32">
        <v>444</v>
      </c>
      <c r="HR92" s="32">
        <v>444</v>
      </c>
      <c r="HS92" s="32">
        <v>-85</v>
      </c>
      <c r="HT92" s="32" t="s">
        <v>335</v>
      </c>
      <c r="IA92" s="32">
        <v>359</v>
      </c>
      <c r="IH92" s="32">
        <v>359</v>
      </c>
      <c r="IR92" s="32">
        <v>359</v>
      </c>
      <c r="IU92" s="32">
        <v>20</v>
      </c>
      <c r="IV92" s="32">
        <v>0</v>
      </c>
      <c r="IW92" s="32">
        <v>3</v>
      </c>
      <c r="IX92" s="32">
        <v>379</v>
      </c>
      <c r="IY92" s="32">
        <v>-80</v>
      </c>
      <c r="IZ92" s="32" t="s">
        <v>509</v>
      </c>
      <c r="JB92" s="32">
        <v>50</v>
      </c>
      <c r="JC92" s="32">
        <v>349</v>
      </c>
      <c r="JD92" s="32">
        <f>-28.5-12.5</f>
        <v>-41</v>
      </c>
      <c r="JE92" s="32" t="s">
        <v>597</v>
      </c>
      <c r="JF92" s="32">
        <v>20</v>
      </c>
      <c r="JI92" s="66"/>
      <c r="JL92" s="32">
        <f t="shared" si="1"/>
        <v>328</v>
      </c>
    </row>
    <row r="93" s="32" customFormat="1" customHeight="1" spans="1:272">
      <c r="A93" s="10">
        <v>91</v>
      </c>
      <c r="B93" s="10">
        <v>102935</v>
      </c>
      <c r="C93" s="10" t="s">
        <v>781</v>
      </c>
      <c r="D93" s="10" t="s">
        <v>376</v>
      </c>
      <c r="E93" s="10">
        <v>10902</v>
      </c>
      <c r="F93" s="10" t="s">
        <v>782</v>
      </c>
      <c r="G93" s="10" t="s">
        <v>198</v>
      </c>
      <c r="M93" s="20"/>
      <c r="T93" s="33"/>
      <c r="U93" s="20">
        <v>0</v>
      </c>
      <c r="V93" s="20"/>
      <c r="W93" s="20"/>
      <c r="X93" s="20"/>
      <c r="Y93" s="20"/>
      <c r="Z93" s="20"/>
      <c r="AA93" s="20"/>
      <c r="AB93" s="20"/>
      <c r="AC93" s="20"/>
      <c r="AD93" s="20"/>
      <c r="AE93" s="20"/>
      <c r="AF93" s="20"/>
      <c r="AG93" s="33">
        <v>0</v>
      </c>
      <c r="AP93" s="33"/>
      <c r="AQ93" s="56">
        <v>0</v>
      </c>
      <c r="AR93" s="33"/>
      <c r="AS93" s="33"/>
      <c r="AT93" s="33">
        <v>20</v>
      </c>
      <c r="AU93" s="33"/>
      <c r="AV93" s="56">
        <v>20</v>
      </c>
      <c r="AW93" s="33"/>
      <c r="BA93" s="33">
        <v>20</v>
      </c>
      <c r="BB93" s="33"/>
      <c r="BC93" s="33"/>
      <c r="BE93" s="32">
        <v>20</v>
      </c>
      <c r="BF93" s="32">
        <v>0</v>
      </c>
      <c r="BH93" s="33"/>
      <c r="BI93" s="33"/>
      <c r="BP93" s="34">
        <v>40</v>
      </c>
      <c r="BQ93" s="33"/>
      <c r="BR93" s="33"/>
      <c r="BV93" s="33">
        <v>40</v>
      </c>
      <c r="BW93" s="20"/>
      <c r="BX93" s="20"/>
      <c r="BY93" s="20">
        <v>20</v>
      </c>
      <c r="BZ93" s="20">
        <v>0</v>
      </c>
      <c r="CA93" s="20">
        <v>0</v>
      </c>
      <c r="CB93" s="20"/>
      <c r="CC93" s="20"/>
      <c r="CD93" s="20"/>
      <c r="CE93" s="20"/>
      <c r="CF93" s="33">
        <v>60</v>
      </c>
      <c r="CG93" s="33"/>
      <c r="CH93" s="20"/>
      <c r="CI93" s="20">
        <v>20</v>
      </c>
      <c r="CJ93" s="20"/>
      <c r="CK93" s="33">
        <v>80</v>
      </c>
      <c r="CL93" s="33"/>
      <c r="CN93" s="20"/>
      <c r="CO93" s="35"/>
      <c r="CR93" s="33"/>
      <c r="CS93" s="33"/>
      <c r="CT93" s="36">
        <v>80</v>
      </c>
      <c r="CU93" s="32">
        <v>20</v>
      </c>
      <c r="CW93" s="20"/>
      <c r="CY93" s="33">
        <v>100</v>
      </c>
      <c r="CZ93" s="33"/>
      <c r="DA93" s="33"/>
      <c r="DD93" s="33">
        <v>100</v>
      </c>
      <c r="DE93" s="20"/>
      <c r="DF93" s="20"/>
      <c r="DG93" s="33"/>
      <c r="DH93" s="33"/>
      <c r="DM93" s="32">
        <v>10</v>
      </c>
      <c r="DO93" s="36">
        <v>110</v>
      </c>
      <c r="DP93" s="20"/>
      <c r="DQ93" s="33"/>
      <c r="DW93" s="20"/>
      <c r="DX93" s="20"/>
      <c r="DY93" s="20"/>
      <c r="DZ93" s="33"/>
      <c r="EC93" s="32">
        <v>3</v>
      </c>
      <c r="EE93" s="34">
        <v>113</v>
      </c>
      <c r="EF93" s="33"/>
      <c r="EG93" s="33"/>
      <c r="EJ93" s="32">
        <v>5</v>
      </c>
      <c r="EO93" s="33">
        <v>118</v>
      </c>
      <c r="EP93" s="33"/>
      <c r="EQ93" s="33"/>
      <c r="ET93" s="32">
        <v>20</v>
      </c>
      <c r="EU93" s="32">
        <v>120</v>
      </c>
      <c r="EW93" s="33">
        <v>258</v>
      </c>
      <c r="EX93" s="33"/>
      <c r="EY93" s="33"/>
      <c r="FD93" s="32">
        <v>110</v>
      </c>
      <c r="FG93" s="33">
        <v>368</v>
      </c>
      <c r="FH93" s="33"/>
      <c r="FI93" s="33"/>
      <c r="FO93" s="33">
        <v>368</v>
      </c>
      <c r="FP93" s="33"/>
      <c r="FQ93" s="33"/>
      <c r="FV93" s="33"/>
      <c r="FW93" s="33"/>
      <c r="FX93" s="33"/>
      <c r="FZ93" s="32">
        <v>70</v>
      </c>
      <c r="GB93" s="33">
        <v>438</v>
      </c>
      <c r="GC93" s="20"/>
      <c r="GD93" s="20"/>
      <c r="GE93" s="20"/>
      <c r="GF93" s="20"/>
      <c r="GG93" s="20"/>
      <c r="GH93" s="33">
        <v>438</v>
      </c>
      <c r="GI93" s="33"/>
      <c r="GM93" s="40"/>
      <c r="GN93" s="33">
        <v>438</v>
      </c>
      <c r="GO93" s="33"/>
      <c r="GU93" s="33">
        <v>438</v>
      </c>
      <c r="GV93" s="33"/>
      <c r="GZ93" s="33">
        <v>438</v>
      </c>
      <c r="HG93" s="32">
        <v>438</v>
      </c>
      <c r="HM93" s="32">
        <v>438</v>
      </c>
      <c r="HR93" s="32">
        <v>438</v>
      </c>
      <c r="HS93" s="32">
        <v>-88.5</v>
      </c>
      <c r="HT93" s="32" t="s">
        <v>335</v>
      </c>
      <c r="IA93" s="32">
        <v>349.5</v>
      </c>
      <c r="IH93" s="32">
        <v>349.5</v>
      </c>
      <c r="II93" s="32">
        <v>-12</v>
      </c>
      <c r="IJ93" s="32" t="s">
        <v>193</v>
      </c>
      <c r="IR93" s="32">
        <v>337.5</v>
      </c>
      <c r="IU93" s="32">
        <v>20</v>
      </c>
      <c r="IV93" s="32">
        <v>50</v>
      </c>
      <c r="IX93" s="32">
        <v>407.5</v>
      </c>
      <c r="IY93" s="32">
        <v>-12.5</v>
      </c>
      <c r="IZ93" s="32" t="s">
        <v>242</v>
      </c>
      <c r="JB93" s="32">
        <v>50</v>
      </c>
      <c r="JC93" s="32">
        <v>445</v>
      </c>
      <c r="JD93" s="32">
        <f>-40-16.3</f>
        <v>-56.3</v>
      </c>
      <c r="JE93" s="32" t="s">
        <v>783</v>
      </c>
      <c r="JI93" s="66"/>
      <c r="JL93" s="32">
        <f t="shared" si="1"/>
        <v>388.7</v>
      </c>
    </row>
    <row r="94" s="32" customFormat="1" customHeight="1" spans="1:272">
      <c r="A94" s="10">
        <v>92</v>
      </c>
      <c r="B94" s="10">
        <v>307</v>
      </c>
      <c r="C94" s="10" t="s">
        <v>375</v>
      </c>
      <c r="D94" s="10" t="s">
        <v>376</v>
      </c>
      <c r="E94" s="10">
        <v>10890</v>
      </c>
      <c r="F94" s="10" t="s">
        <v>784</v>
      </c>
      <c r="G94" s="10" t="s">
        <v>198</v>
      </c>
      <c r="M94" s="20"/>
      <c r="T94" s="33"/>
      <c r="U94" s="20">
        <v>0</v>
      </c>
      <c r="V94" s="20"/>
      <c r="W94" s="20"/>
      <c r="X94" s="20"/>
      <c r="Y94" s="20"/>
      <c r="Z94" s="20"/>
      <c r="AA94" s="20"/>
      <c r="AB94" s="20"/>
      <c r="AC94" s="20"/>
      <c r="AD94" s="20"/>
      <c r="AE94" s="20"/>
      <c r="AF94" s="20"/>
      <c r="AG94" s="33">
        <v>0</v>
      </c>
      <c r="AP94" s="33"/>
      <c r="AQ94" s="56">
        <v>0</v>
      </c>
      <c r="AR94" s="33"/>
      <c r="AS94" s="33"/>
      <c r="AT94" s="33">
        <v>20</v>
      </c>
      <c r="AU94" s="33"/>
      <c r="AV94" s="56">
        <v>20</v>
      </c>
      <c r="AW94" s="33"/>
      <c r="BA94" s="33">
        <v>20</v>
      </c>
      <c r="BB94" s="33"/>
      <c r="BC94" s="33"/>
      <c r="BE94" s="32">
        <v>20</v>
      </c>
      <c r="BF94" s="32">
        <v>0</v>
      </c>
      <c r="BH94" s="33"/>
      <c r="BI94" s="33"/>
      <c r="BP94" s="34">
        <v>40</v>
      </c>
      <c r="BQ94" s="33"/>
      <c r="BR94" s="33"/>
      <c r="BV94" s="33">
        <v>40</v>
      </c>
      <c r="BW94" s="20"/>
      <c r="BX94" s="20"/>
      <c r="BY94" s="20">
        <v>20</v>
      </c>
      <c r="BZ94" s="20">
        <v>0</v>
      </c>
      <c r="CA94" s="20">
        <v>0</v>
      </c>
      <c r="CB94" s="20"/>
      <c r="CC94" s="20"/>
      <c r="CD94" s="20"/>
      <c r="CE94" s="20"/>
      <c r="CF94" s="33">
        <v>60</v>
      </c>
      <c r="CG94" s="33"/>
      <c r="CH94" s="20"/>
      <c r="CI94" s="20">
        <v>20</v>
      </c>
      <c r="CJ94" s="20"/>
      <c r="CK94" s="33">
        <v>80</v>
      </c>
      <c r="CL94" s="33"/>
      <c r="CN94" s="20"/>
      <c r="CO94" s="35"/>
      <c r="CR94" s="33"/>
      <c r="CS94" s="33"/>
      <c r="CT94" s="36">
        <v>80</v>
      </c>
      <c r="CU94" s="32">
        <v>20</v>
      </c>
      <c r="CW94" s="20"/>
      <c r="CY94" s="33">
        <v>100</v>
      </c>
      <c r="CZ94" s="33"/>
      <c r="DA94" s="33"/>
      <c r="DD94" s="33">
        <v>100</v>
      </c>
      <c r="DE94" s="20"/>
      <c r="DF94" s="20"/>
      <c r="DG94" s="33"/>
      <c r="DH94" s="33"/>
      <c r="DO94" s="36">
        <v>100</v>
      </c>
      <c r="DP94" s="20"/>
      <c r="DQ94" s="33"/>
      <c r="DW94" s="20"/>
      <c r="DX94" s="20"/>
      <c r="DY94" s="20"/>
      <c r="DZ94" s="33"/>
      <c r="EB94" s="32">
        <v>20</v>
      </c>
      <c r="EE94" s="34">
        <v>120</v>
      </c>
      <c r="EF94" s="33"/>
      <c r="EG94" s="33"/>
      <c r="EJ94" s="32">
        <v>5</v>
      </c>
      <c r="EO94" s="33">
        <v>125</v>
      </c>
      <c r="EP94" s="33"/>
      <c r="EQ94" s="33"/>
      <c r="ET94" s="32">
        <v>20</v>
      </c>
      <c r="EU94" s="32">
        <v>120</v>
      </c>
      <c r="EW94" s="33">
        <v>265</v>
      </c>
      <c r="EX94" s="33"/>
      <c r="EY94" s="33"/>
      <c r="FD94" s="32">
        <v>110</v>
      </c>
      <c r="FG94" s="33">
        <v>375</v>
      </c>
      <c r="FH94" s="33"/>
      <c r="FI94" s="33"/>
      <c r="FO94" s="33">
        <v>375</v>
      </c>
      <c r="FP94" s="33"/>
      <c r="FQ94" s="33"/>
      <c r="FV94" s="33">
        <v>-5</v>
      </c>
      <c r="FW94" s="33" t="s">
        <v>771</v>
      </c>
      <c r="FX94" s="33"/>
      <c r="FZ94" s="32">
        <v>70</v>
      </c>
      <c r="GB94" s="33">
        <v>440</v>
      </c>
      <c r="GC94" s="20">
        <v>-7.5</v>
      </c>
      <c r="GD94" s="20" t="s">
        <v>382</v>
      </c>
      <c r="GE94" s="20"/>
      <c r="GF94" s="20"/>
      <c r="GG94" s="20"/>
      <c r="GH94" s="33">
        <v>432.5</v>
      </c>
      <c r="GI94" s="33"/>
      <c r="GM94" s="40"/>
      <c r="GN94" s="33">
        <v>432.5</v>
      </c>
      <c r="GO94" s="33"/>
      <c r="GU94" s="33">
        <v>432.5</v>
      </c>
      <c r="GV94" s="33">
        <v>-1.5</v>
      </c>
      <c r="GW94" s="32" t="s">
        <v>351</v>
      </c>
      <c r="GY94" s="32">
        <v>20</v>
      </c>
      <c r="GZ94" s="33">
        <v>451</v>
      </c>
      <c r="HG94" s="32">
        <v>451</v>
      </c>
      <c r="HM94" s="32">
        <v>451</v>
      </c>
      <c r="HR94" s="32">
        <v>451</v>
      </c>
      <c r="IA94" s="32">
        <v>451</v>
      </c>
      <c r="IH94" s="32">
        <v>451</v>
      </c>
      <c r="IR94" s="32">
        <v>451</v>
      </c>
      <c r="IS94" s="32">
        <v>-26</v>
      </c>
      <c r="IT94" s="32" t="s">
        <v>227</v>
      </c>
      <c r="IU94" s="32">
        <v>20</v>
      </c>
      <c r="IV94" s="32">
        <v>0</v>
      </c>
      <c r="IX94" s="32">
        <v>445</v>
      </c>
      <c r="IY94" s="32">
        <v>-3</v>
      </c>
      <c r="IZ94" s="32" t="s">
        <v>509</v>
      </c>
      <c r="JB94" s="32">
        <v>50</v>
      </c>
      <c r="JC94" s="32">
        <v>492</v>
      </c>
      <c r="JD94" s="32">
        <v>-43.5</v>
      </c>
      <c r="JI94" s="66"/>
      <c r="JL94" s="32">
        <f t="shared" si="1"/>
        <v>448.5</v>
      </c>
    </row>
    <row r="95" s="32" customFormat="1" customHeight="1" spans="1:272">
      <c r="A95" s="10">
        <v>93</v>
      </c>
      <c r="B95" s="10">
        <v>106066</v>
      </c>
      <c r="C95" s="10" t="s">
        <v>785</v>
      </c>
      <c r="D95" s="10" t="s">
        <v>376</v>
      </c>
      <c r="E95" s="46">
        <v>9679</v>
      </c>
      <c r="F95" s="10" t="s">
        <v>786</v>
      </c>
      <c r="G95" s="47" t="s">
        <v>198</v>
      </c>
      <c r="M95" s="20"/>
      <c r="T95" s="33"/>
      <c r="U95" s="20">
        <v>0</v>
      </c>
      <c r="V95" s="20"/>
      <c r="W95" s="20"/>
      <c r="X95" s="20"/>
      <c r="Y95" s="20"/>
      <c r="Z95" s="20"/>
      <c r="AA95" s="20"/>
      <c r="AB95" s="20"/>
      <c r="AC95" s="20"/>
      <c r="AD95" s="20"/>
      <c r="AE95" s="20"/>
      <c r="AF95" s="20"/>
      <c r="AG95" s="33">
        <v>0</v>
      </c>
      <c r="AJ95" s="32">
        <v>25</v>
      </c>
      <c r="AP95" s="33"/>
      <c r="AQ95" s="56">
        <v>25</v>
      </c>
      <c r="AR95" s="33"/>
      <c r="AS95" s="33">
        <v>20</v>
      </c>
      <c r="AT95" s="33">
        <v>20</v>
      </c>
      <c r="AU95" s="33"/>
      <c r="AV95" s="56">
        <v>65</v>
      </c>
      <c r="AW95" s="33"/>
      <c r="BA95" s="33">
        <v>65</v>
      </c>
      <c r="BB95" s="33"/>
      <c r="BC95" s="33"/>
      <c r="BE95" s="32">
        <v>20</v>
      </c>
      <c r="BF95" s="32">
        <v>0</v>
      </c>
      <c r="BH95" s="33">
        <v>-20</v>
      </c>
      <c r="BI95" s="33" t="s">
        <v>551</v>
      </c>
      <c r="BP95" s="34">
        <v>65</v>
      </c>
      <c r="BQ95" s="33"/>
      <c r="BR95" s="33"/>
      <c r="BV95" s="33">
        <v>65</v>
      </c>
      <c r="BW95" s="20"/>
      <c r="BX95" s="20"/>
      <c r="BY95" s="20">
        <v>20</v>
      </c>
      <c r="BZ95" s="20">
        <v>0</v>
      </c>
      <c r="CA95" s="20">
        <v>0</v>
      </c>
      <c r="CB95" s="20"/>
      <c r="CC95" s="20"/>
      <c r="CD95" s="20"/>
      <c r="CE95" s="20"/>
      <c r="CF95" s="33">
        <v>85</v>
      </c>
      <c r="CG95" s="33"/>
      <c r="CH95" s="20"/>
      <c r="CI95" s="20">
        <v>20</v>
      </c>
      <c r="CJ95" s="20"/>
      <c r="CK95" s="33">
        <v>105</v>
      </c>
      <c r="CL95" s="33"/>
      <c r="CN95" s="20"/>
      <c r="CO95" s="35"/>
      <c r="CQ95" s="32">
        <v>60</v>
      </c>
      <c r="CR95" s="33"/>
      <c r="CS95" s="33"/>
      <c r="CT95" s="36">
        <v>165</v>
      </c>
      <c r="CU95" s="32">
        <v>20</v>
      </c>
      <c r="CW95" s="20"/>
      <c r="CY95" s="33">
        <v>185</v>
      </c>
      <c r="CZ95" s="33"/>
      <c r="DA95" s="33"/>
      <c r="DD95" s="33">
        <v>185</v>
      </c>
      <c r="DE95" s="20"/>
      <c r="DF95" s="20">
        <v>20</v>
      </c>
      <c r="DG95" s="33"/>
      <c r="DH95" s="33"/>
      <c r="DO95" s="36">
        <v>205</v>
      </c>
      <c r="DP95" s="20"/>
      <c r="DQ95" s="33"/>
      <c r="DW95" s="20"/>
      <c r="DX95" s="20"/>
      <c r="DY95" s="20"/>
      <c r="DZ95" s="33"/>
      <c r="EE95" s="34">
        <v>205</v>
      </c>
      <c r="EF95" s="33"/>
      <c r="EG95" s="33"/>
      <c r="EO95" s="33">
        <v>205</v>
      </c>
      <c r="EP95" s="33"/>
      <c r="EQ95" s="33"/>
      <c r="ET95" s="32">
        <v>20</v>
      </c>
      <c r="EU95" s="32">
        <v>120</v>
      </c>
      <c r="EW95" s="33">
        <v>345</v>
      </c>
      <c r="EX95" s="33"/>
      <c r="EY95" s="33"/>
      <c r="FD95" s="32">
        <v>110</v>
      </c>
      <c r="FG95" s="33">
        <v>455</v>
      </c>
      <c r="FH95" s="33"/>
      <c r="FI95" s="33"/>
      <c r="FO95" s="33">
        <v>455</v>
      </c>
      <c r="FP95" s="33"/>
      <c r="FQ95" s="33"/>
      <c r="FV95" s="33"/>
      <c r="FW95" s="33"/>
      <c r="FX95" s="33"/>
      <c r="FZ95" s="32">
        <v>70</v>
      </c>
      <c r="GB95" s="33">
        <v>525</v>
      </c>
      <c r="GC95" s="20">
        <v>-4</v>
      </c>
      <c r="GD95" s="20" t="s">
        <v>289</v>
      </c>
      <c r="GE95" s="20"/>
      <c r="GF95" s="20">
        <v>20</v>
      </c>
      <c r="GG95" s="20"/>
      <c r="GH95" s="33">
        <v>541</v>
      </c>
      <c r="GI95" s="33">
        <v>-25</v>
      </c>
      <c r="GJ95" s="32" t="s">
        <v>383</v>
      </c>
      <c r="GL95" s="32">
        <v>20</v>
      </c>
      <c r="GM95" s="40"/>
      <c r="GN95" s="33">
        <v>536</v>
      </c>
      <c r="GO95" s="33"/>
      <c r="GT95" s="32">
        <v>20</v>
      </c>
      <c r="GU95" s="33">
        <v>556</v>
      </c>
      <c r="GV95" s="33">
        <v>-38</v>
      </c>
      <c r="GW95" s="32" t="s">
        <v>351</v>
      </c>
      <c r="GY95" s="32">
        <v>20</v>
      </c>
      <c r="GZ95" s="33">
        <v>518</v>
      </c>
      <c r="HG95" s="32">
        <v>518</v>
      </c>
      <c r="HM95" s="32">
        <v>518</v>
      </c>
      <c r="HR95" s="32">
        <v>518</v>
      </c>
      <c r="IA95" s="32">
        <v>518</v>
      </c>
      <c r="IB95" s="32">
        <v>-32</v>
      </c>
      <c r="IC95" s="32" t="s">
        <v>255</v>
      </c>
      <c r="IH95" s="32">
        <v>486</v>
      </c>
      <c r="IR95" s="32">
        <v>486</v>
      </c>
      <c r="IU95" s="32">
        <v>20</v>
      </c>
      <c r="IV95" s="32">
        <v>50</v>
      </c>
      <c r="IX95" s="32">
        <v>556</v>
      </c>
      <c r="IY95" s="32">
        <v>-51.5</v>
      </c>
      <c r="IZ95" s="32" t="s">
        <v>242</v>
      </c>
      <c r="JB95" s="32">
        <v>50</v>
      </c>
      <c r="JC95" s="32">
        <v>554.5</v>
      </c>
      <c r="JD95" s="32">
        <f>-146.5-76.5</f>
        <v>-223</v>
      </c>
      <c r="JE95" s="32" t="s">
        <v>787</v>
      </c>
      <c r="JH95" s="32">
        <v>20</v>
      </c>
      <c r="JI95" s="66"/>
      <c r="JL95" s="32">
        <f t="shared" si="1"/>
        <v>351.5</v>
      </c>
    </row>
    <row r="96" s="32" customFormat="1" customHeight="1" spans="1:272">
      <c r="A96" s="10">
        <v>94</v>
      </c>
      <c r="B96" s="10">
        <v>742</v>
      </c>
      <c r="C96" s="10" t="s">
        <v>788</v>
      </c>
      <c r="D96" s="10" t="s">
        <v>376</v>
      </c>
      <c r="E96" s="20">
        <v>11752</v>
      </c>
      <c r="F96" s="10" t="s">
        <v>789</v>
      </c>
      <c r="G96" s="10" t="s">
        <v>192</v>
      </c>
      <c r="M96" s="20"/>
      <c r="T96" s="33"/>
      <c r="U96" s="20">
        <v>0</v>
      </c>
      <c r="V96" s="20"/>
      <c r="W96" s="20"/>
      <c r="X96" s="20"/>
      <c r="Y96" s="20"/>
      <c r="Z96" s="20"/>
      <c r="AA96" s="20"/>
      <c r="AB96" s="20"/>
      <c r="AC96" s="20"/>
      <c r="AD96" s="20"/>
      <c r="AE96" s="20"/>
      <c r="AF96" s="20"/>
      <c r="AG96" s="33">
        <v>0</v>
      </c>
      <c r="AJ96" s="32">
        <v>20</v>
      </c>
      <c r="AP96" s="33"/>
      <c r="AQ96" s="56">
        <v>20</v>
      </c>
      <c r="AR96" s="33"/>
      <c r="AS96" s="33">
        <v>50</v>
      </c>
      <c r="AT96" s="33">
        <v>20</v>
      </c>
      <c r="AU96" s="33"/>
      <c r="AV96" s="56">
        <v>90</v>
      </c>
      <c r="AW96" s="33"/>
      <c r="BA96" s="33">
        <v>90</v>
      </c>
      <c r="BB96" s="33"/>
      <c r="BC96" s="33"/>
      <c r="BE96" s="32">
        <v>20</v>
      </c>
      <c r="BF96" s="32">
        <v>0</v>
      </c>
      <c r="BH96" s="33"/>
      <c r="BI96" s="33"/>
      <c r="BP96" s="34">
        <v>110</v>
      </c>
      <c r="BQ96" s="33">
        <v>-25</v>
      </c>
      <c r="BR96" s="33" t="s">
        <v>790</v>
      </c>
      <c r="BV96" s="33">
        <v>85</v>
      </c>
      <c r="BW96" s="20"/>
      <c r="BX96" s="20"/>
      <c r="BY96" s="20">
        <v>20</v>
      </c>
      <c r="BZ96" s="20">
        <v>0</v>
      </c>
      <c r="CA96" s="20">
        <v>0</v>
      </c>
      <c r="CB96" s="20"/>
      <c r="CC96" s="20"/>
      <c r="CD96" s="20"/>
      <c r="CE96" s="20"/>
      <c r="CF96" s="33">
        <v>105</v>
      </c>
      <c r="CG96" s="33"/>
      <c r="CH96" s="20"/>
      <c r="CI96" s="20">
        <v>20</v>
      </c>
      <c r="CJ96" s="20"/>
      <c r="CK96" s="33">
        <v>125</v>
      </c>
      <c r="CL96" s="33"/>
      <c r="CN96" s="20"/>
      <c r="CO96" s="35"/>
      <c r="CR96" s="33"/>
      <c r="CS96" s="33"/>
      <c r="CT96" s="36">
        <v>125</v>
      </c>
      <c r="CU96" s="32">
        <v>20</v>
      </c>
      <c r="CW96" s="20"/>
      <c r="CY96" s="33">
        <v>145</v>
      </c>
      <c r="CZ96" s="33"/>
      <c r="DA96" s="33"/>
      <c r="DD96" s="33">
        <v>145</v>
      </c>
      <c r="DE96" s="20"/>
      <c r="DF96" s="20"/>
      <c r="DG96" s="33"/>
      <c r="DH96" s="33"/>
      <c r="DM96" s="32">
        <v>10</v>
      </c>
      <c r="DO96" s="36">
        <v>155</v>
      </c>
      <c r="DP96" s="20"/>
      <c r="DQ96" s="33"/>
      <c r="DW96" s="20"/>
      <c r="DX96" s="20"/>
      <c r="DY96" s="20"/>
      <c r="DZ96" s="33"/>
      <c r="ED96" s="32">
        <v>10</v>
      </c>
      <c r="EE96" s="34">
        <v>165</v>
      </c>
      <c r="EF96" s="33"/>
      <c r="EG96" s="33"/>
      <c r="EJ96" s="32">
        <v>5</v>
      </c>
      <c r="EO96" s="33">
        <v>170</v>
      </c>
      <c r="EP96" s="33"/>
      <c r="EQ96" s="33"/>
      <c r="EU96" s="32">
        <v>120</v>
      </c>
      <c r="EW96" s="33">
        <v>290</v>
      </c>
      <c r="EX96" s="33"/>
      <c r="EY96" s="33"/>
      <c r="FD96" s="32">
        <v>110</v>
      </c>
      <c r="FG96" s="33">
        <v>400</v>
      </c>
      <c r="FH96" s="33"/>
      <c r="FI96" s="33"/>
      <c r="FO96" s="33">
        <v>400</v>
      </c>
      <c r="FP96" s="33"/>
      <c r="FQ96" s="33"/>
      <c r="FV96" s="33">
        <v>-5</v>
      </c>
      <c r="FW96" s="33" t="s">
        <v>771</v>
      </c>
      <c r="FX96" s="33"/>
      <c r="FZ96" s="32">
        <v>70</v>
      </c>
      <c r="GB96" s="33">
        <v>465</v>
      </c>
      <c r="GC96" s="20"/>
      <c r="GD96" s="20"/>
      <c r="GE96" s="20"/>
      <c r="GF96" s="20"/>
      <c r="GG96" s="20"/>
      <c r="GH96" s="33">
        <v>465</v>
      </c>
      <c r="GI96" s="33"/>
      <c r="GL96" s="32">
        <v>20</v>
      </c>
      <c r="GM96" s="40"/>
      <c r="GN96" s="33">
        <v>485</v>
      </c>
      <c r="GO96" s="33"/>
      <c r="GT96" s="32">
        <v>20</v>
      </c>
      <c r="GU96" s="33">
        <v>505</v>
      </c>
      <c r="GV96" s="33">
        <v>-2.5</v>
      </c>
      <c r="GW96" s="32" t="s">
        <v>351</v>
      </c>
      <c r="GY96" s="32">
        <v>20</v>
      </c>
      <c r="GZ96" s="33">
        <v>502.5</v>
      </c>
      <c r="HG96" s="32">
        <v>502.5</v>
      </c>
      <c r="HH96" s="32">
        <v>-25</v>
      </c>
      <c r="HI96" s="32" t="s">
        <v>253</v>
      </c>
      <c r="HM96" s="32">
        <v>477.5</v>
      </c>
      <c r="HR96" s="32">
        <v>477.5</v>
      </c>
      <c r="HS96" s="32">
        <v>-147.5</v>
      </c>
      <c r="HT96" s="32" t="s">
        <v>335</v>
      </c>
      <c r="IA96" s="32">
        <v>330</v>
      </c>
      <c r="IH96" s="32">
        <v>330</v>
      </c>
      <c r="IR96" s="32">
        <v>330</v>
      </c>
      <c r="IS96" s="32">
        <v>-20</v>
      </c>
      <c r="IT96" s="32" t="s">
        <v>227</v>
      </c>
      <c r="IU96" s="32">
        <v>20</v>
      </c>
      <c r="IV96" s="32">
        <v>0</v>
      </c>
      <c r="IX96" s="32">
        <v>330</v>
      </c>
      <c r="IY96" s="32">
        <v>-31</v>
      </c>
      <c r="IZ96" s="32" t="s">
        <v>242</v>
      </c>
      <c r="JB96" s="32">
        <v>50</v>
      </c>
      <c r="JC96" s="32">
        <v>349</v>
      </c>
      <c r="JD96" s="32">
        <f>-34.5-30</f>
        <v>-64.5</v>
      </c>
      <c r="JE96" s="32" t="s">
        <v>783</v>
      </c>
      <c r="JI96" s="66"/>
      <c r="JL96" s="32">
        <f t="shared" si="1"/>
        <v>284.5</v>
      </c>
    </row>
    <row r="97" s="32" customFormat="1" customHeight="1" spans="1:272">
      <c r="A97" s="10">
        <v>95</v>
      </c>
      <c r="B97" s="10">
        <v>373</v>
      </c>
      <c r="C97" s="10" t="s">
        <v>765</v>
      </c>
      <c r="D97" s="10" t="s">
        <v>269</v>
      </c>
      <c r="E97" s="68">
        <v>12203</v>
      </c>
      <c r="F97" s="69" t="s">
        <v>791</v>
      </c>
      <c r="G97" s="10" t="s">
        <v>192</v>
      </c>
      <c r="M97" s="20"/>
      <c r="T97" s="33"/>
      <c r="U97" s="20">
        <v>0</v>
      </c>
      <c r="V97" s="20"/>
      <c r="W97" s="20"/>
      <c r="X97" s="20"/>
      <c r="Y97" s="20"/>
      <c r="Z97" s="20"/>
      <c r="AA97" s="20"/>
      <c r="AB97" s="20"/>
      <c r="AC97" s="20"/>
      <c r="AD97" s="20"/>
      <c r="AE97" s="20"/>
      <c r="AF97" s="20"/>
      <c r="AG97" s="33">
        <v>0</v>
      </c>
      <c r="AP97" s="33"/>
      <c r="AQ97" s="56">
        <v>0</v>
      </c>
      <c r="AR97" s="33"/>
      <c r="AS97" s="33">
        <v>20</v>
      </c>
      <c r="AT97" s="33">
        <v>20</v>
      </c>
      <c r="AU97" s="33"/>
      <c r="AV97" s="56">
        <v>40</v>
      </c>
      <c r="AW97" s="33"/>
      <c r="BA97" s="33">
        <v>40</v>
      </c>
      <c r="BB97" s="33"/>
      <c r="BC97" s="33"/>
      <c r="BD97" s="32">
        <v>20</v>
      </c>
      <c r="BE97" s="32">
        <v>20</v>
      </c>
      <c r="BF97" s="32">
        <v>0</v>
      </c>
      <c r="BG97" s="32">
        <v>30</v>
      </c>
      <c r="BH97" s="33"/>
      <c r="BI97" s="33"/>
      <c r="BJ97" s="32">
        <v>1</v>
      </c>
      <c r="BN97" s="32">
        <v>-22.5</v>
      </c>
      <c r="BO97" s="32" t="s">
        <v>792</v>
      </c>
      <c r="BP97" s="34">
        <v>88.5</v>
      </c>
      <c r="BQ97" s="33"/>
      <c r="BR97" s="33"/>
      <c r="BV97" s="33">
        <v>88.5</v>
      </c>
      <c r="BW97" s="20"/>
      <c r="BX97" s="20"/>
      <c r="BY97" s="20">
        <v>20</v>
      </c>
      <c r="BZ97" s="20">
        <v>0</v>
      </c>
      <c r="CA97" s="20">
        <v>0</v>
      </c>
      <c r="CB97" s="20"/>
      <c r="CC97" s="20">
        <v>1</v>
      </c>
      <c r="CD97" s="20">
        <v>-7.5</v>
      </c>
      <c r="CE97" s="20" t="s">
        <v>410</v>
      </c>
      <c r="CF97" s="33">
        <v>102</v>
      </c>
      <c r="CG97" s="33">
        <v>-6.5</v>
      </c>
      <c r="CH97" s="20" t="s">
        <v>411</v>
      </c>
      <c r="CI97" s="20"/>
      <c r="CJ97" s="20"/>
      <c r="CK97" s="33">
        <v>95.5</v>
      </c>
      <c r="CL97" s="33">
        <v>-13.5</v>
      </c>
      <c r="CM97" s="32" t="s">
        <v>793</v>
      </c>
      <c r="CN97" s="20"/>
      <c r="CO97" s="35"/>
      <c r="CP97" s="32">
        <v>20</v>
      </c>
      <c r="CR97" s="33"/>
      <c r="CS97" s="33"/>
      <c r="CT97" s="36">
        <v>102</v>
      </c>
      <c r="CW97" s="20"/>
      <c r="CX97" s="32">
        <v>2</v>
      </c>
      <c r="CY97" s="33">
        <v>104</v>
      </c>
      <c r="CZ97" s="33">
        <v>-14.5</v>
      </c>
      <c r="DA97" s="33" t="s">
        <v>794</v>
      </c>
      <c r="DC97" s="32">
        <v>-2</v>
      </c>
      <c r="DD97" s="33">
        <v>87.5</v>
      </c>
      <c r="DE97" s="20"/>
      <c r="DF97" s="20"/>
      <c r="DG97" s="33">
        <v>-19</v>
      </c>
      <c r="DH97" s="33" t="s">
        <v>414</v>
      </c>
      <c r="DK97" s="32">
        <v>8</v>
      </c>
      <c r="DO97" s="36">
        <v>76.5</v>
      </c>
      <c r="DP97" s="20">
        <v>-19.5</v>
      </c>
      <c r="DQ97" s="33" t="s">
        <v>795</v>
      </c>
      <c r="DV97" s="32">
        <v>20</v>
      </c>
      <c r="DW97" s="20">
        <v>-57</v>
      </c>
      <c r="DX97" s="20" t="s">
        <v>796</v>
      </c>
      <c r="DY97" s="20">
        <v>-2.5</v>
      </c>
      <c r="DZ97" s="33" t="s">
        <v>797</v>
      </c>
      <c r="EE97" s="34">
        <v>17.5</v>
      </c>
      <c r="EF97" s="33">
        <v>-1</v>
      </c>
      <c r="EG97" s="33" t="s">
        <v>418</v>
      </c>
      <c r="EK97" s="32">
        <v>10</v>
      </c>
      <c r="EL97" s="32">
        <v>20</v>
      </c>
      <c r="EO97" s="33">
        <v>46.5</v>
      </c>
      <c r="EP97" s="33"/>
      <c r="EQ97" s="33"/>
      <c r="ET97" s="32">
        <v>20</v>
      </c>
      <c r="EU97" s="32">
        <v>50</v>
      </c>
      <c r="EW97" s="33">
        <v>116.5</v>
      </c>
      <c r="EX97" s="33">
        <v>-21</v>
      </c>
      <c r="EY97" s="33" t="s">
        <v>798</v>
      </c>
      <c r="EZ97" s="32">
        <v>-2</v>
      </c>
      <c r="FD97" s="32">
        <v>10</v>
      </c>
      <c r="FE97" s="32">
        <v>2</v>
      </c>
      <c r="FG97" s="33">
        <v>105.5</v>
      </c>
      <c r="FH97" s="33">
        <v>-66.5</v>
      </c>
      <c r="FI97" s="33" t="s">
        <v>799</v>
      </c>
      <c r="FO97" s="33">
        <v>39</v>
      </c>
      <c r="FP97" s="33">
        <v>-18.5</v>
      </c>
      <c r="FQ97" s="33" t="s">
        <v>800</v>
      </c>
      <c r="FS97" s="32">
        <v>-6</v>
      </c>
      <c r="FV97" s="33">
        <v>-12.5</v>
      </c>
      <c r="FW97" s="33" t="s">
        <v>801</v>
      </c>
      <c r="FX97" s="33"/>
      <c r="FZ97" s="32">
        <v>20</v>
      </c>
      <c r="GB97" s="33">
        <v>22</v>
      </c>
      <c r="GC97" s="20"/>
      <c r="GD97" s="20"/>
      <c r="GE97" s="20">
        <v>20</v>
      </c>
      <c r="GF97" s="20">
        <v>20</v>
      </c>
      <c r="GG97" s="20"/>
      <c r="GH97" s="33">
        <v>62</v>
      </c>
      <c r="GI97" s="33">
        <v>-28</v>
      </c>
      <c r="GJ97" s="32" t="s">
        <v>802</v>
      </c>
      <c r="GM97" s="40"/>
      <c r="GN97" s="33">
        <v>34</v>
      </c>
      <c r="GO97" s="33"/>
      <c r="GU97" s="33">
        <v>34</v>
      </c>
      <c r="GV97" s="33"/>
      <c r="GX97" s="32">
        <v>5</v>
      </c>
      <c r="GZ97" s="33">
        <v>39</v>
      </c>
      <c r="HF97" s="32">
        <v>0</v>
      </c>
      <c r="HG97" s="32">
        <v>39</v>
      </c>
      <c r="HL97" s="32">
        <v>16</v>
      </c>
      <c r="HM97" s="32">
        <v>55</v>
      </c>
      <c r="HN97" s="32">
        <v>-10</v>
      </c>
      <c r="HO97" s="32" t="s">
        <v>334</v>
      </c>
      <c r="HQ97" s="32">
        <v>-2</v>
      </c>
      <c r="HR97" s="32">
        <v>43</v>
      </c>
      <c r="HS97" s="32">
        <v>-43</v>
      </c>
      <c r="HT97" s="32" t="s">
        <v>204</v>
      </c>
      <c r="HZ97" s="32">
        <v>5</v>
      </c>
      <c r="IA97" s="32">
        <v>5</v>
      </c>
      <c r="IH97" s="32">
        <v>5</v>
      </c>
      <c r="IL97" s="32">
        <v>0</v>
      </c>
      <c r="IQ97" s="32">
        <v>10</v>
      </c>
      <c r="IR97" s="32">
        <v>15</v>
      </c>
      <c r="IU97" s="32">
        <v>20</v>
      </c>
      <c r="IV97" s="32">
        <v>50</v>
      </c>
      <c r="IX97" s="32">
        <v>85</v>
      </c>
      <c r="JC97" s="32">
        <v>85</v>
      </c>
      <c r="JI97" s="66"/>
      <c r="JL97" s="32">
        <f t="shared" si="1"/>
        <v>85</v>
      </c>
    </row>
    <row r="98" s="32" customFormat="1" customHeight="1" spans="1:272">
      <c r="A98" s="10">
        <v>96</v>
      </c>
      <c r="B98" s="10">
        <v>351</v>
      </c>
      <c r="C98" s="10" t="s">
        <v>673</v>
      </c>
      <c r="D98" s="10" t="s">
        <v>190</v>
      </c>
      <c r="E98" s="10">
        <v>8606</v>
      </c>
      <c r="F98" s="10" t="s">
        <v>803</v>
      </c>
      <c r="G98" s="10" t="s">
        <v>198</v>
      </c>
      <c r="M98" s="20"/>
      <c r="T98" s="33"/>
      <c r="U98" s="20">
        <v>0</v>
      </c>
      <c r="V98" s="20"/>
      <c r="W98" s="20"/>
      <c r="X98" s="20"/>
      <c r="Y98" s="20"/>
      <c r="Z98" s="20"/>
      <c r="AA98" s="20"/>
      <c r="AB98" s="20"/>
      <c r="AC98" s="20"/>
      <c r="AD98" s="20"/>
      <c r="AE98" s="20"/>
      <c r="AF98" s="20"/>
      <c r="AG98" s="33">
        <v>0</v>
      </c>
      <c r="AJ98" s="32">
        <v>30</v>
      </c>
      <c r="AL98" s="32">
        <v>10</v>
      </c>
      <c r="AM98" s="32">
        <v>20</v>
      </c>
      <c r="AN98" s="32">
        <v>20</v>
      </c>
      <c r="AP98" s="33"/>
      <c r="AQ98" s="56">
        <v>80</v>
      </c>
      <c r="AR98" s="33"/>
      <c r="AS98" s="33"/>
      <c r="AT98" s="33"/>
      <c r="AU98" s="33"/>
      <c r="AV98" s="56">
        <v>80</v>
      </c>
      <c r="AW98" s="33"/>
      <c r="BA98" s="33">
        <v>80</v>
      </c>
      <c r="BB98" s="33"/>
      <c r="BC98" s="33"/>
      <c r="BF98" s="32">
        <v>0</v>
      </c>
      <c r="BH98" s="33"/>
      <c r="BI98" s="33"/>
      <c r="BP98" s="34">
        <v>80</v>
      </c>
      <c r="BQ98" s="33"/>
      <c r="BR98" s="33"/>
      <c r="BV98" s="33">
        <v>80</v>
      </c>
      <c r="BW98" s="20"/>
      <c r="BX98" s="20"/>
      <c r="BY98" s="20"/>
      <c r="BZ98" s="20"/>
      <c r="CA98" s="20">
        <v>20</v>
      </c>
      <c r="CB98" s="20"/>
      <c r="CC98" s="20">
        <v>-2</v>
      </c>
      <c r="CD98" s="20"/>
      <c r="CE98" s="20"/>
      <c r="CF98" s="33">
        <v>98</v>
      </c>
      <c r="CG98" s="33"/>
      <c r="CH98" s="20"/>
      <c r="CI98" s="20"/>
      <c r="CJ98" s="20"/>
      <c r="CK98" s="33">
        <v>98</v>
      </c>
      <c r="CL98" s="33"/>
      <c r="CN98" s="20">
        <v>-2</v>
      </c>
      <c r="CO98" s="35"/>
      <c r="CR98" s="33"/>
      <c r="CS98" s="33"/>
      <c r="CT98" s="36">
        <v>96</v>
      </c>
      <c r="CW98" s="20"/>
      <c r="CY98" s="33">
        <v>96</v>
      </c>
      <c r="CZ98" s="33"/>
      <c r="DA98" s="33"/>
      <c r="DD98" s="33">
        <v>96</v>
      </c>
      <c r="DE98" s="20"/>
      <c r="DF98" s="20"/>
      <c r="DG98" s="33"/>
      <c r="DH98" s="33"/>
      <c r="DK98" s="32">
        <v>8</v>
      </c>
      <c r="DM98" s="32">
        <v>10</v>
      </c>
      <c r="DN98" s="32">
        <v>20</v>
      </c>
      <c r="DO98" s="36">
        <v>114</v>
      </c>
      <c r="DP98" s="20"/>
      <c r="DQ98" s="33"/>
      <c r="DT98" s="32">
        <v>2</v>
      </c>
      <c r="DW98" s="20"/>
      <c r="DX98" s="20"/>
      <c r="DY98" s="20"/>
      <c r="DZ98" s="33"/>
      <c r="EE98" s="34">
        <v>116</v>
      </c>
      <c r="EF98" s="33"/>
      <c r="EG98" s="33"/>
      <c r="EH98" s="32">
        <v>10</v>
      </c>
      <c r="EL98" s="32">
        <v>20</v>
      </c>
      <c r="EO98" s="33">
        <v>146</v>
      </c>
      <c r="EP98" s="33"/>
      <c r="EQ98" s="33"/>
      <c r="EU98" s="32">
        <v>80</v>
      </c>
      <c r="EW98" s="33">
        <v>226</v>
      </c>
      <c r="EX98" s="33"/>
      <c r="EY98" s="33"/>
      <c r="FD98" s="32">
        <v>30</v>
      </c>
      <c r="FG98" s="33">
        <v>256</v>
      </c>
      <c r="FH98" s="33"/>
      <c r="FI98" s="33"/>
      <c r="FO98" s="33">
        <v>256</v>
      </c>
      <c r="FP98" s="33"/>
      <c r="FQ98" s="33"/>
      <c r="FV98" s="33"/>
      <c r="FW98" s="33"/>
      <c r="FX98" s="33"/>
      <c r="FZ98" s="32">
        <v>10</v>
      </c>
      <c r="GB98" s="33">
        <v>266</v>
      </c>
      <c r="GC98" s="20"/>
      <c r="GD98" s="20"/>
      <c r="GE98" s="20"/>
      <c r="GF98" s="20"/>
      <c r="GG98" s="20"/>
      <c r="GH98" s="33">
        <v>266</v>
      </c>
      <c r="GI98" s="33"/>
      <c r="GM98" s="40"/>
      <c r="GN98" s="33">
        <v>266</v>
      </c>
      <c r="GO98" s="33"/>
      <c r="GU98" s="33">
        <v>266</v>
      </c>
      <c r="GV98" s="33"/>
      <c r="GZ98" s="33">
        <v>266</v>
      </c>
      <c r="HF98" s="32">
        <v>2</v>
      </c>
      <c r="HG98" s="32">
        <v>268</v>
      </c>
      <c r="HH98" s="32">
        <v>-9</v>
      </c>
      <c r="HI98" s="32" t="s">
        <v>436</v>
      </c>
      <c r="HM98" s="32">
        <v>259</v>
      </c>
      <c r="HP98" s="32">
        <v>3</v>
      </c>
      <c r="HR98" s="32">
        <v>262</v>
      </c>
      <c r="HY98" s="32">
        <v>1.5</v>
      </c>
      <c r="IA98" s="32">
        <v>263.5</v>
      </c>
      <c r="IH98" s="32">
        <v>263.5</v>
      </c>
      <c r="IL98" s="32">
        <v>1.5</v>
      </c>
      <c r="IR98" s="32">
        <v>265</v>
      </c>
      <c r="IV98" s="32">
        <v>0</v>
      </c>
      <c r="IX98" s="32">
        <v>265</v>
      </c>
      <c r="IY98" s="32">
        <v>-12.5</v>
      </c>
      <c r="IZ98" s="32" t="s">
        <v>194</v>
      </c>
      <c r="JC98" s="32">
        <v>252.5</v>
      </c>
      <c r="JI98" s="66" t="str">
        <f>VLOOKUP(E:E,[1]员工积分情况!$F:$H,3,0)</f>
        <v>10积分</v>
      </c>
      <c r="JJ98" s="32">
        <f>VLOOKUP(E:E,[1]员工积分情况!$F:$I,4,0)</f>
        <v>10</v>
      </c>
      <c r="JL98" s="32" t="e">
        <f t="shared" si="1"/>
        <v>#VALUE!</v>
      </c>
    </row>
    <row r="99" s="32" customFormat="1" customHeight="1" spans="1:272">
      <c r="A99" s="10">
        <v>97</v>
      </c>
      <c r="B99" s="10">
        <v>355</v>
      </c>
      <c r="C99" s="10" t="s">
        <v>687</v>
      </c>
      <c r="D99" s="10" t="s">
        <v>279</v>
      </c>
      <c r="E99" s="10">
        <v>9895</v>
      </c>
      <c r="F99" s="10" t="s">
        <v>804</v>
      </c>
      <c r="G99" s="10" t="s">
        <v>210</v>
      </c>
      <c r="M99" s="20"/>
      <c r="T99" s="33"/>
      <c r="U99" s="20">
        <v>0</v>
      </c>
      <c r="V99" s="20"/>
      <c r="W99" s="20"/>
      <c r="X99" s="20"/>
      <c r="Y99" s="20"/>
      <c r="Z99" s="20"/>
      <c r="AA99" s="20"/>
      <c r="AB99" s="20"/>
      <c r="AC99" s="20"/>
      <c r="AD99" s="20"/>
      <c r="AE99" s="20">
        <v>4</v>
      </c>
      <c r="AF99" s="20"/>
      <c r="AG99" s="33">
        <v>4</v>
      </c>
      <c r="AJ99" s="32">
        <v>40</v>
      </c>
      <c r="AL99" s="32">
        <v>0</v>
      </c>
      <c r="AM99" s="32">
        <v>20</v>
      </c>
      <c r="AN99" s="32">
        <v>20</v>
      </c>
      <c r="AP99" s="33"/>
      <c r="AQ99" s="56">
        <v>84</v>
      </c>
      <c r="AR99" s="33"/>
      <c r="AS99" s="33"/>
      <c r="AT99" s="33"/>
      <c r="AU99" s="33"/>
      <c r="AV99" s="56">
        <v>84</v>
      </c>
      <c r="AW99" s="33"/>
      <c r="BA99" s="33">
        <v>84</v>
      </c>
      <c r="BB99" s="33"/>
      <c r="BC99" s="33"/>
      <c r="BF99" s="32">
        <v>0</v>
      </c>
      <c r="BH99" s="33"/>
      <c r="BI99" s="33"/>
      <c r="BJ99" s="32">
        <v>4</v>
      </c>
      <c r="BP99" s="34">
        <v>88</v>
      </c>
      <c r="BQ99" s="33"/>
      <c r="BR99" s="33"/>
      <c r="BV99" s="33">
        <v>88</v>
      </c>
      <c r="BW99" s="20"/>
      <c r="BX99" s="20">
        <v>20</v>
      </c>
      <c r="BY99" s="20">
        <v>20</v>
      </c>
      <c r="BZ99" s="20">
        <v>20</v>
      </c>
      <c r="CA99" s="20">
        <v>0</v>
      </c>
      <c r="CB99" s="20"/>
      <c r="CC99" s="20">
        <v>4</v>
      </c>
      <c r="CD99" s="20"/>
      <c r="CE99" s="20"/>
      <c r="CF99" s="33">
        <v>152</v>
      </c>
      <c r="CG99" s="33"/>
      <c r="CH99" s="20"/>
      <c r="CI99" s="20">
        <v>5</v>
      </c>
      <c r="CJ99" s="20">
        <v>6</v>
      </c>
      <c r="CK99" s="33">
        <v>163</v>
      </c>
      <c r="CL99" s="33"/>
      <c r="CN99" s="20">
        <v>-2</v>
      </c>
      <c r="CO99" s="35"/>
      <c r="CQ99" s="32">
        <v>60</v>
      </c>
      <c r="CR99" s="33"/>
      <c r="CS99" s="33"/>
      <c r="CT99" s="36">
        <v>221</v>
      </c>
      <c r="CW99" s="20"/>
      <c r="CY99" s="33">
        <v>221</v>
      </c>
      <c r="CZ99" s="33"/>
      <c r="DA99" s="33"/>
      <c r="DD99" s="33">
        <v>221</v>
      </c>
      <c r="DE99" s="20"/>
      <c r="DF99" s="20"/>
      <c r="DG99" s="33"/>
      <c r="DH99" s="33"/>
      <c r="DO99" s="36">
        <v>221</v>
      </c>
      <c r="DP99" s="20"/>
      <c r="DQ99" s="33"/>
      <c r="DW99" s="20"/>
      <c r="DX99" s="20"/>
      <c r="DY99" s="20"/>
      <c r="DZ99" s="33"/>
      <c r="EA99" s="32">
        <v>15</v>
      </c>
      <c r="EE99" s="34">
        <v>236</v>
      </c>
      <c r="EF99" s="33"/>
      <c r="EG99" s="33"/>
      <c r="EK99" s="32">
        <v>20</v>
      </c>
      <c r="EO99" s="33">
        <v>256</v>
      </c>
      <c r="EP99" s="33"/>
      <c r="EQ99" s="33"/>
      <c r="ER99" s="32">
        <v>-2</v>
      </c>
      <c r="EU99" s="32">
        <v>40</v>
      </c>
      <c r="EW99" s="33">
        <v>294</v>
      </c>
      <c r="EX99" s="33"/>
      <c r="EY99" s="33"/>
      <c r="EZ99" s="32">
        <v>-2</v>
      </c>
      <c r="FD99" s="32">
        <v>20</v>
      </c>
      <c r="FG99" s="33">
        <v>312</v>
      </c>
      <c r="FH99" s="33"/>
      <c r="FI99" s="33"/>
      <c r="FO99" s="33">
        <v>312</v>
      </c>
      <c r="FP99" s="33"/>
      <c r="FQ99" s="33"/>
      <c r="FV99" s="33"/>
      <c r="FW99" s="33"/>
      <c r="FX99" s="33">
        <v>-4</v>
      </c>
      <c r="FZ99" s="32">
        <v>20</v>
      </c>
      <c r="GB99" s="33">
        <v>328</v>
      </c>
      <c r="GC99" s="20"/>
      <c r="GD99" s="20"/>
      <c r="GE99" s="20"/>
      <c r="GF99" s="20"/>
      <c r="GG99" s="20">
        <v>-4</v>
      </c>
      <c r="GH99" s="33">
        <v>324</v>
      </c>
      <c r="GI99" s="33"/>
      <c r="GM99" s="40"/>
      <c r="GN99" s="33">
        <v>324</v>
      </c>
      <c r="GO99" s="33"/>
      <c r="GR99" s="32">
        <v>2</v>
      </c>
      <c r="GU99" s="33">
        <v>326</v>
      </c>
      <c r="GV99" s="33"/>
      <c r="GZ99" s="33">
        <v>324</v>
      </c>
      <c r="HE99" s="32">
        <v>6</v>
      </c>
      <c r="HF99" s="32">
        <v>0</v>
      </c>
      <c r="HG99" s="32">
        <v>330</v>
      </c>
      <c r="HL99" s="32">
        <v>3</v>
      </c>
      <c r="HM99" s="32">
        <v>333</v>
      </c>
      <c r="HQ99" s="32">
        <v>13</v>
      </c>
      <c r="HR99" s="32">
        <v>346</v>
      </c>
      <c r="HU99" s="32">
        <v>20</v>
      </c>
      <c r="HZ99" s="32">
        <v>6</v>
      </c>
      <c r="IA99" s="32">
        <v>372</v>
      </c>
      <c r="IE99" s="32">
        <v>20</v>
      </c>
      <c r="IH99" s="32">
        <v>392</v>
      </c>
      <c r="IL99" s="32">
        <v>0</v>
      </c>
      <c r="IQ99" s="32">
        <v>11</v>
      </c>
      <c r="IR99" s="32">
        <v>403</v>
      </c>
      <c r="IV99" s="32">
        <v>60</v>
      </c>
      <c r="IX99" s="32">
        <v>463</v>
      </c>
      <c r="JC99" s="32">
        <v>463</v>
      </c>
      <c r="JI99" s="66"/>
      <c r="JK99" s="32">
        <v>-5</v>
      </c>
      <c r="JL99" s="32">
        <f t="shared" si="1"/>
        <v>458</v>
      </c>
    </row>
    <row r="100" s="32" customFormat="1" customHeight="1" spans="1:272">
      <c r="A100" s="10">
        <v>98</v>
      </c>
      <c r="B100" s="10">
        <v>105396</v>
      </c>
      <c r="C100" s="10"/>
      <c r="D100" s="10"/>
      <c r="E100" s="10">
        <v>7369</v>
      </c>
      <c r="F100" s="10" t="s">
        <v>805</v>
      </c>
      <c r="G100" s="10" t="s">
        <v>806</v>
      </c>
      <c r="M100" s="20"/>
      <c r="T100" s="33"/>
      <c r="U100" s="20">
        <v>0</v>
      </c>
      <c r="V100" s="20"/>
      <c r="W100" s="20"/>
      <c r="X100" s="20"/>
      <c r="Y100" s="20"/>
      <c r="Z100" s="20"/>
      <c r="AA100" s="20"/>
      <c r="AB100" s="20"/>
      <c r="AC100" s="20">
        <v>20</v>
      </c>
      <c r="AD100" s="20"/>
      <c r="AE100" s="20"/>
      <c r="AF100" s="20"/>
      <c r="AG100" s="33">
        <v>20</v>
      </c>
      <c r="AL100" s="32">
        <v>0</v>
      </c>
      <c r="AM100" s="32">
        <v>0</v>
      </c>
      <c r="AN100" s="32">
        <v>0</v>
      </c>
      <c r="AP100" s="33"/>
      <c r="AQ100" s="56">
        <v>20</v>
      </c>
      <c r="AR100" s="33"/>
      <c r="AS100" s="33">
        <v>20</v>
      </c>
      <c r="AT100" s="33"/>
      <c r="AU100" s="33"/>
      <c r="AV100" s="56">
        <v>40</v>
      </c>
      <c r="AW100" s="33"/>
      <c r="BA100" s="33">
        <v>40</v>
      </c>
      <c r="BB100" s="33"/>
      <c r="BC100" s="33"/>
      <c r="BD100" s="32">
        <v>20</v>
      </c>
      <c r="BF100" s="32">
        <v>0</v>
      </c>
      <c r="BH100" s="33"/>
      <c r="BI100" s="33"/>
      <c r="BP100" s="34">
        <v>60</v>
      </c>
      <c r="BQ100" s="33"/>
      <c r="BR100" s="33"/>
      <c r="BT100" s="32">
        <v>-4</v>
      </c>
      <c r="BV100" s="33">
        <v>56</v>
      </c>
      <c r="BW100" s="20"/>
      <c r="BX100" s="20"/>
      <c r="BY100" s="20">
        <v>20</v>
      </c>
      <c r="BZ100" s="20">
        <v>0</v>
      </c>
      <c r="CA100" s="20">
        <v>0</v>
      </c>
      <c r="CB100" s="20"/>
      <c r="CC100" s="20">
        <v>4</v>
      </c>
      <c r="CD100" s="20"/>
      <c r="CE100" s="20"/>
      <c r="CF100" s="33">
        <v>80</v>
      </c>
      <c r="CG100" s="33"/>
      <c r="CH100" s="20"/>
      <c r="CI100" s="20"/>
      <c r="CJ100" s="20"/>
      <c r="CK100" s="33">
        <v>80</v>
      </c>
      <c r="CL100" s="33"/>
      <c r="CN100" s="20">
        <v>-2</v>
      </c>
      <c r="CO100" s="35"/>
      <c r="CQ100" s="32">
        <v>50</v>
      </c>
      <c r="CR100" s="33"/>
      <c r="CS100" s="33"/>
      <c r="CT100" s="36">
        <v>128</v>
      </c>
      <c r="CW100" s="20"/>
      <c r="CY100" s="33">
        <v>128</v>
      </c>
      <c r="CZ100" s="33"/>
      <c r="DA100" s="33"/>
      <c r="DD100" s="33">
        <v>128</v>
      </c>
      <c r="DE100" s="20"/>
      <c r="DF100" s="20"/>
      <c r="DG100" s="33"/>
      <c r="DH100" s="33"/>
      <c r="DI100" s="32">
        <v>3</v>
      </c>
      <c r="DM100" s="32">
        <v>10</v>
      </c>
      <c r="DO100" s="36">
        <v>141</v>
      </c>
      <c r="DP100" s="20"/>
      <c r="DQ100" s="33"/>
      <c r="DR100" s="32">
        <v>5</v>
      </c>
      <c r="DW100" s="20"/>
      <c r="DX100" s="20"/>
      <c r="DY100" s="20"/>
      <c r="DZ100" s="33"/>
      <c r="EB100" s="32">
        <v>20</v>
      </c>
      <c r="EE100" s="34">
        <v>166</v>
      </c>
      <c r="EF100" s="33"/>
      <c r="EG100" s="33"/>
      <c r="EK100" s="32">
        <v>20</v>
      </c>
      <c r="EM100" s="32">
        <v>3</v>
      </c>
      <c r="EO100" s="33">
        <v>189</v>
      </c>
      <c r="EP100" s="33"/>
      <c r="EQ100" s="33"/>
      <c r="ER100" s="32">
        <v>3</v>
      </c>
      <c r="EU100" s="32">
        <v>20</v>
      </c>
      <c r="EW100" s="33">
        <v>212</v>
      </c>
      <c r="EX100" s="33"/>
      <c r="EY100" s="33"/>
      <c r="EZ100" s="32">
        <v>1</v>
      </c>
      <c r="FG100" s="33">
        <v>213</v>
      </c>
      <c r="FH100" s="33"/>
      <c r="FI100" s="33"/>
      <c r="FJ100" s="32">
        <v>1</v>
      </c>
      <c r="FN100" s="32">
        <v>2</v>
      </c>
      <c r="FO100" s="33">
        <v>216</v>
      </c>
      <c r="FP100" s="33"/>
      <c r="FQ100" s="33"/>
      <c r="FV100" s="33"/>
      <c r="FW100" s="33"/>
      <c r="FX100" s="33">
        <v>2</v>
      </c>
      <c r="FZ100" s="32">
        <v>10</v>
      </c>
      <c r="GB100" s="33">
        <v>228</v>
      </c>
      <c r="GC100" s="20">
        <v>-14.225</v>
      </c>
      <c r="GD100" s="20" t="s">
        <v>382</v>
      </c>
      <c r="GE100" s="20"/>
      <c r="GF100" s="20"/>
      <c r="GG100" s="20">
        <v>4</v>
      </c>
      <c r="GH100" s="33">
        <v>217.775</v>
      </c>
      <c r="GI100" s="33">
        <v>-32.5</v>
      </c>
      <c r="GJ100" s="32" t="s">
        <v>807</v>
      </c>
      <c r="GM100" s="40">
        <v>-4</v>
      </c>
      <c r="GN100" s="33">
        <v>181.275</v>
      </c>
      <c r="GO100" s="33"/>
      <c r="GR100" s="32">
        <v>3</v>
      </c>
      <c r="GU100" s="33">
        <v>184.275</v>
      </c>
      <c r="GV100" s="33"/>
      <c r="GX100" s="32">
        <v>5</v>
      </c>
      <c r="GY100" s="32">
        <v>20</v>
      </c>
      <c r="GZ100" s="33">
        <v>206.275</v>
      </c>
      <c r="HA100" s="32">
        <v>-42</v>
      </c>
      <c r="HB100" s="32" t="s">
        <v>808</v>
      </c>
      <c r="HD100" s="32">
        <v>3</v>
      </c>
      <c r="HF100" s="32">
        <v>5</v>
      </c>
      <c r="HG100" s="32">
        <v>172.275</v>
      </c>
      <c r="HM100" s="32">
        <v>172.275</v>
      </c>
      <c r="HP100" s="32">
        <v>7</v>
      </c>
      <c r="HQ100" s="32">
        <v>2</v>
      </c>
      <c r="HR100" s="32">
        <v>181.275</v>
      </c>
      <c r="HS100" s="32">
        <v>-93.5</v>
      </c>
      <c r="HT100" s="32" t="s">
        <v>204</v>
      </c>
      <c r="HY100" s="32">
        <v>5</v>
      </c>
      <c r="HZ100" s="32">
        <v>2</v>
      </c>
      <c r="IA100" s="32">
        <v>94.775</v>
      </c>
      <c r="IH100" s="32">
        <v>94.775</v>
      </c>
      <c r="II100" s="32">
        <v>-50</v>
      </c>
      <c r="IJ100" s="32" t="s">
        <v>522</v>
      </c>
      <c r="IL100" s="32">
        <v>5</v>
      </c>
      <c r="IR100" s="32">
        <v>49.775</v>
      </c>
      <c r="IV100" s="32">
        <v>0</v>
      </c>
      <c r="IX100" s="32">
        <v>49.775</v>
      </c>
      <c r="JC100" s="32">
        <v>49.775</v>
      </c>
      <c r="JI100" s="66"/>
      <c r="JL100" s="32">
        <f t="shared" si="1"/>
        <v>49.775</v>
      </c>
    </row>
    <row r="101" s="32" customFormat="1" customHeight="1" spans="1:272">
      <c r="A101" s="10">
        <v>99</v>
      </c>
      <c r="B101" s="10">
        <v>572</v>
      </c>
      <c r="C101" s="10" t="s">
        <v>809</v>
      </c>
      <c r="D101" s="10" t="s">
        <v>269</v>
      </c>
      <c r="E101" s="10">
        <v>5457</v>
      </c>
      <c r="F101" s="49" t="s">
        <v>810</v>
      </c>
      <c r="G101" s="10" t="s">
        <v>198</v>
      </c>
      <c r="M101" s="20"/>
      <c r="T101" s="33"/>
      <c r="U101" s="20">
        <v>0</v>
      </c>
      <c r="V101" s="20"/>
      <c r="W101" s="20"/>
      <c r="X101" s="20"/>
      <c r="Y101" s="20"/>
      <c r="Z101" s="20"/>
      <c r="AA101" s="20"/>
      <c r="AB101" s="20"/>
      <c r="AC101" s="20"/>
      <c r="AD101" s="20"/>
      <c r="AE101" s="20">
        <v>1</v>
      </c>
      <c r="AF101" s="20"/>
      <c r="AG101" s="33">
        <v>1</v>
      </c>
      <c r="AL101" s="32">
        <v>10</v>
      </c>
      <c r="AM101" s="32">
        <v>0</v>
      </c>
      <c r="AN101" s="32">
        <v>0</v>
      </c>
      <c r="AP101" s="33"/>
      <c r="AQ101" s="56">
        <v>11</v>
      </c>
      <c r="AR101" s="33"/>
      <c r="AS101" s="33"/>
      <c r="AT101" s="33"/>
      <c r="AU101" s="33"/>
      <c r="AV101" s="56">
        <v>11</v>
      </c>
      <c r="AW101" s="33"/>
      <c r="BA101" s="33">
        <v>11</v>
      </c>
      <c r="BB101" s="33"/>
      <c r="BC101" s="33"/>
      <c r="BF101" s="32">
        <v>-1</v>
      </c>
      <c r="BH101" s="33"/>
      <c r="BI101" s="33"/>
      <c r="BJ101" s="32">
        <v>2</v>
      </c>
      <c r="BP101" s="34">
        <v>12</v>
      </c>
      <c r="BQ101" s="33"/>
      <c r="BR101" s="33"/>
      <c r="BV101" s="33">
        <v>12</v>
      </c>
      <c r="BW101" s="20"/>
      <c r="BX101" s="20">
        <v>20</v>
      </c>
      <c r="BY101" s="20"/>
      <c r="BZ101" s="20"/>
      <c r="CA101" s="20">
        <v>20</v>
      </c>
      <c r="CB101" s="20"/>
      <c r="CC101" s="20">
        <v>4</v>
      </c>
      <c r="CD101" s="20"/>
      <c r="CE101" s="20"/>
      <c r="CF101" s="33">
        <v>56</v>
      </c>
      <c r="CG101" s="33"/>
      <c r="CH101" s="20"/>
      <c r="CI101" s="20"/>
      <c r="CJ101" s="20"/>
      <c r="CK101" s="33">
        <v>56</v>
      </c>
      <c r="CL101" s="33">
        <v>-55</v>
      </c>
      <c r="CM101" s="32" t="s">
        <v>811</v>
      </c>
      <c r="CN101" s="20">
        <v>5</v>
      </c>
      <c r="CO101" s="35">
        <v>10</v>
      </c>
      <c r="CP101" s="32">
        <v>20</v>
      </c>
      <c r="CR101" s="33"/>
      <c r="CS101" s="33"/>
      <c r="CT101" s="36">
        <v>36</v>
      </c>
      <c r="CU101" s="32">
        <v>20</v>
      </c>
      <c r="CW101" s="20">
        <v>10</v>
      </c>
      <c r="CX101" s="32">
        <v>5</v>
      </c>
      <c r="CY101" s="33">
        <v>71</v>
      </c>
      <c r="CZ101" s="33"/>
      <c r="DA101" s="33"/>
      <c r="DB101" s="32">
        <v>20</v>
      </c>
      <c r="DD101" s="33">
        <v>91</v>
      </c>
      <c r="DE101" s="20"/>
      <c r="DF101" s="20">
        <v>20</v>
      </c>
      <c r="DG101" s="33"/>
      <c r="DH101" s="33"/>
      <c r="DI101" s="32">
        <v>1</v>
      </c>
      <c r="DO101" s="36">
        <v>112</v>
      </c>
      <c r="DP101" s="20"/>
      <c r="DQ101" s="33"/>
      <c r="DR101" s="32">
        <v>6</v>
      </c>
      <c r="DW101" s="20"/>
      <c r="DX101" s="20"/>
      <c r="DY101" s="20"/>
      <c r="DZ101" s="33"/>
      <c r="EA101" s="32">
        <v>2</v>
      </c>
      <c r="EE101" s="34">
        <v>120</v>
      </c>
      <c r="EF101" s="33"/>
      <c r="EG101" s="33"/>
      <c r="EM101" s="32">
        <v>1</v>
      </c>
      <c r="EO101" s="33">
        <v>121</v>
      </c>
      <c r="EP101" s="33"/>
      <c r="EQ101" s="33"/>
      <c r="ER101" s="32">
        <v>7</v>
      </c>
      <c r="EU101" s="32">
        <v>90</v>
      </c>
      <c r="EW101" s="33">
        <v>218</v>
      </c>
      <c r="EX101" s="33"/>
      <c r="EY101" s="33"/>
      <c r="EZ101" s="32">
        <v>-1</v>
      </c>
      <c r="FD101" s="32">
        <v>20</v>
      </c>
      <c r="FG101" s="33">
        <v>237</v>
      </c>
      <c r="FH101" s="33"/>
      <c r="FI101" s="33"/>
      <c r="FO101" s="33">
        <v>237</v>
      </c>
      <c r="FP101" s="33"/>
      <c r="FQ101" s="33"/>
      <c r="FS101" s="32">
        <v>8</v>
      </c>
      <c r="FV101" s="33"/>
      <c r="FW101" s="33"/>
      <c r="FX101" s="33">
        <v>4</v>
      </c>
      <c r="FZ101" s="32">
        <v>20</v>
      </c>
      <c r="GB101" s="33">
        <v>269</v>
      </c>
      <c r="GC101" s="20"/>
      <c r="GD101" s="20"/>
      <c r="GE101" s="20"/>
      <c r="GF101" s="20"/>
      <c r="GG101" s="20"/>
      <c r="GH101" s="33">
        <v>269</v>
      </c>
      <c r="GI101" s="33"/>
      <c r="GM101" s="40">
        <v>18</v>
      </c>
      <c r="GN101" s="33">
        <v>287</v>
      </c>
      <c r="GO101" s="33"/>
      <c r="GU101" s="33">
        <v>287</v>
      </c>
      <c r="GV101" s="33"/>
      <c r="GX101" s="32">
        <v>9</v>
      </c>
      <c r="GZ101" s="33">
        <v>296</v>
      </c>
      <c r="HE101" s="32">
        <v>5</v>
      </c>
      <c r="HF101" s="32">
        <v>6.5</v>
      </c>
      <c r="HG101" s="32">
        <v>307.5</v>
      </c>
      <c r="HH101" s="32">
        <v>-67.5</v>
      </c>
      <c r="HI101" s="32" t="s">
        <v>253</v>
      </c>
      <c r="HL101" s="32">
        <v>2</v>
      </c>
      <c r="HM101" s="32">
        <v>242</v>
      </c>
      <c r="HP101" s="32">
        <v>5</v>
      </c>
      <c r="HR101" s="32">
        <v>247</v>
      </c>
      <c r="HS101" s="32">
        <v>-163.5</v>
      </c>
      <c r="HT101" s="32" t="s">
        <v>204</v>
      </c>
      <c r="HU101" s="32">
        <v>20</v>
      </c>
      <c r="HZ101" s="32">
        <v>-1</v>
      </c>
      <c r="IA101" s="32">
        <v>102.5</v>
      </c>
      <c r="IB101" s="32">
        <v>-19</v>
      </c>
      <c r="IC101" s="32" t="s">
        <v>297</v>
      </c>
      <c r="IE101" s="32">
        <v>30</v>
      </c>
      <c r="IG101" s="32">
        <v>5</v>
      </c>
      <c r="IH101" s="32">
        <v>118.5</v>
      </c>
      <c r="IL101" s="32">
        <v>7.5</v>
      </c>
      <c r="IM101" s="32">
        <v>20</v>
      </c>
      <c r="IQ101" s="32">
        <v>2</v>
      </c>
      <c r="IR101" s="32">
        <v>148</v>
      </c>
      <c r="IS101" s="32">
        <v>-139</v>
      </c>
      <c r="IT101" s="32" t="s">
        <v>215</v>
      </c>
      <c r="IV101" s="32">
        <v>50</v>
      </c>
      <c r="IX101" s="32">
        <v>59</v>
      </c>
      <c r="IY101" s="32">
        <v>-59</v>
      </c>
      <c r="IZ101" s="32" t="s">
        <v>353</v>
      </c>
      <c r="JC101" s="32">
        <v>0</v>
      </c>
      <c r="JI101" s="66"/>
      <c r="JL101" s="32">
        <f t="shared" si="1"/>
        <v>0</v>
      </c>
    </row>
    <row r="102" s="32" customFormat="1" customHeight="1" spans="1:272">
      <c r="A102" s="10">
        <v>100</v>
      </c>
      <c r="B102" s="10">
        <v>514</v>
      </c>
      <c r="C102" s="10" t="s">
        <v>812</v>
      </c>
      <c r="D102" s="10" t="s">
        <v>447</v>
      </c>
      <c r="E102" s="10">
        <v>5406</v>
      </c>
      <c r="F102" s="10" t="s">
        <v>813</v>
      </c>
      <c r="G102" s="49" t="s">
        <v>210</v>
      </c>
      <c r="M102" s="20">
        <v>5</v>
      </c>
      <c r="T102" s="33"/>
      <c r="U102" s="20">
        <v>5</v>
      </c>
      <c r="V102" s="20"/>
      <c r="W102" s="20"/>
      <c r="X102" s="20"/>
      <c r="Y102" s="20"/>
      <c r="Z102" s="20"/>
      <c r="AA102" s="20"/>
      <c r="AB102" s="20"/>
      <c r="AC102" s="20"/>
      <c r="AD102" s="20"/>
      <c r="AE102" s="20"/>
      <c r="AF102" s="20"/>
      <c r="AG102" s="33">
        <v>5</v>
      </c>
      <c r="AJ102" s="32">
        <v>40</v>
      </c>
      <c r="AL102" s="32">
        <v>10</v>
      </c>
      <c r="AM102" s="32">
        <v>0</v>
      </c>
      <c r="AN102" s="32">
        <v>20</v>
      </c>
      <c r="AP102" s="33"/>
      <c r="AQ102" s="56">
        <v>75</v>
      </c>
      <c r="AR102" s="33"/>
      <c r="AS102" s="33"/>
      <c r="AT102" s="33"/>
      <c r="AU102" s="33"/>
      <c r="AV102" s="56">
        <v>75</v>
      </c>
      <c r="AW102" s="33"/>
      <c r="BA102" s="33">
        <v>75</v>
      </c>
      <c r="BB102" s="33"/>
      <c r="BC102" s="33"/>
      <c r="BF102" s="32">
        <v>2</v>
      </c>
      <c r="BH102" s="33"/>
      <c r="BI102" s="33"/>
      <c r="BJ102" s="32">
        <v>3</v>
      </c>
      <c r="BP102" s="34">
        <v>80</v>
      </c>
      <c r="BQ102" s="33"/>
      <c r="BR102" s="33"/>
      <c r="BV102" s="33">
        <v>80</v>
      </c>
      <c r="BW102" s="20"/>
      <c r="BX102" s="20">
        <v>20</v>
      </c>
      <c r="BY102" s="20">
        <v>20</v>
      </c>
      <c r="BZ102" s="20">
        <v>20</v>
      </c>
      <c r="CA102" s="20">
        <v>0</v>
      </c>
      <c r="CB102" s="20"/>
      <c r="CC102" s="20"/>
      <c r="CD102" s="20"/>
      <c r="CE102" s="20"/>
      <c r="CF102" s="33">
        <v>140</v>
      </c>
      <c r="CG102" s="33"/>
      <c r="CH102" s="20"/>
      <c r="CI102" s="20"/>
      <c r="CJ102" s="20">
        <v>3</v>
      </c>
      <c r="CK102" s="33">
        <v>143</v>
      </c>
      <c r="CL102" s="33"/>
      <c r="CN102" s="20"/>
      <c r="CO102" s="35"/>
      <c r="CR102" s="33"/>
      <c r="CS102" s="33"/>
      <c r="CT102" s="36">
        <v>143</v>
      </c>
      <c r="CW102" s="20"/>
      <c r="CY102" s="33">
        <v>143</v>
      </c>
      <c r="CZ102" s="33"/>
      <c r="DA102" s="33"/>
      <c r="DD102" s="33">
        <v>143</v>
      </c>
      <c r="DE102" s="20"/>
      <c r="DF102" s="20"/>
      <c r="DG102" s="33"/>
      <c r="DH102" s="33"/>
      <c r="DI102" s="32">
        <v>13</v>
      </c>
      <c r="DM102" s="32">
        <v>10</v>
      </c>
      <c r="DN102" s="32">
        <v>20</v>
      </c>
      <c r="DO102" s="36">
        <v>166</v>
      </c>
      <c r="DP102" s="20"/>
      <c r="DQ102" s="33"/>
      <c r="DR102" s="32">
        <v>5</v>
      </c>
      <c r="DW102" s="20"/>
      <c r="DX102" s="20"/>
      <c r="DY102" s="20"/>
      <c r="DZ102" s="33"/>
      <c r="EA102" s="32">
        <v>-2</v>
      </c>
      <c r="EE102" s="34">
        <v>169</v>
      </c>
      <c r="EF102" s="33">
        <v>-6</v>
      </c>
      <c r="EG102" s="33" t="s">
        <v>814</v>
      </c>
      <c r="EI102" s="32">
        <v>20</v>
      </c>
      <c r="EJ102" s="32">
        <v>5</v>
      </c>
      <c r="EO102" s="33">
        <v>188</v>
      </c>
      <c r="EP102" s="33"/>
      <c r="EQ102" s="33"/>
      <c r="ER102" s="32">
        <v>10</v>
      </c>
      <c r="EU102" s="32">
        <v>30</v>
      </c>
      <c r="EW102" s="33">
        <v>228</v>
      </c>
      <c r="EX102" s="33"/>
      <c r="EY102" s="33"/>
      <c r="EZ102" s="32">
        <v>7</v>
      </c>
      <c r="FB102" s="32">
        <v>10</v>
      </c>
      <c r="FG102" s="33">
        <v>245</v>
      </c>
      <c r="FH102" s="33"/>
      <c r="FI102" s="33"/>
      <c r="FJ102" s="32">
        <v>3</v>
      </c>
      <c r="FK102" s="32">
        <v>10</v>
      </c>
      <c r="FN102" s="32">
        <v>8</v>
      </c>
      <c r="FO102" s="33">
        <v>266</v>
      </c>
      <c r="FP102" s="33">
        <v>-68.5</v>
      </c>
      <c r="FQ102" s="33" t="s">
        <v>815</v>
      </c>
      <c r="FS102" s="32">
        <v>3</v>
      </c>
      <c r="FV102" s="33"/>
      <c r="FW102" s="33"/>
      <c r="FX102" s="33">
        <v>3</v>
      </c>
      <c r="GB102" s="33">
        <v>203.5</v>
      </c>
      <c r="GC102" s="20"/>
      <c r="GD102" s="20"/>
      <c r="GE102" s="20"/>
      <c r="GF102" s="20"/>
      <c r="GG102" s="20"/>
      <c r="GH102" s="33">
        <v>203.5</v>
      </c>
      <c r="GI102" s="33"/>
      <c r="GM102" s="40"/>
      <c r="GN102" s="33">
        <v>203.5</v>
      </c>
      <c r="GO102" s="33"/>
      <c r="GR102" s="32">
        <v>5</v>
      </c>
      <c r="GU102" s="33">
        <v>208.5</v>
      </c>
      <c r="GV102" s="33"/>
      <c r="GX102" s="32">
        <v>5.5</v>
      </c>
      <c r="GZ102" s="33">
        <v>209</v>
      </c>
      <c r="HE102" s="32">
        <v>11</v>
      </c>
      <c r="HF102" s="32">
        <v>6</v>
      </c>
      <c r="HG102" s="32">
        <v>226</v>
      </c>
      <c r="HL102" s="32">
        <v>9</v>
      </c>
      <c r="HM102" s="32">
        <v>235</v>
      </c>
      <c r="HQ102" s="32">
        <v>5</v>
      </c>
      <c r="HR102" s="32">
        <v>240</v>
      </c>
      <c r="HS102" s="32">
        <v>-102.5</v>
      </c>
      <c r="HT102" s="32" t="s">
        <v>204</v>
      </c>
      <c r="HY102" s="32">
        <v>8.5</v>
      </c>
      <c r="IA102" s="32">
        <v>146</v>
      </c>
      <c r="IH102" s="32">
        <v>146</v>
      </c>
      <c r="II102" s="32">
        <v>-28</v>
      </c>
      <c r="IJ102" s="32" t="s">
        <v>226</v>
      </c>
      <c r="IL102" s="32">
        <v>0</v>
      </c>
      <c r="IR102" s="32">
        <v>118</v>
      </c>
      <c r="IV102" s="32">
        <v>0</v>
      </c>
      <c r="IW102" s="32">
        <v>2</v>
      </c>
      <c r="IX102" s="32">
        <v>118</v>
      </c>
      <c r="IY102" s="32">
        <v>-25</v>
      </c>
      <c r="IZ102" s="32" t="s">
        <v>495</v>
      </c>
      <c r="JC102" s="32">
        <v>93</v>
      </c>
      <c r="JD102" s="32">
        <v>-15</v>
      </c>
      <c r="JE102" s="32" t="s">
        <v>816</v>
      </c>
      <c r="JF102" s="32">
        <v>20</v>
      </c>
      <c r="JG102" s="32">
        <v>20</v>
      </c>
      <c r="JI102" s="66" t="str">
        <f>VLOOKUP(E:E,[1]员工积分情况!$F:$H,3,0)</f>
        <v>20积分</v>
      </c>
      <c r="JJ102" s="32">
        <f>VLOOKUP(E:E,[1]员工积分情况!$F:$I,4,0)</f>
        <v>0</v>
      </c>
      <c r="JK102" s="32">
        <v>-2</v>
      </c>
      <c r="JL102" s="32" t="e">
        <f t="shared" si="1"/>
        <v>#VALUE!</v>
      </c>
    </row>
    <row r="103" s="32" customFormat="1" customHeight="1" spans="1:272">
      <c r="A103" s="10">
        <v>101</v>
      </c>
      <c r="B103" s="10">
        <v>514</v>
      </c>
      <c r="C103" s="10" t="s">
        <v>812</v>
      </c>
      <c r="D103" s="10" t="s">
        <v>447</v>
      </c>
      <c r="E103" s="10">
        <v>4330</v>
      </c>
      <c r="F103" s="10" t="s">
        <v>817</v>
      </c>
      <c r="G103" s="10" t="s">
        <v>198</v>
      </c>
      <c r="M103" s="20"/>
      <c r="T103" s="33"/>
      <c r="U103" s="20">
        <v>0</v>
      </c>
      <c r="V103" s="20"/>
      <c r="W103" s="20"/>
      <c r="X103" s="20"/>
      <c r="Y103" s="20"/>
      <c r="Z103" s="20">
        <v>60</v>
      </c>
      <c r="AA103" s="20"/>
      <c r="AB103" s="20"/>
      <c r="AC103" s="20"/>
      <c r="AD103" s="20"/>
      <c r="AE103" s="20"/>
      <c r="AF103" s="20"/>
      <c r="AG103" s="33">
        <v>60</v>
      </c>
      <c r="AJ103" s="32">
        <v>90</v>
      </c>
      <c r="AL103" s="32">
        <v>0</v>
      </c>
      <c r="AM103" s="32">
        <v>0</v>
      </c>
      <c r="AN103" s="32">
        <v>0</v>
      </c>
      <c r="AP103" s="33"/>
      <c r="AQ103" s="56">
        <v>150</v>
      </c>
      <c r="AR103" s="33"/>
      <c r="AS103" s="33"/>
      <c r="AT103" s="33"/>
      <c r="AU103" s="33"/>
      <c r="AV103" s="56">
        <v>150</v>
      </c>
      <c r="AW103" s="33"/>
      <c r="BA103" s="33">
        <v>150</v>
      </c>
      <c r="BB103" s="33"/>
      <c r="BC103" s="33"/>
      <c r="BF103" s="32">
        <v>0</v>
      </c>
      <c r="BH103" s="33"/>
      <c r="BI103" s="33"/>
      <c r="BP103" s="34">
        <v>150</v>
      </c>
      <c r="BQ103" s="33"/>
      <c r="BR103" s="33"/>
      <c r="BT103" s="32">
        <v>-6</v>
      </c>
      <c r="BV103" s="33">
        <v>144</v>
      </c>
      <c r="BW103" s="20"/>
      <c r="BX103" s="20">
        <v>20</v>
      </c>
      <c r="BY103" s="20">
        <v>20</v>
      </c>
      <c r="BZ103" s="20">
        <v>20</v>
      </c>
      <c r="CA103" s="20">
        <v>0</v>
      </c>
      <c r="CB103" s="20"/>
      <c r="CC103" s="20">
        <v>-2</v>
      </c>
      <c r="CD103" s="20"/>
      <c r="CE103" s="20"/>
      <c r="CF103" s="33">
        <v>202</v>
      </c>
      <c r="CG103" s="33"/>
      <c r="CH103" s="20"/>
      <c r="CI103" s="20"/>
      <c r="CJ103" s="20"/>
      <c r="CK103" s="33">
        <v>202</v>
      </c>
      <c r="CL103" s="33"/>
      <c r="CN103" s="20"/>
      <c r="CO103" s="35"/>
      <c r="CR103" s="33"/>
      <c r="CS103" s="33"/>
      <c r="CT103" s="36">
        <v>202</v>
      </c>
      <c r="CW103" s="20"/>
      <c r="CY103" s="33">
        <v>202</v>
      </c>
      <c r="CZ103" s="33"/>
      <c r="DA103" s="33"/>
      <c r="DD103" s="33">
        <v>202</v>
      </c>
      <c r="DE103" s="20"/>
      <c r="DF103" s="20"/>
      <c r="DG103" s="33"/>
      <c r="DH103" s="33"/>
      <c r="DJ103" s="32">
        <v>20</v>
      </c>
      <c r="DM103" s="32">
        <v>10</v>
      </c>
      <c r="DN103" s="32">
        <v>20</v>
      </c>
      <c r="DO103" s="36">
        <v>232</v>
      </c>
      <c r="DP103" s="20">
        <v>-15</v>
      </c>
      <c r="DQ103" s="33" t="s">
        <v>443</v>
      </c>
      <c r="DW103" s="20">
        <v>-79</v>
      </c>
      <c r="DX103" s="20" t="s">
        <v>818</v>
      </c>
      <c r="DY103" s="20"/>
      <c r="DZ103" s="33"/>
      <c r="EE103" s="34">
        <v>138</v>
      </c>
      <c r="EF103" s="33"/>
      <c r="EG103" s="33"/>
      <c r="EI103" s="32">
        <v>20</v>
      </c>
      <c r="EJ103" s="32">
        <v>5</v>
      </c>
      <c r="EM103" s="32">
        <v>-2</v>
      </c>
      <c r="EO103" s="33">
        <v>161</v>
      </c>
      <c r="EP103" s="33"/>
      <c r="EQ103" s="33"/>
      <c r="EU103" s="32">
        <v>30</v>
      </c>
      <c r="EW103" s="33">
        <v>191</v>
      </c>
      <c r="EX103" s="33"/>
      <c r="EY103" s="33"/>
      <c r="FB103" s="32">
        <v>10</v>
      </c>
      <c r="FG103" s="33">
        <v>201</v>
      </c>
      <c r="FH103" s="33"/>
      <c r="FI103" s="33"/>
      <c r="FK103" s="32">
        <v>10</v>
      </c>
      <c r="FO103" s="33">
        <v>211</v>
      </c>
      <c r="FP103" s="33">
        <v>-14.5</v>
      </c>
      <c r="FQ103" s="33" t="s">
        <v>263</v>
      </c>
      <c r="FS103" s="32">
        <v>3</v>
      </c>
      <c r="FV103" s="33"/>
      <c r="FW103" s="33"/>
      <c r="FX103" s="33"/>
      <c r="GB103" s="33">
        <v>199.5</v>
      </c>
      <c r="GC103" s="20"/>
      <c r="GD103" s="20"/>
      <c r="GE103" s="20"/>
      <c r="GF103" s="20"/>
      <c r="GG103" s="20"/>
      <c r="GH103" s="33">
        <v>199.5</v>
      </c>
      <c r="GI103" s="33"/>
      <c r="GM103" s="40"/>
      <c r="GN103" s="33">
        <v>199.5</v>
      </c>
      <c r="GO103" s="33"/>
      <c r="GR103" s="32">
        <v>1</v>
      </c>
      <c r="GU103" s="33">
        <v>200.5</v>
      </c>
      <c r="GV103" s="33"/>
      <c r="GX103" s="32">
        <v>5</v>
      </c>
      <c r="GZ103" s="33">
        <v>204.5</v>
      </c>
      <c r="HF103" s="32">
        <v>5</v>
      </c>
      <c r="HG103" s="32">
        <v>209.5</v>
      </c>
      <c r="HM103" s="32">
        <v>209.5</v>
      </c>
      <c r="HR103" s="32">
        <v>209.5</v>
      </c>
      <c r="HS103" s="32">
        <v>-2.5</v>
      </c>
      <c r="HT103" s="32" t="s">
        <v>204</v>
      </c>
      <c r="HY103" s="32">
        <v>9</v>
      </c>
      <c r="IA103" s="32">
        <v>216</v>
      </c>
      <c r="IH103" s="32">
        <v>216</v>
      </c>
      <c r="II103" s="32">
        <v>-7</v>
      </c>
      <c r="IJ103" s="32" t="s">
        <v>226</v>
      </c>
      <c r="IL103" s="32">
        <v>6.5</v>
      </c>
      <c r="IR103" s="32">
        <v>215.5</v>
      </c>
      <c r="IU103" s="32">
        <v>20</v>
      </c>
      <c r="IV103" s="32">
        <v>0</v>
      </c>
      <c r="IX103" s="32">
        <v>235.5</v>
      </c>
      <c r="IY103" s="32">
        <v>-147</v>
      </c>
      <c r="IZ103" s="32" t="s">
        <v>495</v>
      </c>
      <c r="JC103" s="32">
        <v>88.5</v>
      </c>
      <c r="JD103" s="32">
        <v>-15.5</v>
      </c>
      <c r="JE103" s="32" t="s">
        <v>816</v>
      </c>
      <c r="JF103" s="32">
        <v>20</v>
      </c>
      <c r="JG103" s="32">
        <v>20</v>
      </c>
      <c r="JI103" s="66" t="str">
        <f>VLOOKUP(E:E,[1]员工积分情况!$F:$H,3,0)</f>
        <v>20积分</v>
      </c>
      <c r="JJ103" s="32">
        <f>VLOOKUP(E:E,[1]员工积分情况!$F:$I,4,0)</f>
        <v>0</v>
      </c>
      <c r="JL103" s="32" t="e">
        <f t="shared" si="1"/>
        <v>#VALUE!</v>
      </c>
    </row>
    <row r="104" s="32" customFormat="1" customHeight="1" spans="1:272">
      <c r="A104" s="10">
        <v>102</v>
      </c>
      <c r="B104" s="10">
        <v>539</v>
      </c>
      <c r="C104" s="10" t="s">
        <v>819</v>
      </c>
      <c r="D104" s="10" t="s">
        <v>196</v>
      </c>
      <c r="E104" s="10">
        <v>9320</v>
      </c>
      <c r="F104" s="10" t="s">
        <v>820</v>
      </c>
      <c r="G104" s="10" t="s">
        <v>198</v>
      </c>
      <c r="M104" s="20">
        <v>4</v>
      </c>
      <c r="T104" s="33"/>
      <c r="U104" s="20">
        <v>4</v>
      </c>
      <c r="V104" s="20"/>
      <c r="W104" s="20"/>
      <c r="X104" s="20"/>
      <c r="Y104" s="20"/>
      <c r="Z104" s="20">
        <v>30</v>
      </c>
      <c r="AA104" s="20"/>
      <c r="AB104" s="20"/>
      <c r="AC104" s="20">
        <v>20</v>
      </c>
      <c r="AD104" s="20"/>
      <c r="AE104" s="20"/>
      <c r="AF104" s="20"/>
      <c r="AG104" s="33">
        <v>54</v>
      </c>
      <c r="AJ104" s="32">
        <v>40</v>
      </c>
      <c r="AL104" s="32">
        <v>10</v>
      </c>
      <c r="AM104" s="32">
        <v>0</v>
      </c>
      <c r="AN104" s="32">
        <v>20</v>
      </c>
      <c r="AP104" s="33"/>
      <c r="AQ104" s="56">
        <v>124</v>
      </c>
      <c r="AR104" s="33"/>
      <c r="AS104" s="33"/>
      <c r="AT104" s="33"/>
      <c r="AU104" s="33"/>
      <c r="AV104" s="56">
        <v>124</v>
      </c>
      <c r="AW104" s="33"/>
      <c r="BA104" s="33">
        <v>124</v>
      </c>
      <c r="BB104" s="33"/>
      <c r="BC104" s="33"/>
      <c r="BD104" s="32">
        <v>70</v>
      </c>
      <c r="BF104" s="32">
        <v>1</v>
      </c>
      <c r="BH104" s="33"/>
      <c r="BI104" s="33"/>
      <c r="BP104" s="34">
        <v>195</v>
      </c>
      <c r="BQ104" s="33"/>
      <c r="BR104" s="33"/>
      <c r="BS104" s="32">
        <v>20</v>
      </c>
      <c r="BV104" s="33">
        <v>215</v>
      </c>
      <c r="BW104" s="20"/>
      <c r="BX104" s="20">
        <v>20</v>
      </c>
      <c r="BY104" s="20">
        <v>20</v>
      </c>
      <c r="BZ104" s="20">
        <v>20</v>
      </c>
      <c r="CA104" s="20">
        <v>0</v>
      </c>
      <c r="CB104" s="20"/>
      <c r="CC104" s="20">
        <v>3</v>
      </c>
      <c r="CD104" s="20"/>
      <c r="CE104" s="20"/>
      <c r="CF104" s="33">
        <v>278</v>
      </c>
      <c r="CG104" s="33"/>
      <c r="CH104" s="20"/>
      <c r="CI104" s="20"/>
      <c r="CJ104" s="20"/>
      <c r="CK104" s="33">
        <v>278</v>
      </c>
      <c r="CL104" s="33"/>
      <c r="CN104" s="20"/>
      <c r="CO104" s="35"/>
      <c r="CP104" s="32">
        <v>20</v>
      </c>
      <c r="CR104" s="33"/>
      <c r="CS104" s="33"/>
      <c r="CT104" s="36">
        <v>298</v>
      </c>
      <c r="CW104" s="20"/>
      <c r="CX104" s="32">
        <v>3</v>
      </c>
      <c r="CY104" s="33">
        <v>301</v>
      </c>
      <c r="CZ104" s="33"/>
      <c r="DA104" s="33"/>
      <c r="DB104" s="32">
        <v>20</v>
      </c>
      <c r="DD104" s="33">
        <v>321</v>
      </c>
      <c r="DE104" s="20"/>
      <c r="DF104" s="20"/>
      <c r="DG104" s="33"/>
      <c r="DH104" s="33"/>
      <c r="DJ104" s="32">
        <v>20</v>
      </c>
      <c r="DM104" s="32">
        <v>10</v>
      </c>
      <c r="DO104" s="36">
        <v>351</v>
      </c>
      <c r="DP104" s="20"/>
      <c r="DQ104" s="33"/>
      <c r="DR104" s="32">
        <v>5</v>
      </c>
      <c r="DS104" s="32">
        <v>20</v>
      </c>
      <c r="DW104" s="20">
        <v>-54.5</v>
      </c>
      <c r="DX104" s="20" t="s">
        <v>821</v>
      </c>
      <c r="DY104" s="20"/>
      <c r="DZ104" s="33"/>
      <c r="EE104" s="34">
        <v>321.5</v>
      </c>
      <c r="EF104" s="33">
        <v>-2.25</v>
      </c>
      <c r="EG104" s="33" t="s">
        <v>814</v>
      </c>
      <c r="EJ104" s="32">
        <v>5</v>
      </c>
      <c r="EM104" s="32">
        <v>-2</v>
      </c>
      <c r="EO104" s="33">
        <v>322.25</v>
      </c>
      <c r="EP104" s="33"/>
      <c r="EQ104" s="33"/>
      <c r="EU104" s="32">
        <v>70</v>
      </c>
      <c r="EV104" s="32">
        <v>2</v>
      </c>
      <c r="EW104" s="33">
        <v>394.25</v>
      </c>
      <c r="EX104" s="33"/>
      <c r="EY104" s="33"/>
      <c r="FC104" s="32">
        <v>8</v>
      </c>
      <c r="FD104" s="32">
        <v>20</v>
      </c>
      <c r="FG104" s="33">
        <v>422.25</v>
      </c>
      <c r="FH104" s="33"/>
      <c r="FI104" s="33"/>
      <c r="FN104" s="32">
        <v>-2</v>
      </c>
      <c r="FO104" s="33">
        <v>420.25</v>
      </c>
      <c r="FP104" s="33"/>
      <c r="FQ104" s="33"/>
      <c r="FV104" s="33"/>
      <c r="FW104" s="33"/>
      <c r="FX104" s="33"/>
      <c r="FZ104" s="32">
        <v>10</v>
      </c>
      <c r="GB104" s="33">
        <v>430.25</v>
      </c>
      <c r="GC104" s="20"/>
      <c r="GD104" s="20"/>
      <c r="GE104" s="20"/>
      <c r="GF104" s="20">
        <v>20</v>
      </c>
      <c r="GG104" s="20"/>
      <c r="GH104" s="33">
        <v>450.25</v>
      </c>
      <c r="GI104" s="33"/>
      <c r="GM104" s="40"/>
      <c r="GN104" s="33">
        <v>450.25</v>
      </c>
      <c r="GO104" s="33"/>
      <c r="GQ104" s="32">
        <v>20</v>
      </c>
      <c r="GU104" s="33">
        <v>470.25</v>
      </c>
      <c r="GV104" s="33"/>
      <c r="GX104" s="32">
        <v>4</v>
      </c>
      <c r="GY104" s="32">
        <v>20</v>
      </c>
      <c r="GZ104" s="33">
        <v>474.25</v>
      </c>
      <c r="HE104" s="32">
        <v>5</v>
      </c>
      <c r="HF104" s="32">
        <v>0</v>
      </c>
      <c r="HG104" s="32">
        <v>479.25</v>
      </c>
      <c r="HH104" s="32">
        <v>-29.5</v>
      </c>
      <c r="HI104" s="32" t="s">
        <v>662</v>
      </c>
      <c r="HL104" s="32">
        <v>3</v>
      </c>
      <c r="HM104" s="32">
        <v>452.75</v>
      </c>
      <c r="HP104" s="32">
        <v>5</v>
      </c>
      <c r="HQ104" s="32">
        <v>-2</v>
      </c>
      <c r="HR104" s="32">
        <v>455.75</v>
      </c>
      <c r="HY104" s="32">
        <v>5</v>
      </c>
      <c r="IA104" s="32">
        <v>460.75</v>
      </c>
      <c r="IH104" s="32">
        <v>460.75</v>
      </c>
      <c r="IK104" s="32">
        <v>20</v>
      </c>
      <c r="IL104" s="32">
        <v>0</v>
      </c>
      <c r="IR104" s="32">
        <v>480.75</v>
      </c>
      <c r="IS104" s="32">
        <v>-17.5</v>
      </c>
      <c r="IT104" s="32" t="s">
        <v>241</v>
      </c>
      <c r="IV104" s="32">
        <v>0</v>
      </c>
      <c r="IX104" s="32">
        <v>463.25</v>
      </c>
      <c r="IY104" s="32">
        <v>-73</v>
      </c>
      <c r="IZ104" s="32" t="s">
        <v>216</v>
      </c>
      <c r="JC104" s="32">
        <v>390.25</v>
      </c>
      <c r="JD104" s="32">
        <v>-24</v>
      </c>
      <c r="JE104" s="32" t="s">
        <v>310</v>
      </c>
      <c r="JG104" s="32">
        <v>20</v>
      </c>
      <c r="JI104" s="66"/>
      <c r="JL104" s="32">
        <f t="shared" si="1"/>
        <v>386.25</v>
      </c>
    </row>
    <row r="105" s="32" customFormat="1" customHeight="1" spans="1:272">
      <c r="A105" s="10">
        <v>103</v>
      </c>
      <c r="B105" s="10">
        <v>111219</v>
      </c>
      <c r="C105" s="10" t="s">
        <v>567</v>
      </c>
      <c r="D105" s="10" t="s">
        <v>208</v>
      </c>
      <c r="E105" s="10">
        <v>11231</v>
      </c>
      <c r="F105" s="10" t="s">
        <v>822</v>
      </c>
      <c r="G105" s="47" t="s">
        <v>210</v>
      </c>
      <c r="M105" s="20"/>
      <c r="T105" s="33"/>
      <c r="U105" s="20">
        <v>0</v>
      </c>
      <c r="V105" s="20"/>
      <c r="W105" s="20"/>
      <c r="X105" s="20"/>
      <c r="Y105" s="20"/>
      <c r="Z105" s="20"/>
      <c r="AA105" s="20"/>
      <c r="AB105" s="20"/>
      <c r="AC105" s="20"/>
      <c r="AD105" s="20"/>
      <c r="AE105" s="20"/>
      <c r="AF105" s="20"/>
      <c r="AG105" s="33">
        <v>0</v>
      </c>
      <c r="AJ105" s="32">
        <v>25</v>
      </c>
      <c r="AL105" s="32">
        <v>10</v>
      </c>
      <c r="AM105" s="32">
        <v>20</v>
      </c>
      <c r="AN105" s="32">
        <v>20</v>
      </c>
      <c r="AP105" s="33"/>
      <c r="AQ105" s="56">
        <v>75</v>
      </c>
      <c r="AR105" s="33"/>
      <c r="AS105" s="33"/>
      <c r="AT105" s="33"/>
      <c r="AU105" s="33"/>
      <c r="AV105" s="56">
        <v>75</v>
      </c>
      <c r="AW105" s="33"/>
      <c r="BA105" s="33">
        <v>75</v>
      </c>
      <c r="BB105" s="33"/>
      <c r="BC105" s="33"/>
      <c r="BF105" s="32">
        <v>2</v>
      </c>
      <c r="BH105" s="33">
        <v>-77</v>
      </c>
      <c r="BI105" s="33" t="s">
        <v>823</v>
      </c>
      <c r="BP105" s="34">
        <v>0</v>
      </c>
      <c r="BQ105" s="33"/>
      <c r="BR105" s="33"/>
      <c r="BV105" s="33">
        <v>0</v>
      </c>
      <c r="BW105" s="20"/>
      <c r="BX105" s="20"/>
      <c r="BY105" s="20"/>
      <c r="BZ105" s="20"/>
      <c r="CA105" s="20">
        <v>0</v>
      </c>
      <c r="CB105" s="20"/>
      <c r="CC105" s="20"/>
      <c r="CD105" s="20"/>
      <c r="CE105" s="20"/>
      <c r="CF105" s="33">
        <v>0</v>
      </c>
      <c r="CG105" s="33"/>
      <c r="CH105" s="20"/>
      <c r="CI105" s="20"/>
      <c r="CJ105" s="20"/>
      <c r="CK105" s="33">
        <v>0</v>
      </c>
      <c r="CL105" s="33"/>
      <c r="CN105" s="20"/>
      <c r="CO105" s="35"/>
      <c r="CP105" s="32">
        <v>20</v>
      </c>
      <c r="CR105" s="33"/>
      <c r="CS105" s="33"/>
      <c r="CT105" s="36">
        <v>20</v>
      </c>
      <c r="CU105" s="32">
        <v>20</v>
      </c>
      <c r="CW105" s="20">
        <v>10</v>
      </c>
      <c r="CY105" s="33">
        <v>50</v>
      </c>
      <c r="CZ105" s="33"/>
      <c r="DA105" s="33"/>
      <c r="DD105" s="33">
        <v>50</v>
      </c>
      <c r="DE105" s="20"/>
      <c r="DF105" s="20"/>
      <c r="DG105" s="33"/>
      <c r="DH105" s="33"/>
      <c r="DO105" s="36">
        <v>50</v>
      </c>
      <c r="DP105" s="20"/>
      <c r="DQ105" s="33"/>
      <c r="DV105" s="32">
        <v>10</v>
      </c>
      <c r="DW105" s="20">
        <v>-38</v>
      </c>
      <c r="DX105" s="20" t="s">
        <v>824</v>
      </c>
      <c r="DY105" s="20"/>
      <c r="DZ105" s="33"/>
      <c r="EE105" s="34">
        <v>22</v>
      </c>
      <c r="EF105" s="33"/>
      <c r="EG105" s="33"/>
      <c r="EK105" s="32">
        <v>10</v>
      </c>
      <c r="EO105" s="33">
        <v>32</v>
      </c>
      <c r="EP105" s="33"/>
      <c r="EQ105" s="33"/>
      <c r="EU105" s="32">
        <v>20</v>
      </c>
      <c r="EW105" s="33">
        <v>52</v>
      </c>
      <c r="EX105" s="33"/>
      <c r="EY105" s="33"/>
      <c r="EZ105" s="32">
        <v>2</v>
      </c>
      <c r="FB105" s="32">
        <v>6</v>
      </c>
      <c r="FD105" s="32">
        <v>80</v>
      </c>
      <c r="FG105" s="33">
        <v>140</v>
      </c>
      <c r="FH105" s="33"/>
      <c r="FI105" s="33"/>
      <c r="FJ105" s="32">
        <v>1</v>
      </c>
      <c r="FO105" s="33">
        <v>141</v>
      </c>
      <c r="FP105" s="33"/>
      <c r="FQ105" s="33"/>
      <c r="FS105" s="32">
        <v>4</v>
      </c>
      <c r="FV105" s="33"/>
      <c r="FW105" s="33"/>
      <c r="FX105" s="33"/>
      <c r="FY105" s="32">
        <v>20</v>
      </c>
      <c r="FZ105" s="32">
        <v>60</v>
      </c>
      <c r="GB105" s="33">
        <v>225</v>
      </c>
      <c r="GC105" s="20"/>
      <c r="GD105" s="20"/>
      <c r="GE105" s="20"/>
      <c r="GF105" s="20"/>
      <c r="GG105" s="20"/>
      <c r="GH105" s="33">
        <v>225</v>
      </c>
      <c r="GI105" s="33"/>
      <c r="GM105" s="40"/>
      <c r="GN105" s="33">
        <v>225</v>
      </c>
      <c r="GO105" s="33"/>
      <c r="GU105" s="33">
        <v>225</v>
      </c>
      <c r="GV105" s="33"/>
      <c r="GX105" s="32">
        <v>5</v>
      </c>
      <c r="GZ105" s="33">
        <v>230</v>
      </c>
      <c r="HA105" s="32">
        <v>-69</v>
      </c>
      <c r="HB105" s="32" t="s">
        <v>825</v>
      </c>
      <c r="HE105" s="32">
        <v>-4</v>
      </c>
      <c r="HF105" s="32">
        <v>5</v>
      </c>
      <c r="HG105" s="32">
        <v>162</v>
      </c>
      <c r="HM105" s="32">
        <v>162</v>
      </c>
      <c r="HN105" s="32">
        <v>-118.5</v>
      </c>
      <c r="HO105" s="32" t="s">
        <v>826</v>
      </c>
      <c r="HP105" s="32">
        <v>5</v>
      </c>
      <c r="HQ105" s="32">
        <v>3</v>
      </c>
      <c r="HR105" s="32">
        <v>51.5</v>
      </c>
      <c r="HY105" s="32">
        <v>7.5</v>
      </c>
      <c r="HZ105" s="32">
        <v>-2</v>
      </c>
      <c r="IA105" s="32">
        <v>57</v>
      </c>
      <c r="IB105" s="32">
        <v>-11.5</v>
      </c>
      <c r="IC105" s="32" t="s">
        <v>454</v>
      </c>
      <c r="IG105" s="32">
        <v>3</v>
      </c>
      <c r="IH105" s="32">
        <v>48.5</v>
      </c>
      <c r="II105" s="32">
        <v>-37</v>
      </c>
      <c r="IJ105" s="32" t="s">
        <v>577</v>
      </c>
      <c r="IL105" s="32">
        <v>8.5</v>
      </c>
      <c r="IM105" s="32">
        <v>20</v>
      </c>
      <c r="IR105" s="32">
        <v>40</v>
      </c>
      <c r="IV105" s="32">
        <v>50</v>
      </c>
      <c r="IX105" s="32">
        <v>90</v>
      </c>
      <c r="IY105" s="32">
        <v>-57</v>
      </c>
      <c r="IZ105" s="32" t="s">
        <v>704</v>
      </c>
      <c r="JB105" s="32">
        <v>50</v>
      </c>
      <c r="JC105" s="32">
        <v>83</v>
      </c>
      <c r="JD105" s="32">
        <v>-2</v>
      </c>
      <c r="JE105" s="72" t="s">
        <v>650</v>
      </c>
      <c r="JI105" s="66"/>
      <c r="JL105" s="32">
        <f t="shared" si="1"/>
        <v>81</v>
      </c>
    </row>
    <row r="106" s="32" customFormat="1" customHeight="1" spans="1:272">
      <c r="A106" s="10">
        <v>104</v>
      </c>
      <c r="B106" s="10">
        <v>571</v>
      </c>
      <c r="C106" s="10" t="s">
        <v>557</v>
      </c>
      <c r="D106" s="10" t="s">
        <v>279</v>
      </c>
      <c r="E106" s="10">
        <v>6454</v>
      </c>
      <c r="F106" s="10" t="s">
        <v>827</v>
      </c>
      <c r="G106" s="10" t="s">
        <v>198</v>
      </c>
      <c r="M106" s="20"/>
      <c r="T106" s="33"/>
      <c r="U106" s="20">
        <v>0</v>
      </c>
      <c r="V106" s="20"/>
      <c r="W106" s="20"/>
      <c r="X106" s="20"/>
      <c r="Y106" s="20"/>
      <c r="Z106" s="20"/>
      <c r="AA106" s="20"/>
      <c r="AB106" s="20"/>
      <c r="AC106" s="20"/>
      <c r="AD106" s="20"/>
      <c r="AE106" s="20"/>
      <c r="AF106" s="20"/>
      <c r="AG106" s="33">
        <v>0</v>
      </c>
      <c r="AJ106" s="32">
        <v>35</v>
      </c>
      <c r="AL106" s="32">
        <v>0</v>
      </c>
      <c r="AM106" s="32">
        <v>20</v>
      </c>
      <c r="AN106" s="32">
        <v>0</v>
      </c>
      <c r="AP106" s="33"/>
      <c r="AQ106" s="56">
        <v>55</v>
      </c>
      <c r="AR106" s="33"/>
      <c r="AS106" s="33">
        <v>20</v>
      </c>
      <c r="AT106" s="33"/>
      <c r="AU106" s="33"/>
      <c r="AV106" s="56">
        <v>75</v>
      </c>
      <c r="AW106" s="33"/>
      <c r="BA106" s="33">
        <v>75</v>
      </c>
      <c r="BB106" s="33"/>
      <c r="BC106" s="33"/>
      <c r="BD106" s="32">
        <v>20</v>
      </c>
      <c r="BF106" s="32">
        <v>0</v>
      </c>
      <c r="BH106" s="33"/>
      <c r="BI106" s="33"/>
      <c r="BJ106" s="32">
        <v>1</v>
      </c>
      <c r="BK106" s="32">
        <v>20</v>
      </c>
      <c r="BP106" s="34">
        <v>116</v>
      </c>
      <c r="BQ106" s="33"/>
      <c r="BR106" s="33"/>
      <c r="BV106" s="33">
        <v>116</v>
      </c>
      <c r="BW106" s="20"/>
      <c r="BX106" s="20"/>
      <c r="BY106" s="20">
        <v>20</v>
      </c>
      <c r="BZ106" s="20">
        <v>0</v>
      </c>
      <c r="CA106" s="20">
        <v>0</v>
      </c>
      <c r="CB106" s="20"/>
      <c r="CC106" s="20"/>
      <c r="CD106" s="20"/>
      <c r="CE106" s="20"/>
      <c r="CF106" s="33">
        <v>136</v>
      </c>
      <c r="CG106" s="33"/>
      <c r="CH106" s="20"/>
      <c r="CI106" s="20"/>
      <c r="CJ106" s="20"/>
      <c r="CK106" s="33">
        <v>136</v>
      </c>
      <c r="CL106" s="33"/>
      <c r="CN106" s="20"/>
      <c r="CO106" s="35"/>
      <c r="CP106" s="32">
        <v>20</v>
      </c>
      <c r="CR106" s="33"/>
      <c r="CS106" s="33"/>
      <c r="CT106" s="36">
        <v>156</v>
      </c>
      <c r="CU106" s="32">
        <v>20</v>
      </c>
      <c r="CW106" s="20"/>
      <c r="CY106" s="33">
        <v>176</v>
      </c>
      <c r="CZ106" s="33"/>
      <c r="DA106" s="33"/>
      <c r="DB106" s="32">
        <v>20</v>
      </c>
      <c r="DD106" s="33">
        <v>196</v>
      </c>
      <c r="DE106" s="20"/>
      <c r="DF106" s="20"/>
      <c r="DG106" s="33"/>
      <c r="DH106" s="33"/>
      <c r="DJ106" s="32">
        <v>20</v>
      </c>
      <c r="DK106" s="32">
        <v>8</v>
      </c>
      <c r="DN106" s="32">
        <v>20</v>
      </c>
      <c r="DO106" s="36">
        <v>224</v>
      </c>
      <c r="DP106" s="20"/>
      <c r="DQ106" s="33"/>
      <c r="DR106" s="32">
        <v>2</v>
      </c>
      <c r="DT106" s="32">
        <v>3</v>
      </c>
      <c r="DV106" s="32">
        <v>10</v>
      </c>
      <c r="DW106" s="20"/>
      <c r="DX106" s="20"/>
      <c r="DY106" s="20"/>
      <c r="DZ106" s="33"/>
      <c r="EE106" s="34">
        <v>239</v>
      </c>
      <c r="EF106" s="33"/>
      <c r="EG106" s="33"/>
      <c r="EJ106" s="32">
        <v>5</v>
      </c>
      <c r="EK106" s="32">
        <v>10</v>
      </c>
      <c r="EL106" s="32">
        <v>20</v>
      </c>
      <c r="EO106" s="33">
        <v>274</v>
      </c>
      <c r="EP106" s="33"/>
      <c r="EQ106" s="33"/>
      <c r="ER106" s="32">
        <v>-2</v>
      </c>
      <c r="ES106" s="32">
        <v>1</v>
      </c>
      <c r="EU106" s="32">
        <v>90</v>
      </c>
      <c r="EW106" s="33">
        <v>363</v>
      </c>
      <c r="EX106" s="33"/>
      <c r="EY106" s="33"/>
      <c r="FD106" s="32">
        <v>100</v>
      </c>
      <c r="FF106" s="32">
        <v>10</v>
      </c>
      <c r="FG106" s="33">
        <v>473</v>
      </c>
      <c r="FH106" s="33"/>
      <c r="FI106" s="33"/>
      <c r="FN106" s="32">
        <v>3</v>
      </c>
      <c r="FO106" s="33">
        <v>476</v>
      </c>
      <c r="FP106" s="33">
        <v>-7.5</v>
      </c>
      <c r="FQ106" s="33" t="s">
        <v>828</v>
      </c>
      <c r="FU106" s="32">
        <v>4</v>
      </c>
      <c r="FV106" s="33">
        <v>-12</v>
      </c>
      <c r="FW106" s="33" t="s">
        <v>745</v>
      </c>
      <c r="FX106" s="33"/>
      <c r="FZ106" s="32">
        <v>20</v>
      </c>
      <c r="GB106" s="33">
        <v>480.5</v>
      </c>
      <c r="GC106" s="20"/>
      <c r="GD106" s="20"/>
      <c r="GE106" s="20"/>
      <c r="GF106" s="20"/>
      <c r="GG106" s="20"/>
      <c r="GH106" s="33">
        <v>480.5</v>
      </c>
      <c r="GI106" s="33"/>
      <c r="GM106" s="40"/>
      <c r="GN106" s="33">
        <v>480.5</v>
      </c>
      <c r="GO106" s="33"/>
      <c r="GU106" s="33">
        <v>480.5</v>
      </c>
      <c r="GV106" s="33"/>
      <c r="GX106" s="32">
        <v>9.5</v>
      </c>
      <c r="GZ106" s="33">
        <v>490</v>
      </c>
      <c r="HF106" s="32">
        <v>7.5</v>
      </c>
      <c r="HG106" s="32">
        <v>497.5</v>
      </c>
      <c r="HM106" s="32">
        <v>497.5</v>
      </c>
      <c r="HP106" s="32">
        <v>8</v>
      </c>
      <c r="HR106" s="32">
        <v>505.5</v>
      </c>
      <c r="HS106" s="32">
        <v>-2.5</v>
      </c>
      <c r="HT106" s="32" t="s">
        <v>400</v>
      </c>
      <c r="HY106" s="32">
        <v>8.5</v>
      </c>
      <c r="IA106" s="32">
        <v>511.5</v>
      </c>
      <c r="IB106" s="32">
        <v>-7.5</v>
      </c>
      <c r="IC106" s="32" t="s">
        <v>255</v>
      </c>
      <c r="IH106" s="32">
        <v>504</v>
      </c>
      <c r="II106" s="32">
        <v>-191.5</v>
      </c>
      <c r="IJ106" s="32" t="s">
        <v>522</v>
      </c>
      <c r="IL106" s="32">
        <v>6.5</v>
      </c>
      <c r="IR106" s="32">
        <v>319</v>
      </c>
      <c r="IS106" s="32">
        <v>-124.5</v>
      </c>
      <c r="IT106" s="32" t="s">
        <v>215</v>
      </c>
      <c r="IV106" s="32">
        <v>0</v>
      </c>
      <c r="IX106" s="32">
        <v>194.5</v>
      </c>
      <c r="JC106" s="32">
        <v>194.5</v>
      </c>
      <c r="JD106" s="32">
        <v>-5</v>
      </c>
      <c r="JE106" s="32" t="s">
        <v>545</v>
      </c>
      <c r="JI106" s="66"/>
      <c r="JL106" s="32">
        <f t="shared" si="1"/>
        <v>189.5</v>
      </c>
    </row>
    <row r="107" s="32" customFormat="1" customHeight="1" spans="1:272">
      <c r="A107" s="10">
        <v>105</v>
      </c>
      <c r="B107" s="10">
        <v>106568</v>
      </c>
      <c r="C107" s="10" t="s">
        <v>829</v>
      </c>
      <c r="D107" s="10" t="s">
        <v>279</v>
      </c>
      <c r="E107" s="68">
        <v>12216</v>
      </c>
      <c r="F107" s="69" t="s">
        <v>830</v>
      </c>
      <c r="G107" s="10" t="s">
        <v>192</v>
      </c>
      <c r="M107" s="20">
        <v>3</v>
      </c>
      <c r="T107" s="33"/>
      <c r="U107" s="20">
        <v>3</v>
      </c>
      <c r="V107" s="20"/>
      <c r="W107" s="20"/>
      <c r="X107" s="20"/>
      <c r="Y107" s="20"/>
      <c r="Z107" s="20">
        <v>5</v>
      </c>
      <c r="AA107" s="20"/>
      <c r="AB107" s="20"/>
      <c r="AC107" s="20"/>
      <c r="AD107" s="20"/>
      <c r="AE107" s="20">
        <v>4</v>
      </c>
      <c r="AF107" s="20"/>
      <c r="AG107" s="33">
        <v>12</v>
      </c>
      <c r="AL107" s="32">
        <v>10</v>
      </c>
      <c r="AM107" s="32">
        <v>0</v>
      </c>
      <c r="AN107" s="32">
        <v>0</v>
      </c>
      <c r="AP107" s="33"/>
      <c r="AQ107" s="56">
        <v>22</v>
      </c>
      <c r="AR107" s="33"/>
      <c r="AS107" s="33">
        <v>20</v>
      </c>
      <c r="AT107" s="33"/>
      <c r="AU107" s="33"/>
      <c r="AV107" s="56">
        <v>42</v>
      </c>
      <c r="AW107" s="33"/>
      <c r="BA107" s="33">
        <v>42</v>
      </c>
      <c r="BB107" s="33"/>
      <c r="BC107" s="33"/>
      <c r="BD107" s="32">
        <v>20</v>
      </c>
      <c r="BF107" s="32">
        <v>0</v>
      </c>
      <c r="BH107" s="33"/>
      <c r="BI107" s="33"/>
      <c r="BJ107" s="32">
        <v>1</v>
      </c>
      <c r="BK107" s="32">
        <v>20</v>
      </c>
      <c r="BN107" s="32">
        <v>-80</v>
      </c>
      <c r="BO107" s="32" t="s">
        <v>831</v>
      </c>
      <c r="BP107" s="34">
        <v>3</v>
      </c>
      <c r="BQ107" s="33"/>
      <c r="BR107" s="33"/>
      <c r="BV107" s="33">
        <v>3</v>
      </c>
      <c r="BW107" s="20"/>
      <c r="BX107" s="20"/>
      <c r="BY107" s="20">
        <v>20</v>
      </c>
      <c r="BZ107" s="20">
        <v>0</v>
      </c>
      <c r="CA107" s="20">
        <v>0</v>
      </c>
      <c r="CB107" s="20"/>
      <c r="CC107" s="20"/>
      <c r="CD107" s="20"/>
      <c r="CE107" s="20"/>
      <c r="CF107" s="33">
        <v>23</v>
      </c>
      <c r="CG107" s="33"/>
      <c r="CH107" s="20"/>
      <c r="CI107" s="20"/>
      <c r="CJ107" s="20">
        <v>-2</v>
      </c>
      <c r="CK107" s="33">
        <v>21</v>
      </c>
      <c r="CL107" s="33"/>
      <c r="CN107" s="20"/>
      <c r="CO107" s="35"/>
      <c r="CP107" s="32">
        <v>20</v>
      </c>
      <c r="CR107" s="33"/>
      <c r="CS107" s="33"/>
      <c r="CT107" s="36">
        <v>41</v>
      </c>
      <c r="CU107" s="32">
        <v>20</v>
      </c>
      <c r="CW107" s="20"/>
      <c r="CX107" s="32">
        <v>4</v>
      </c>
      <c r="CY107" s="33">
        <v>65</v>
      </c>
      <c r="CZ107" s="33"/>
      <c r="DA107" s="33"/>
      <c r="DB107" s="32">
        <v>20</v>
      </c>
      <c r="DC107" s="32">
        <v>5</v>
      </c>
      <c r="DD107" s="33">
        <v>90</v>
      </c>
      <c r="DE107" s="20"/>
      <c r="DF107" s="20"/>
      <c r="DG107" s="33"/>
      <c r="DH107" s="33"/>
      <c r="DI107" s="32">
        <v>8</v>
      </c>
      <c r="DJ107" s="32">
        <v>20</v>
      </c>
      <c r="DN107" s="32">
        <v>20</v>
      </c>
      <c r="DO107" s="36">
        <v>118</v>
      </c>
      <c r="DP107" s="20"/>
      <c r="DQ107" s="33"/>
      <c r="DR107" s="32">
        <v>2</v>
      </c>
      <c r="DV107" s="32">
        <v>10</v>
      </c>
      <c r="DW107" s="20"/>
      <c r="DX107" s="20"/>
      <c r="DY107" s="20"/>
      <c r="DZ107" s="33"/>
      <c r="EA107" s="32">
        <v>-1</v>
      </c>
      <c r="EE107" s="34">
        <v>129</v>
      </c>
      <c r="EF107" s="33"/>
      <c r="EG107" s="33"/>
      <c r="EJ107" s="32">
        <v>5</v>
      </c>
      <c r="EK107" s="32">
        <v>10</v>
      </c>
      <c r="EL107" s="32">
        <v>20</v>
      </c>
      <c r="EO107" s="33">
        <v>164</v>
      </c>
      <c r="EP107" s="33"/>
      <c r="EQ107" s="33"/>
      <c r="EU107" s="32">
        <v>90</v>
      </c>
      <c r="EW107" s="33">
        <v>254</v>
      </c>
      <c r="EX107" s="33"/>
      <c r="EY107" s="33"/>
      <c r="FD107" s="32">
        <v>100</v>
      </c>
      <c r="FF107" s="32">
        <v>10</v>
      </c>
      <c r="FG107" s="33">
        <v>364</v>
      </c>
      <c r="FH107" s="33"/>
      <c r="FI107" s="33"/>
      <c r="FN107" s="32">
        <v>5</v>
      </c>
      <c r="FO107" s="33">
        <v>369</v>
      </c>
      <c r="FP107" s="33">
        <v>-6</v>
      </c>
      <c r="FQ107" s="33" t="s">
        <v>828</v>
      </c>
      <c r="FV107" s="33">
        <v>-19.5</v>
      </c>
      <c r="FW107" s="33" t="s">
        <v>832</v>
      </c>
      <c r="FX107" s="33"/>
      <c r="FZ107" s="32">
        <v>20</v>
      </c>
      <c r="GB107" s="33">
        <v>363.5</v>
      </c>
      <c r="GC107" s="20"/>
      <c r="GD107" s="20"/>
      <c r="GE107" s="20"/>
      <c r="GF107" s="20"/>
      <c r="GG107" s="20"/>
      <c r="GH107" s="33">
        <v>363.5</v>
      </c>
      <c r="GI107" s="33"/>
      <c r="GM107" s="40"/>
      <c r="GN107" s="33">
        <v>363.5</v>
      </c>
      <c r="GO107" s="33"/>
      <c r="GR107" s="32">
        <v>-2</v>
      </c>
      <c r="GU107" s="33">
        <v>361.5</v>
      </c>
      <c r="GV107" s="33"/>
      <c r="GX107" s="32">
        <v>10</v>
      </c>
      <c r="GZ107" s="33">
        <v>373.5</v>
      </c>
      <c r="HA107" s="32">
        <v>-196.5</v>
      </c>
      <c r="HB107" s="32" t="s">
        <v>833</v>
      </c>
      <c r="HE107" s="32">
        <v>-2</v>
      </c>
      <c r="HF107" s="32">
        <v>8.5</v>
      </c>
      <c r="HG107" s="32">
        <v>183.5</v>
      </c>
      <c r="HL107" s="32">
        <v>-2</v>
      </c>
      <c r="HM107" s="32">
        <v>181.5</v>
      </c>
      <c r="HP107" s="32">
        <v>7</v>
      </c>
      <c r="HQ107" s="32">
        <v>-4</v>
      </c>
      <c r="HR107" s="32">
        <v>184.5</v>
      </c>
      <c r="HY107" s="32">
        <v>7</v>
      </c>
      <c r="IA107" s="32">
        <v>191.5</v>
      </c>
      <c r="IH107" s="32">
        <v>191.5</v>
      </c>
      <c r="IL107" s="32">
        <v>8</v>
      </c>
      <c r="IR107" s="32">
        <v>199.5</v>
      </c>
      <c r="IS107" s="32">
        <v>-106.5</v>
      </c>
      <c r="IT107" s="32" t="s">
        <v>215</v>
      </c>
      <c r="IU107" s="32">
        <v>20</v>
      </c>
      <c r="IV107" s="32">
        <v>50</v>
      </c>
      <c r="IX107" s="32">
        <v>163</v>
      </c>
      <c r="IY107" s="32">
        <v>-38</v>
      </c>
      <c r="IZ107" s="32" t="s">
        <v>495</v>
      </c>
      <c r="JC107" s="32">
        <v>125</v>
      </c>
      <c r="JF107" s="32">
        <v>20</v>
      </c>
      <c r="JI107" s="66"/>
      <c r="JL107" s="32">
        <f t="shared" si="1"/>
        <v>145</v>
      </c>
    </row>
    <row r="108" s="32" customFormat="1" customHeight="1" spans="1:272">
      <c r="A108" s="10">
        <v>106</v>
      </c>
      <c r="B108" s="10">
        <v>587</v>
      </c>
      <c r="C108" s="10" t="s">
        <v>834</v>
      </c>
      <c r="D108" s="10" t="s">
        <v>190</v>
      </c>
      <c r="E108" s="10">
        <v>6497</v>
      </c>
      <c r="F108" s="10" t="s">
        <v>835</v>
      </c>
      <c r="G108" s="10" t="s">
        <v>198</v>
      </c>
      <c r="M108" s="20"/>
      <c r="T108" s="33"/>
      <c r="U108" s="20">
        <v>0</v>
      </c>
      <c r="V108" s="20"/>
      <c r="W108" s="20"/>
      <c r="X108" s="20"/>
      <c r="Y108" s="20"/>
      <c r="Z108" s="20"/>
      <c r="AA108" s="20"/>
      <c r="AB108" s="20"/>
      <c r="AC108" s="20"/>
      <c r="AD108" s="20"/>
      <c r="AE108" s="20">
        <v>-2</v>
      </c>
      <c r="AF108" s="20"/>
      <c r="AG108" s="33">
        <v>-2</v>
      </c>
      <c r="AJ108" s="32">
        <v>30</v>
      </c>
      <c r="AL108" s="32">
        <v>10</v>
      </c>
      <c r="AM108" s="32">
        <v>0</v>
      </c>
      <c r="AN108" s="32">
        <v>20</v>
      </c>
      <c r="AP108" s="33"/>
      <c r="AQ108" s="56">
        <v>58</v>
      </c>
      <c r="AR108" s="33"/>
      <c r="AS108" s="33"/>
      <c r="AT108" s="33"/>
      <c r="AU108" s="33"/>
      <c r="AV108" s="56">
        <v>58</v>
      </c>
      <c r="AW108" s="33"/>
      <c r="BA108" s="33">
        <v>58</v>
      </c>
      <c r="BB108" s="33"/>
      <c r="BC108" s="33"/>
      <c r="BD108" s="32">
        <v>20</v>
      </c>
      <c r="BF108" s="32">
        <v>0</v>
      </c>
      <c r="BH108" s="33"/>
      <c r="BI108" s="33"/>
      <c r="BP108" s="34">
        <v>78</v>
      </c>
      <c r="BQ108" s="33"/>
      <c r="BR108" s="33"/>
      <c r="BS108" s="32">
        <v>20</v>
      </c>
      <c r="BV108" s="33">
        <v>98</v>
      </c>
      <c r="BW108" s="20"/>
      <c r="BX108" s="20"/>
      <c r="BY108" s="20"/>
      <c r="BZ108" s="20"/>
      <c r="CA108" s="20">
        <v>20</v>
      </c>
      <c r="CB108" s="20"/>
      <c r="CC108" s="20"/>
      <c r="CD108" s="20"/>
      <c r="CE108" s="20"/>
      <c r="CF108" s="33">
        <v>118</v>
      </c>
      <c r="CG108" s="33"/>
      <c r="CH108" s="20"/>
      <c r="CI108" s="20">
        <v>20</v>
      </c>
      <c r="CJ108" s="20"/>
      <c r="CK108" s="33">
        <v>138</v>
      </c>
      <c r="CL108" s="33"/>
      <c r="CN108" s="20"/>
      <c r="CO108" s="35"/>
      <c r="CP108" s="32">
        <v>20</v>
      </c>
      <c r="CR108" s="33"/>
      <c r="CS108" s="33"/>
      <c r="CT108" s="36">
        <v>158</v>
      </c>
      <c r="CW108" s="20"/>
      <c r="CY108" s="33">
        <v>158</v>
      </c>
      <c r="CZ108" s="33"/>
      <c r="DA108" s="33"/>
      <c r="DD108" s="33">
        <v>158</v>
      </c>
      <c r="DE108" s="20"/>
      <c r="DF108" s="20"/>
      <c r="DG108" s="33"/>
      <c r="DH108" s="33"/>
      <c r="DM108" s="32">
        <v>10</v>
      </c>
      <c r="DN108" s="32">
        <v>20</v>
      </c>
      <c r="DO108" s="36">
        <v>168</v>
      </c>
      <c r="DP108" s="20"/>
      <c r="DQ108" s="33"/>
      <c r="DW108" s="20"/>
      <c r="DX108" s="20"/>
      <c r="DY108" s="20"/>
      <c r="DZ108" s="33"/>
      <c r="EE108" s="34">
        <v>168</v>
      </c>
      <c r="EF108" s="33"/>
      <c r="EG108" s="33"/>
      <c r="EI108" s="32">
        <v>20</v>
      </c>
      <c r="EK108" s="32">
        <v>10</v>
      </c>
      <c r="EL108" s="32">
        <v>20</v>
      </c>
      <c r="EO108" s="33">
        <v>218</v>
      </c>
      <c r="EP108" s="33"/>
      <c r="EQ108" s="33"/>
      <c r="EU108" s="32">
        <v>80</v>
      </c>
      <c r="EW108" s="33">
        <v>298</v>
      </c>
      <c r="EX108" s="33"/>
      <c r="EY108" s="33"/>
      <c r="FD108" s="32">
        <v>60</v>
      </c>
      <c r="FG108" s="33">
        <v>358</v>
      </c>
      <c r="FH108" s="33"/>
      <c r="FI108" s="33"/>
      <c r="FO108" s="33">
        <v>358</v>
      </c>
      <c r="FP108" s="33"/>
      <c r="FQ108" s="33"/>
      <c r="FV108" s="33"/>
      <c r="FW108" s="33"/>
      <c r="FX108" s="33"/>
      <c r="FZ108" s="32">
        <v>70</v>
      </c>
      <c r="GB108" s="33">
        <v>428</v>
      </c>
      <c r="GC108" s="20"/>
      <c r="GD108" s="20"/>
      <c r="GE108" s="20"/>
      <c r="GF108" s="20"/>
      <c r="GG108" s="20"/>
      <c r="GH108" s="33">
        <v>428</v>
      </c>
      <c r="GI108" s="33"/>
      <c r="GM108" s="40"/>
      <c r="GN108" s="33">
        <v>428</v>
      </c>
      <c r="GO108" s="33"/>
      <c r="GQ108" s="32">
        <v>20</v>
      </c>
      <c r="GU108" s="33">
        <v>448</v>
      </c>
      <c r="GV108" s="33"/>
      <c r="GX108" s="32">
        <v>5</v>
      </c>
      <c r="GZ108" s="33">
        <v>433</v>
      </c>
      <c r="HA108" s="32">
        <v>-22</v>
      </c>
      <c r="HB108" s="32" t="s">
        <v>352</v>
      </c>
      <c r="HF108" s="32">
        <v>5</v>
      </c>
      <c r="HG108" s="32">
        <v>416</v>
      </c>
      <c r="HM108" s="32">
        <v>416</v>
      </c>
      <c r="HN108" s="32">
        <v>-63</v>
      </c>
      <c r="HO108" s="32" t="s">
        <v>566</v>
      </c>
      <c r="HP108" s="32">
        <v>5</v>
      </c>
      <c r="HR108" s="32">
        <v>358</v>
      </c>
      <c r="HS108" s="32">
        <v>-100</v>
      </c>
      <c r="HT108" s="32" t="s">
        <v>836</v>
      </c>
      <c r="HU108" s="32">
        <v>20</v>
      </c>
      <c r="HY108" s="32">
        <v>5</v>
      </c>
      <c r="IA108" s="32">
        <v>283</v>
      </c>
      <c r="IB108" s="32">
        <v>-59</v>
      </c>
      <c r="IC108" s="32" t="s">
        <v>255</v>
      </c>
      <c r="IH108" s="32">
        <v>224</v>
      </c>
      <c r="IK108" s="32">
        <v>20</v>
      </c>
      <c r="IL108" s="32">
        <v>5</v>
      </c>
      <c r="IR108" s="32">
        <v>249</v>
      </c>
      <c r="IV108" s="32">
        <v>0</v>
      </c>
      <c r="IX108" s="32">
        <v>249</v>
      </c>
      <c r="JC108" s="32">
        <v>249</v>
      </c>
      <c r="JI108" s="66"/>
      <c r="JL108" s="32">
        <f t="shared" si="1"/>
        <v>249</v>
      </c>
    </row>
    <row r="109" s="32" customFormat="1" customHeight="1" spans="1:272">
      <c r="A109" s="10">
        <v>107</v>
      </c>
      <c r="B109" s="10">
        <v>111400</v>
      </c>
      <c r="C109" s="10" t="s">
        <v>682</v>
      </c>
      <c r="D109" s="10" t="s">
        <v>196</v>
      </c>
      <c r="E109" s="10">
        <v>7645</v>
      </c>
      <c r="F109" s="10" t="s">
        <v>837</v>
      </c>
      <c r="G109" s="10" t="s">
        <v>198</v>
      </c>
      <c r="M109" s="20">
        <v>-2</v>
      </c>
      <c r="T109" s="33"/>
      <c r="U109" s="20">
        <v>-2</v>
      </c>
      <c r="V109" s="20"/>
      <c r="W109" s="20"/>
      <c r="X109" s="20"/>
      <c r="Y109" s="20"/>
      <c r="Z109" s="20"/>
      <c r="AA109" s="20"/>
      <c r="AB109" s="20"/>
      <c r="AC109" s="20"/>
      <c r="AD109" s="20"/>
      <c r="AE109" s="20">
        <v>-2</v>
      </c>
      <c r="AF109" s="20"/>
      <c r="AG109" s="33">
        <v>-4</v>
      </c>
      <c r="AJ109" s="32">
        <v>25</v>
      </c>
      <c r="AL109" s="32">
        <v>0</v>
      </c>
      <c r="AM109" s="32">
        <v>20</v>
      </c>
      <c r="AN109" s="32">
        <v>0</v>
      </c>
      <c r="AP109" s="33"/>
      <c r="AQ109" s="56">
        <v>41</v>
      </c>
      <c r="AR109" s="33"/>
      <c r="AS109" s="33"/>
      <c r="AT109" s="33"/>
      <c r="AU109" s="33"/>
      <c r="AV109" s="56">
        <v>41</v>
      </c>
      <c r="AW109" s="33"/>
      <c r="BA109" s="33">
        <v>41</v>
      </c>
      <c r="BB109" s="33"/>
      <c r="BC109" s="33"/>
      <c r="BF109" s="32">
        <v>-10</v>
      </c>
      <c r="BH109" s="33"/>
      <c r="BI109" s="33"/>
      <c r="BJ109" s="32">
        <v>-4</v>
      </c>
      <c r="BK109" s="32">
        <v>20</v>
      </c>
      <c r="BP109" s="34">
        <v>47</v>
      </c>
      <c r="BQ109" s="33"/>
      <c r="BR109" s="33"/>
      <c r="BV109" s="33">
        <v>47</v>
      </c>
      <c r="BW109" s="20"/>
      <c r="BX109" s="20"/>
      <c r="BY109" s="20"/>
      <c r="BZ109" s="20"/>
      <c r="CA109" s="20">
        <v>20</v>
      </c>
      <c r="CB109" s="20"/>
      <c r="CC109" s="20"/>
      <c r="CD109" s="20"/>
      <c r="CE109" s="20"/>
      <c r="CF109" s="33">
        <v>67</v>
      </c>
      <c r="CG109" s="33">
        <v>-29</v>
      </c>
      <c r="CH109" s="20" t="s">
        <v>637</v>
      </c>
      <c r="CI109" s="20"/>
      <c r="CJ109" s="20">
        <v>1</v>
      </c>
      <c r="CK109" s="33">
        <v>39</v>
      </c>
      <c r="CL109" s="33">
        <v>-25</v>
      </c>
      <c r="CM109" s="32" t="s">
        <v>838</v>
      </c>
      <c r="CN109" s="20">
        <v>2</v>
      </c>
      <c r="CO109" s="35"/>
      <c r="CR109" s="33">
        <v>-15</v>
      </c>
      <c r="CS109" s="33" t="s">
        <v>839</v>
      </c>
      <c r="CT109" s="36">
        <v>1</v>
      </c>
      <c r="CU109" s="32">
        <v>20</v>
      </c>
      <c r="CW109" s="20"/>
      <c r="CY109" s="33">
        <v>21</v>
      </c>
      <c r="CZ109" s="33"/>
      <c r="DA109" s="33"/>
      <c r="DB109" s="32">
        <v>20</v>
      </c>
      <c r="DC109" s="32">
        <v>8</v>
      </c>
      <c r="DD109" s="33">
        <v>49</v>
      </c>
      <c r="DE109" s="20"/>
      <c r="DF109" s="20"/>
      <c r="DG109" s="33"/>
      <c r="DH109" s="33"/>
      <c r="DI109" s="32">
        <v>30</v>
      </c>
      <c r="DJ109" s="32">
        <v>20</v>
      </c>
      <c r="DM109" s="32">
        <v>10</v>
      </c>
      <c r="DO109" s="36">
        <v>109</v>
      </c>
      <c r="DP109" s="20"/>
      <c r="DQ109" s="33"/>
      <c r="DR109" s="32">
        <v>-2</v>
      </c>
      <c r="DW109" s="20"/>
      <c r="DX109" s="20"/>
      <c r="DY109" s="20"/>
      <c r="DZ109" s="33"/>
      <c r="EB109" s="32">
        <v>20</v>
      </c>
      <c r="EE109" s="34">
        <v>127</v>
      </c>
      <c r="EF109" s="33"/>
      <c r="EG109" s="33"/>
      <c r="EL109" s="32">
        <v>20</v>
      </c>
      <c r="EM109" s="32">
        <v>5</v>
      </c>
      <c r="EO109" s="33">
        <v>152</v>
      </c>
      <c r="EP109" s="33"/>
      <c r="EQ109" s="33"/>
      <c r="ET109" s="32">
        <v>20</v>
      </c>
      <c r="EU109" s="32">
        <v>70</v>
      </c>
      <c r="EW109" s="33">
        <v>242</v>
      </c>
      <c r="EX109" s="33"/>
      <c r="EY109" s="33"/>
      <c r="EZ109" s="32">
        <v>2</v>
      </c>
      <c r="FD109" s="32">
        <v>70</v>
      </c>
      <c r="FE109" s="32">
        <v>1</v>
      </c>
      <c r="FG109" s="33">
        <v>315</v>
      </c>
      <c r="FH109" s="33">
        <v>-16</v>
      </c>
      <c r="FI109" s="33" t="s">
        <v>840</v>
      </c>
      <c r="FO109" s="33">
        <v>299</v>
      </c>
      <c r="FP109" s="33">
        <v>-4</v>
      </c>
      <c r="FQ109" s="33" t="s">
        <v>841</v>
      </c>
      <c r="FS109" s="32">
        <v>9</v>
      </c>
      <c r="FV109" s="33"/>
      <c r="FW109" s="33"/>
      <c r="FX109" s="33"/>
      <c r="FZ109" s="32">
        <v>70</v>
      </c>
      <c r="GB109" s="33">
        <v>374</v>
      </c>
      <c r="GC109" s="20"/>
      <c r="GD109" s="20"/>
      <c r="GE109" s="20">
        <v>20</v>
      </c>
      <c r="GF109" s="20"/>
      <c r="GG109" s="20"/>
      <c r="GH109" s="33">
        <v>394</v>
      </c>
      <c r="GI109" s="33"/>
      <c r="GL109" s="32">
        <v>20</v>
      </c>
      <c r="GM109" s="40">
        <v>0</v>
      </c>
      <c r="GN109" s="33">
        <v>414</v>
      </c>
      <c r="GO109" s="33"/>
      <c r="GT109" s="32">
        <v>20</v>
      </c>
      <c r="GU109" s="33">
        <v>434</v>
      </c>
      <c r="GV109" s="33">
        <v>-22.5</v>
      </c>
      <c r="GW109" s="32" t="s">
        <v>842</v>
      </c>
      <c r="GX109" s="32">
        <v>4.5</v>
      </c>
      <c r="GZ109" s="33">
        <v>396</v>
      </c>
      <c r="HF109" s="32">
        <v>5</v>
      </c>
      <c r="HG109" s="32">
        <v>401</v>
      </c>
      <c r="HH109" s="32">
        <v>-26</v>
      </c>
      <c r="HI109" s="32" t="s">
        <v>253</v>
      </c>
      <c r="HL109" s="32">
        <v>0</v>
      </c>
      <c r="HM109" s="32">
        <v>375</v>
      </c>
      <c r="HP109" s="32">
        <v>4</v>
      </c>
      <c r="HQ109" s="32">
        <v>-2</v>
      </c>
      <c r="HR109" s="32">
        <v>377</v>
      </c>
      <c r="HS109" s="32">
        <v>-7.5</v>
      </c>
      <c r="HT109" s="32" t="s">
        <v>359</v>
      </c>
      <c r="HY109" s="32">
        <v>4.5</v>
      </c>
      <c r="HZ109" s="32">
        <v>4</v>
      </c>
      <c r="IA109" s="32">
        <v>378</v>
      </c>
      <c r="IB109" s="32">
        <v>-12</v>
      </c>
      <c r="IC109" s="32" t="s">
        <v>502</v>
      </c>
      <c r="IH109" s="32">
        <v>366</v>
      </c>
      <c r="II109" s="32">
        <v>-40</v>
      </c>
      <c r="IJ109" s="32" t="s">
        <v>193</v>
      </c>
      <c r="IK109" s="32">
        <v>20</v>
      </c>
      <c r="IL109" s="32">
        <v>4</v>
      </c>
      <c r="IM109" s="32">
        <v>20</v>
      </c>
      <c r="IR109" s="32">
        <v>370</v>
      </c>
      <c r="IS109" s="32">
        <v>-46.5</v>
      </c>
      <c r="IT109" s="32" t="s">
        <v>215</v>
      </c>
      <c r="IU109" s="32">
        <v>20</v>
      </c>
      <c r="IV109" s="32">
        <v>0</v>
      </c>
      <c r="IX109" s="32">
        <v>343.5</v>
      </c>
      <c r="IY109" s="32">
        <v>-67</v>
      </c>
      <c r="IZ109" s="32" t="s">
        <v>242</v>
      </c>
      <c r="JC109" s="32">
        <v>276.5</v>
      </c>
      <c r="JD109" s="32">
        <v>-10.5</v>
      </c>
      <c r="JE109" s="32" t="s">
        <v>686</v>
      </c>
      <c r="JI109" s="66"/>
      <c r="JK109" s="32">
        <v>-2</v>
      </c>
      <c r="JL109" s="32">
        <f t="shared" si="1"/>
        <v>264</v>
      </c>
    </row>
    <row r="110" s="32" customFormat="1" customHeight="1" spans="1:272">
      <c r="A110" s="10">
        <v>108</v>
      </c>
      <c r="B110" s="10">
        <v>706</v>
      </c>
      <c r="C110" s="10" t="s">
        <v>651</v>
      </c>
      <c r="D110" s="10" t="s">
        <v>190</v>
      </c>
      <c r="E110" s="10">
        <v>10772</v>
      </c>
      <c r="F110" s="10" t="s">
        <v>843</v>
      </c>
      <c r="G110" s="10" t="s">
        <v>210</v>
      </c>
      <c r="M110" s="20"/>
      <c r="T110" s="33"/>
      <c r="U110" s="20">
        <v>0</v>
      </c>
      <c r="V110" s="20"/>
      <c r="W110" s="20"/>
      <c r="X110" s="20"/>
      <c r="Y110" s="20"/>
      <c r="Z110" s="20"/>
      <c r="AA110" s="20"/>
      <c r="AB110" s="20"/>
      <c r="AC110" s="20"/>
      <c r="AD110" s="20"/>
      <c r="AE110" s="20"/>
      <c r="AF110" s="20"/>
      <c r="AG110" s="33">
        <v>0</v>
      </c>
      <c r="AJ110" s="32">
        <v>40</v>
      </c>
      <c r="AL110" s="32">
        <v>0</v>
      </c>
      <c r="AM110" s="32">
        <v>0</v>
      </c>
      <c r="AN110" s="32">
        <v>0</v>
      </c>
      <c r="AP110" s="33"/>
      <c r="AQ110" s="56">
        <v>40</v>
      </c>
      <c r="AR110" s="33"/>
      <c r="AS110" s="33"/>
      <c r="AT110" s="33"/>
      <c r="AU110" s="33"/>
      <c r="AV110" s="56">
        <v>40</v>
      </c>
      <c r="AW110" s="33"/>
      <c r="BA110" s="33">
        <v>40</v>
      </c>
      <c r="BB110" s="33"/>
      <c r="BC110" s="33"/>
      <c r="BD110" s="32">
        <v>20</v>
      </c>
      <c r="BF110" s="32">
        <v>0</v>
      </c>
      <c r="BH110" s="33"/>
      <c r="BI110" s="33"/>
      <c r="BK110" s="32">
        <v>20</v>
      </c>
      <c r="BP110" s="34">
        <v>80</v>
      </c>
      <c r="BQ110" s="33"/>
      <c r="BR110" s="33"/>
      <c r="BS110" s="32">
        <v>20</v>
      </c>
      <c r="BT110" s="32">
        <v>-2</v>
      </c>
      <c r="BV110" s="33">
        <v>98</v>
      </c>
      <c r="BW110" s="20"/>
      <c r="BX110" s="20"/>
      <c r="BY110" s="20">
        <v>20</v>
      </c>
      <c r="BZ110" s="20">
        <v>20</v>
      </c>
      <c r="CA110" s="20">
        <v>0</v>
      </c>
      <c r="CB110" s="20"/>
      <c r="CC110" s="20"/>
      <c r="CD110" s="20"/>
      <c r="CE110" s="20"/>
      <c r="CF110" s="33">
        <v>138</v>
      </c>
      <c r="CG110" s="33"/>
      <c r="CH110" s="20"/>
      <c r="CI110" s="20"/>
      <c r="CJ110" s="20"/>
      <c r="CK110" s="33">
        <v>138</v>
      </c>
      <c r="CL110" s="33"/>
      <c r="CN110" s="20"/>
      <c r="CO110" s="35"/>
      <c r="CP110" s="32">
        <v>20</v>
      </c>
      <c r="CR110" s="33">
        <v>-78.5</v>
      </c>
      <c r="CS110" s="33" t="s">
        <v>844</v>
      </c>
      <c r="CT110" s="36">
        <v>79.5</v>
      </c>
      <c r="CU110" s="32">
        <v>20</v>
      </c>
      <c r="CW110" s="20">
        <v>10</v>
      </c>
      <c r="CY110" s="33">
        <v>109.5</v>
      </c>
      <c r="CZ110" s="33"/>
      <c r="DA110" s="33"/>
      <c r="DD110" s="33">
        <v>109.5</v>
      </c>
      <c r="DE110" s="20"/>
      <c r="DF110" s="20"/>
      <c r="DG110" s="33"/>
      <c r="DH110" s="33"/>
      <c r="DM110" s="32">
        <v>10</v>
      </c>
      <c r="DO110" s="36">
        <v>119.5</v>
      </c>
      <c r="DP110" s="20">
        <v>-7.5</v>
      </c>
      <c r="DQ110" s="33" t="s">
        <v>657</v>
      </c>
      <c r="DW110" s="20">
        <v>-25.5</v>
      </c>
      <c r="DX110" s="20" t="s">
        <v>845</v>
      </c>
      <c r="DY110" s="20"/>
      <c r="DZ110" s="33"/>
      <c r="EE110" s="34">
        <v>86.5</v>
      </c>
      <c r="EF110" s="33"/>
      <c r="EG110" s="33"/>
      <c r="EJ110" s="32">
        <v>5</v>
      </c>
      <c r="EL110" s="32">
        <v>20</v>
      </c>
      <c r="EO110" s="33">
        <v>111.5</v>
      </c>
      <c r="EP110" s="33">
        <v>-6</v>
      </c>
      <c r="EQ110" s="33" t="s">
        <v>846</v>
      </c>
      <c r="EU110" s="32">
        <v>80</v>
      </c>
      <c r="EW110" s="33">
        <v>185.5</v>
      </c>
      <c r="EX110" s="33"/>
      <c r="EY110" s="33"/>
      <c r="FD110" s="32">
        <v>70</v>
      </c>
      <c r="FG110" s="33">
        <v>255.5</v>
      </c>
      <c r="FH110" s="33"/>
      <c r="FI110" s="33"/>
      <c r="FO110" s="33">
        <v>255.5</v>
      </c>
      <c r="FP110" s="33">
        <v>-12</v>
      </c>
      <c r="FQ110" s="33" t="s">
        <v>847</v>
      </c>
      <c r="FV110" s="33"/>
      <c r="FW110" s="33"/>
      <c r="FX110" s="33"/>
      <c r="FZ110" s="32">
        <v>20</v>
      </c>
      <c r="GB110" s="33">
        <v>263.5</v>
      </c>
      <c r="GC110" s="20"/>
      <c r="GD110" s="20"/>
      <c r="GE110" s="20"/>
      <c r="GF110" s="20"/>
      <c r="GG110" s="20"/>
      <c r="GH110" s="33">
        <v>263.5</v>
      </c>
      <c r="GI110" s="33">
        <v>-35</v>
      </c>
      <c r="GJ110" s="32" t="s">
        <v>848</v>
      </c>
      <c r="GM110" s="40"/>
      <c r="GN110" s="33">
        <v>228.5</v>
      </c>
      <c r="GO110" s="33"/>
      <c r="GQ110" s="32">
        <v>20</v>
      </c>
      <c r="GU110" s="33">
        <v>248.5</v>
      </c>
      <c r="GV110" s="33">
        <v>-64</v>
      </c>
      <c r="GW110" s="32" t="s">
        <v>202</v>
      </c>
      <c r="GX110" s="32">
        <v>3.5</v>
      </c>
      <c r="GZ110" s="33">
        <v>168</v>
      </c>
      <c r="HF110" s="32">
        <v>3.5</v>
      </c>
      <c r="HG110" s="32">
        <v>171.5</v>
      </c>
      <c r="HM110" s="32">
        <v>171.5</v>
      </c>
      <c r="HP110" s="32">
        <v>5</v>
      </c>
      <c r="HR110" s="32">
        <v>176.5</v>
      </c>
      <c r="HS110" s="32">
        <v>-29.5</v>
      </c>
      <c r="HT110" s="32" t="s">
        <v>204</v>
      </c>
      <c r="HU110" s="32">
        <v>20</v>
      </c>
      <c r="IA110" s="32">
        <v>167</v>
      </c>
      <c r="IB110" s="32">
        <v>-42</v>
      </c>
      <c r="IC110" s="32" t="s">
        <v>454</v>
      </c>
      <c r="IE110" s="32">
        <v>10</v>
      </c>
      <c r="IG110" s="32">
        <v>-2</v>
      </c>
      <c r="IH110" s="32">
        <v>133</v>
      </c>
      <c r="IK110" s="32">
        <v>20</v>
      </c>
      <c r="IL110" s="32">
        <v>5</v>
      </c>
      <c r="IM110" s="32">
        <v>20</v>
      </c>
      <c r="IR110" s="32">
        <v>178</v>
      </c>
      <c r="IS110" s="32">
        <v>-10.5</v>
      </c>
      <c r="IT110" s="32" t="s">
        <v>215</v>
      </c>
      <c r="IV110" s="32">
        <v>10</v>
      </c>
      <c r="IX110" s="32">
        <v>177.5</v>
      </c>
      <c r="IY110" s="32">
        <v>-77</v>
      </c>
      <c r="IZ110" s="32" t="s">
        <v>322</v>
      </c>
      <c r="JC110" s="32">
        <v>100.5</v>
      </c>
      <c r="JI110" s="66"/>
      <c r="JL110" s="32">
        <f t="shared" si="1"/>
        <v>100.5</v>
      </c>
    </row>
    <row r="111" s="32" customFormat="1" customHeight="1" spans="1:272">
      <c r="A111" s="10">
        <v>109</v>
      </c>
      <c r="B111" s="10">
        <v>738</v>
      </c>
      <c r="C111" s="10" t="s">
        <v>401</v>
      </c>
      <c r="D111" s="10" t="s">
        <v>190</v>
      </c>
      <c r="E111" s="10">
        <v>6121</v>
      </c>
      <c r="F111" s="10" t="s">
        <v>849</v>
      </c>
      <c r="G111" s="10" t="s">
        <v>198</v>
      </c>
      <c r="M111" s="20"/>
      <c r="T111" s="33"/>
      <c r="U111" s="20">
        <v>0</v>
      </c>
      <c r="V111" s="20"/>
      <c r="W111" s="20"/>
      <c r="X111" s="20"/>
      <c r="Y111" s="20"/>
      <c r="Z111" s="20"/>
      <c r="AA111" s="20"/>
      <c r="AB111" s="20"/>
      <c r="AC111" s="20">
        <v>20</v>
      </c>
      <c r="AD111" s="20"/>
      <c r="AE111" s="20"/>
      <c r="AF111" s="20"/>
      <c r="AG111" s="33">
        <v>20</v>
      </c>
      <c r="AJ111" s="32">
        <v>40</v>
      </c>
      <c r="AL111" s="32">
        <v>10</v>
      </c>
      <c r="AM111" s="32">
        <v>0</v>
      </c>
      <c r="AN111" s="32">
        <v>0</v>
      </c>
      <c r="AP111" s="33"/>
      <c r="AQ111" s="56">
        <v>70</v>
      </c>
      <c r="AR111" s="33"/>
      <c r="AS111" s="33"/>
      <c r="AT111" s="33"/>
      <c r="AU111" s="33"/>
      <c r="AV111" s="56">
        <v>70</v>
      </c>
      <c r="AW111" s="33"/>
      <c r="BA111" s="33">
        <v>70</v>
      </c>
      <c r="BB111" s="33"/>
      <c r="BC111" s="33"/>
      <c r="BF111" s="32">
        <v>0</v>
      </c>
      <c r="BH111" s="33"/>
      <c r="BI111" s="33"/>
      <c r="BK111" s="32">
        <v>20</v>
      </c>
      <c r="BP111" s="34">
        <v>90</v>
      </c>
      <c r="BQ111" s="33"/>
      <c r="BR111" s="33"/>
      <c r="BS111" s="32">
        <v>20</v>
      </c>
      <c r="BT111" s="32">
        <v>1</v>
      </c>
      <c r="BV111" s="33">
        <v>111</v>
      </c>
      <c r="BW111" s="20"/>
      <c r="BX111" s="20"/>
      <c r="BY111" s="20">
        <v>20</v>
      </c>
      <c r="BZ111" s="20">
        <v>20</v>
      </c>
      <c r="CA111" s="20">
        <v>0</v>
      </c>
      <c r="CB111" s="20"/>
      <c r="CC111" s="20"/>
      <c r="CD111" s="20"/>
      <c r="CE111" s="20"/>
      <c r="CF111" s="33">
        <v>151</v>
      </c>
      <c r="CG111" s="33"/>
      <c r="CH111" s="20"/>
      <c r="CI111" s="20"/>
      <c r="CJ111" s="20"/>
      <c r="CK111" s="33">
        <v>151</v>
      </c>
      <c r="CL111" s="33"/>
      <c r="CN111" s="20"/>
      <c r="CO111" s="35"/>
      <c r="CP111" s="32">
        <v>20</v>
      </c>
      <c r="CR111" s="33">
        <v>-2.5</v>
      </c>
      <c r="CS111" s="33" t="s">
        <v>850</v>
      </c>
      <c r="CT111" s="36">
        <v>168.5</v>
      </c>
      <c r="CU111" s="32">
        <v>20</v>
      </c>
      <c r="CW111" s="20">
        <v>10</v>
      </c>
      <c r="CY111" s="33">
        <v>198.5</v>
      </c>
      <c r="CZ111" s="33"/>
      <c r="DA111" s="33"/>
      <c r="DD111" s="33">
        <v>198.5</v>
      </c>
      <c r="DE111" s="20"/>
      <c r="DF111" s="20"/>
      <c r="DG111" s="33"/>
      <c r="DH111" s="33"/>
      <c r="DM111" s="32">
        <v>10</v>
      </c>
      <c r="DO111" s="36">
        <v>208.5</v>
      </c>
      <c r="DP111" s="20">
        <v>-7.5</v>
      </c>
      <c r="DQ111" s="33" t="s">
        <v>657</v>
      </c>
      <c r="DT111" s="32">
        <v>2</v>
      </c>
      <c r="DW111" s="20">
        <v>-11.5</v>
      </c>
      <c r="DX111" s="20" t="s">
        <v>845</v>
      </c>
      <c r="DY111" s="20"/>
      <c r="DZ111" s="33"/>
      <c r="EE111" s="34">
        <v>191.5</v>
      </c>
      <c r="EF111" s="33"/>
      <c r="EG111" s="33"/>
      <c r="EJ111" s="32">
        <v>5</v>
      </c>
      <c r="EL111" s="32">
        <v>20</v>
      </c>
      <c r="EO111" s="33">
        <v>216.5</v>
      </c>
      <c r="EP111" s="33">
        <v>-54</v>
      </c>
      <c r="EQ111" s="33" t="s">
        <v>851</v>
      </c>
      <c r="EU111" s="32">
        <v>80</v>
      </c>
      <c r="EW111" s="33">
        <v>242.5</v>
      </c>
      <c r="EX111" s="33"/>
      <c r="EY111" s="33"/>
      <c r="FD111" s="32">
        <v>70</v>
      </c>
      <c r="FE111" s="32">
        <v>1</v>
      </c>
      <c r="FG111" s="33">
        <v>313.5</v>
      </c>
      <c r="FH111" s="33"/>
      <c r="FI111" s="33"/>
      <c r="FO111" s="33">
        <v>313.5</v>
      </c>
      <c r="FP111" s="33">
        <v>-57</v>
      </c>
      <c r="FQ111" s="33" t="s">
        <v>847</v>
      </c>
      <c r="FV111" s="33"/>
      <c r="FW111" s="33"/>
      <c r="FX111" s="33"/>
      <c r="FZ111" s="32">
        <v>30</v>
      </c>
      <c r="GB111" s="33">
        <v>286.5</v>
      </c>
      <c r="GC111" s="20"/>
      <c r="GD111" s="20"/>
      <c r="GE111" s="20"/>
      <c r="GF111" s="20"/>
      <c r="GG111" s="20"/>
      <c r="GH111" s="33">
        <v>286.5</v>
      </c>
      <c r="GI111" s="33"/>
      <c r="GL111" s="32">
        <v>20</v>
      </c>
      <c r="GM111" s="40"/>
      <c r="GN111" s="33">
        <v>306.5</v>
      </c>
      <c r="GO111" s="33"/>
      <c r="GR111" s="32">
        <v>-2</v>
      </c>
      <c r="GT111" s="32">
        <v>20</v>
      </c>
      <c r="GU111" s="33">
        <v>324.5</v>
      </c>
      <c r="GV111" s="33">
        <v>-18.5</v>
      </c>
      <c r="GW111" s="32" t="s">
        <v>405</v>
      </c>
      <c r="GZ111" s="33">
        <v>288</v>
      </c>
      <c r="HF111" s="32">
        <v>2.5</v>
      </c>
      <c r="HG111" s="32">
        <v>290.5</v>
      </c>
      <c r="HH111" s="32">
        <v>-47</v>
      </c>
      <c r="HI111" s="32" t="s">
        <v>436</v>
      </c>
      <c r="HM111" s="32">
        <v>243.5</v>
      </c>
      <c r="HP111" s="32">
        <v>5</v>
      </c>
      <c r="HR111" s="32">
        <v>248.5</v>
      </c>
      <c r="HU111" s="32">
        <v>20</v>
      </c>
      <c r="HY111" s="32">
        <v>5</v>
      </c>
      <c r="IA111" s="32">
        <v>273.5</v>
      </c>
      <c r="IH111" s="32">
        <v>273.5</v>
      </c>
      <c r="II111" s="32">
        <v>-34</v>
      </c>
      <c r="IJ111" s="32" t="s">
        <v>406</v>
      </c>
      <c r="IL111" s="32">
        <v>6.5</v>
      </c>
      <c r="IR111" s="32">
        <v>246</v>
      </c>
      <c r="IS111" s="32">
        <v>-45</v>
      </c>
      <c r="IT111" s="32" t="s">
        <v>321</v>
      </c>
      <c r="IV111" s="32">
        <v>50</v>
      </c>
      <c r="IX111" s="32">
        <v>251</v>
      </c>
      <c r="JC111" s="32">
        <v>251</v>
      </c>
      <c r="JI111" s="66"/>
      <c r="JK111" s="32">
        <v>1</v>
      </c>
      <c r="JL111" s="32">
        <f t="shared" si="1"/>
        <v>252</v>
      </c>
    </row>
    <row r="112" s="32" customFormat="1" customHeight="1" spans="1:272">
      <c r="A112" s="10">
        <v>110</v>
      </c>
      <c r="B112" s="10">
        <v>710</v>
      </c>
      <c r="C112" s="10" t="s">
        <v>852</v>
      </c>
      <c r="D112" s="10" t="s">
        <v>190</v>
      </c>
      <c r="E112" s="10">
        <v>9527</v>
      </c>
      <c r="F112" s="10" t="s">
        <v>853</v>
      </c>
      <c r="G112" s="10" t="s">
        <v>643</v>
      </c>
      <c r="M112" s="20"/>
      <c r="T112" s="33"/>
      <c r="U112" s="20">
        <v>0</v>
      </c>
      <c r="V112" s="20"/>
      <c r="W112" s="20"/>
      <c r="X112" s="20"/>
      <c r="Y112" s="20"/>
      <c r="Z112" s="20"/>
      <c r="AA112" s="20"/>
      <c r="AB112" s="20"/>
      <c r="AC112" s="20"/>
      <c r="AD112" s="20"/>
      <c r="AE112" s="20"/>
      <c r="AF112" s="20"/>
      <c r="AG112" s="33">
        <v>0</v>
      </c>
      <c r="AH112" s="32">
        <v>20</v>
      </c>
      <c r="AJ112" s="32">
        <v>30</v>
      </c>
      <c r="AL112" s="32">
        <v>0</v>
      </c>
      <c r="AM112" s="32">
        <v>0</v>
      </c>
      <c r="AN112" s="32">
        <v>0</v>
      </c>
      <c r="AP112" s="33"/>
      <c r="AQ112" s="56">
        <v>50</v>
      </c>
      <c r="AR112" s="33"/>
      <c r="AS112" s="33"/>
      <c r="AT112" s="33"/>
      <c r="AU112" s="33"/>
      <c r="AV112" s="56">
        <v>50</v>
      </c>
      <c r="AW112" s="33"/>
      <c r="BA112" s="33">
        <v>50</v>
      </c>
      <c r="BB112" s="33"/>
      <c r="BC112" s="33"/>
      <c r="BF112" s="32">
        <v>2</v>
      </c>
      <c r="BH112" s="33"/>
      <c r="BI112" s="33"/>
      <c r="BP112" s="34">
        <v>52</v>
      </c>
      <c r="BQ112" s="33"/>
      <c r="BR112" s="33"/>
      <c r="BV112" s="33">
        <v>52</v>
      </c>
      <c r="BW112" s="20"/>
      <c r="BX112" s="20"/>
      <c r="BY112" s="20">
        <v>20</v>
      </c>
      <c r="BZ112" s="20">
        <v>20</v>
      </c>
      <c r="CA112" s="20">
        <v>0</v>
      </c>
      <c r="CB112" s="20"/>
      <c r="CC112" s="20">
        <v>5</v>
      </c>
      <c r="CD112" s="20"/>
      <c r="CE112" s="20"/>
      <c r="CF112" s="33">
        <v>97</v>
      </c>
      <c r="CG112" s="33"/>
      <c r="CH112" s="20"/>
      <c r="CI112" s="20"/>
      <c r="CJ112" s="20">
        <v>3</v>
      </c>
      <c r="CK112" s="33">
        <v>100</v>
      </c>
      <c r="CL112" s="33"/>
      <c r="CN112" s="20"/>
      <c r="CO112" s="35"/>
      <c r="CR112" s="33"/>
      <c r="CS112" s="33"/>
      <c r="CT112" s="36">
        <v>100</v>
      </c>
      <c r="CW112" s="20">
        <v>10</v>
      </c>
      <c r="CX112" s="32">
        <v>3</v>
      </c>
      <c r="CY112" s="33">
        <v>113</v>
      </c>
      <c r="CZ112" s="33"/>
      <c r="DA112" s="33"/>
      <c r="DD112" s="33">
        <v>113</v>
      </c>
      <c r="DE112" s="20"/>
      <c r="DF112" s="20"/>
      <c r="DG112" s="33"/>
      <c r="DH112" s="33"/>
      <c r="DM112" s="32">
        <v>10</v>
      </c>
      <c r="DO112" s="36">
        <v>123</v>
      </c>
      <c r="DP112" s="20">
        <v>-69</v>
      </c>
      <c r="DQ112" s="33" t="s">
        <v>854</v>
      </c>
      <c r="DW112" s="20"/>
      <c r="DX112" s="20"/>
      <c r="DY112" s="20"/>
      <c r="DZ112" s="33"/>
      <c r="EA112" s="32">
        <v>6</v>
      </c>
      <c r="EE112" s="34">
        <v>60</v>
      </c>
      <c r="EF112" s="33"/>
      <c r="EG112" s="33"/>
      <c r="EO112" s="33">
        <v>60</v>
      </c>
      <c r="EP112" s="33"/>
      <c r="EQ112" s="33"/>
      <c r="ER112" s="32">
        <v>1</v>
      </c>
      <c r="EU112" s="32">
        <v>80</v>
      </c>
      <c r="EW112" s="33">
        <v>141</v>
      </c>
      <c r="EX112" s="33"/>
      <c r="EY112" s="33"/>
      <c r="FD112" s="32">
        <v>20</v>
      </c>
      <c r="FE112" s="32">
        <v>4</v>
      </c>
      <c r="FG112" s="33">
        <v>165</v>
      </c>
      <c r="FH112" s="33"/>
      <c r="FI112" s="33"/>
      <c r="FJ112" s="32">
        <v>5</v>
      </c>
      <c r="FO112" s="33">
        <v>170</v>
      </c>
      <c r="FP112" s="33"/>
      <c r="FQ112" s="33"/>
      <c r="FV112" s="33"/>
      <c r="FW112" s="33"/>
      <c r="FX112" s="33"/>
      <c r="FZ112" s="32">
        <v>20</v>
      </c>
      <c r="GB112" s="33">
        <v>190</v>
      </c>
      <c r="GC112" s="20"/>
      <c r="GD112" s="20"/>
      <c r="GE112" s="20"/>
      <c r="GF112" s="20"/>
      <c r="GG112" s="20"/>
      <c r="GH112" s="33">
        <v>190</v>
      </c>
      <c r="GI112" s="33"/>
      <c r="GM112" s="40"/>
      <c r="GN112" s="33">
        <v>190</v>
      </c>
      <c r="GO112" s="33"/>
      <c r="GR112" s="32">
        <v>4</v>
      </c>
      <c r="GU112" s="33">
        <v>194</v>
      </c>
      <c r="GV112" s="33">
        <v>-26</v>
      </c>
      <c r="GW112" s="32" t="s">
        <v>465</v>
      </c>
      <c r="GZ112" s="33">
        <v>164</v>
      </c>
      <c r="HC112" s="32">
        <v>20</v>
      </c>
      <c r="HE112" s="32">
        <v>4</v>
      </c>
      <c r="HF112" s="32">
        <v>0</v>
      </c>
      <c r="HG112" s="32">
        <v>188</v>
      </c>
      <c r="HM112" s="32">
        <v>188</v>
      </c>
      <c r="HR112" s="32">
        <v>188</v>
      </c>
      <c r="HS112" s="32">
        <v>-13.5</v>
      </c>
      <c r="HT112" s="32" t="s">
        <v>400</v>
      </c>
      <c r="HX112" s="32">
        <v>30</v>
      </c>
      <c r="HZ112" s="32">
        <v>3</v>
      </c>
      <c r="IA112" s="32">
        <v>207.5</v>
      </c>
      <c r="IE112" s="32">
        <v>10</v>
      </c>
      <c r="IH112" s="32">
        <v>217.5</v>
      </c>
      <c r="II112" s="32">
        <v>-38.5</v>
      </c>
      <c r="IJ112" s="32" t="s">
        <v>623</v>
      </c>
      <c r="IL112" s="32">
        <v>0</v>
      </c>
      <c r="IR112" s="32">
        <v>179</v>
      </c>
      <c r="IS112" s="32">
        <v>-51</v>
      </c>
      <c r="IT112" s="32" t="s">
        <v>234</v>
      </c>
      <c r="IV112" s="32">
        <v>40</v>
      </c>
      <c r="IX112" s="32">
        <v>168</v>
      </c>
      <c r="JC112" s="32">
        <v>168</v>
      </c>
      <c r="JF112" s="32">
        <v>20</v>
      </c>
      <c r="JI112" s="66"/>
      <c r="JL112" s="32">
        <f t="shared" si="1"/>
        <v>188</v>
      </c>
    </row>
    <row r="113" s="32" customFormat="1" customHeight="1" spans="1:272">
      <c r="A113" s="10">
        <v>111</v>
      </c>
      <c r="B113" s="10">
        <v>337</v>
      </c>
      <c r="C113" s="10" t="s">
        <v>386</v>
      </c>
      <c r="D113" s="10" t="s">
        <v>269</v>
      </c>
      <c r="E113" s="10">
        <v>7050</v>
      </c>
      <c r="F113" s="10" t="s">
        <v>855</v>
      </c>
      <c r="G113" s="47" t="s">
        <v>210</v>
      </c>
      <c r="M113" s="20">
        <v>-2</v>
      </c>
      <c r="T113" s="33"/>
      <c r="U113" s="20">
        <v>-2</v>
      </c>
      <c r="V113" s="20"/>
      <c r="W113" s="20"/>
      <c r="X113" s="20"/>
      <c r="Y113" s="20"/>
      <c r="Z113" s="20"/>
      <c r="AA113" s="20"/>
      <c r="AB113" s="20"/>
      <c r="AC113" s="20"/>
      <c r="AD113" s="20"/>
      <c r="AE113" s="20"/>
      <c r="AF113" s="20"/>
      <c r="AG113" s="33">
        <v>-2</v>
      </c>
      <c r="AP113" s="33"/>
      <c r="AQ113" s="56">
        <v>-2</v>
      </c>
      <c r="AR113" s="33"/>
      <c r="AS113" s="33"/>
      <c r="AT113" s="33"/>
      <c r="AU113" s="33"/>
      <c r="AV113" s="56">
        <v>-2</v>
      </c>
      <c r="AW113" s="33"/>
      <c r="BA113" s="33">
        <v>-2</v>
      </c>
      <c r="BB113" s="33"/>
      <c r="BC113" s="33"/>
      <c r="BF113" s="32">
        <v>0</v>
      </c>
      <c r="BH113" s="33"/>
      <c r="BI113" s="33"/>
      <c r="BP113" s="34">
        <v>-2</v>
      </c>
      <c r="BQ113" s="33"/>
      <c r="BR113" s="33"/>
      <c r="BV113" s="33">
        <v>-2</v>
      </c>
      <c r="BW113" s="20"/>
      <c r="BX113" s="20"/>
      <c r="BY113" s="20"/>
      <c r="BZ113" s="20"/>
      <c r="CA113" s="20">
        <v>0</v>
      </c>
      <c r="CB113" s="20"/>
      <c r="CC113" s="20"/>
      <c r="CD113" s="20"/>
      <c r="CE113" s="20"/>
      <c r="CF113" s="33">
        <v>-2</v>
      </c>
      <c r="CG113" s="33"/>
      <c r="CH113" s="20"/>
      <c r="CI113" s="20"/>
      <c r="CJ113" s="20">
        <v>3</v>
      </c>
      <c r="CK113" s="33">
        <v>1</v>
      </c>
      <c r="CL113" s="33"/>
      <c r="CN113" s="20"/>
      <c r="CO113" s="35"/>
      <c r="CR113" s="33"/>
      <c r="CS113" s="33"/>
      <c r="CT113" s="36">
        <v>1</v>
      </c>
      <c r="CU113" s="32">
        <v>20</v>
      </c>
      <c r="CW113" s="20"/>
      <c r="CX113" s="32">
        <v>2</v>
      </c>
      <c r="CY113" s="33">
        <v>23</v>
      </c>
      <c r="CZ113" s="33"/>
      <c r="DA113" s="33"/>
      <c r="DC113" s="32">
        <v>5</v>
      </c>
      <c r="DD113" s="33">
        <v>28</v>
      </c>
      <c r="DE113" s="20"/>
      <c r="DF113" s="20"/>
      <c r="DG113" s="33"/>
      <c r="DH113" s="33"/>
      <c r="DI113" s="32">
        <v>7</v>
      </c>
      <c r="DL113" s="32">
        <v>20</v>
      </c>
      <c r="DO113" s="36">
        <v>55</v>
      </c>
      <c r="DP113" s="20"/>
      <c r="DQ113" s="33"/>
      <c r="DW113" s="20"/>
      <c r="DX113" s="20"/>
      <c r="DY113" s="20"/>
      <c r="DZ113" s="33"/>
      <c r="EA113" s="32">
        <v>9</v>
      </c>
      <c r="EC113" s="32">
        <v>2</v>
      </c>
      <c r="EE113" s="34">
        <v>66</v>
      </c>
      <c r="EF113" s="33"/>
      <c r="EG113" s="33"/>
      <c r="EN113" s="32">
        <v>20</v>
      </c>
      <c r="EO113" s="33">
        <v>86</v>
      </c>
      <c r="EP113" s="33"/>
      <c r="EQ113" s="33"/>
      <c r="ET113" s="32">
        <v>20</v>
      </c>
      <c r="EU113" s="32">
        <v>110</v>
      </c>
      <c r="EW113" s="33">
        <v>216</v>
      </c>
      <c r="EX113" s="33"/>
      <c r="EY113" s="33"/>
      <c r="FB113" s="32">
        <v>10</v>
      </c>
      <c r="FD113" s="32">
        <v>90</v>
      </c>
      <c r="FF113" s="32">
        <v>10</v>
      </c>
      <c r="FG113" s="33">
        <v>326</v>
      </c>
      <c r="FH113" s="33"/>
      <c r="FI113" s="33"/>
      <c r="FO113" s="33">
        <v>326</v>
      </c>
      <c r="FP113" s="33">
        <v>-21.5</v>
      </c>
      <c r="FQ113" s="33" t="s">
        <v>520</v>
      </c>
      <c r="FV113" s="33">
        <v>-66</v>
      </c>
      <c r="FW113" s="33" t="s">
        <v>856</v>
      </c>
      <c r="FX113" s="33"/>
      <c r="FZ113" s="32">
        <v>60</v>
      </c>
      <c r="GB113" s="33">
        <v>298.5</v>
      </c>
      <c r="GC113" s="20"/>
      <c r="GD113" s="20"/>
      <c r="GE113" s="20"/>
      <c r="GF113" s="20"/>
      <c r="GG113" s="20"/>
      <c r="GH113" s="33">
        <v>298.5</v>
      </c>
      <c r="GI113" s="33">
        <v>-41</v>
      </c>
      <c r="GJ113" s="32" t="s">
        <v>372</v>
      </c>
      <c r="GM113" s="40"/>
      <c r="GN113" s="33">
        <v>257.5</v>
      </c>
      <c r="GO113" s="33"/>
      <c r="GU113" s="33">
        <v>257.5</v>
      </c>
      <c r="GV113" s="33">
        <v>-39</v>
      </c>
      <c r="GW113" s="32" t="s">
        <v>357</v>
      </c>
      <c r="GX113" s="32">
        <v>6</v>
      </c>
      <c r="GZ113" s="33">
        <v>224.5</v>
      </c>
      <c r="HA113" s="32">
        <v>-7.5</v>
      </c>
      <c r="HB113" s="32" t="s">
        <v>290</v>
      </c>
      <c r="HF113" s="32">
        <v>6</v>
      </c>
      <c r="HG113" s="32">
        <v>223</v>
      </c>
      <c r="HH113" s="32">
        <v>-65</v>
      </c>
      <c r="HI113" s="32" t="s">
        <v>253</v>
      </c>
      <c r="HM113" s="32">
        <v>158</v>
      </c>
      <c r="HN113" s="32">
        <v>-51.5</v>
      </c>
      <c r="HO113" s="32" t="s">
        <v>334</v>
      </c>
      <c r="HR113" s="32">
        <v>106.5</v>
      </c>
      <c r="HS113" s="32">
        <v>-53</v>
      </c>
      <c r="HT113" s="32" t="s">
        <v>677</v>
      </c>
      <c r="IA113" s="32">
        <v>53.5</v>
      </c>
      <c r="IB113" s="32">
        <v>-40</v>
      </c>
      <c r="IC113" s="32" t="s">
        <v>649</v>
      </c>
      <c r="IE113" s="32">
        <v>20</v>
      </c>
      <c r="IG113" s="32">
        <v>5</v>
      </c>
      <c r="IH113" s="32">
        <v>38.5</v>
      </c>
      <c r="IQ113" s="32">
        <v>15</v>
      </c>
      <c r="IR113" s="32">
        <v>53.5</v>
      </c>
      <c r="IV113" s="32">
        <v>50</v>
      </c>
      <c r="IX113" s="32">
        <v>103.5</v>
      </c>
      <c r="IY113" s="32">
        <v>-70</v>
      </c>
      <c r="IZ113" s="32" t="s">
        <v>194</v>
      </c>
      <c r="JC113" s="32">
        <v>33.5</v>
      </c>
      <c r="JD113" s="32">
        <v>-33.5</v>
      </c>
      <c r="JE113" s="32" t="s">
        <v>217</v>
      </c>
      <c r="JI113" s="66"/>
      <c r="JK113" s="32">
        <v>5</v>
      </c>
      <c r="JL113" s="32">
        <f t="shared" si="1"/>
        <v>5</v>
      </c>
    </row>
    <row r="114" s="32" customFormat="1" customHeight="1" spans="1:272">
      <c r="A114" s="10">
        <v>112</v>
      </c>
      <c r="B114" s="10">
        <v>713</v>
      </c>
      <c r="C114" s="10" t="s">
        <v>857</v>
      </c>
      <c r="D114" s="10" t="s">
        <v>190</v>
      </c>
      <c r="E114" s="10">
        <v>6492</v>
      </c>
      <c r="F114" s="10" t="s">
        <v>858</v>
      </c>
      <c r="G114" s="49" t="s">
        <v>210</v>
      </c>
      <c r="M114" s="20">
        <v>1</v>
      </c>
      <c r="T114" s="33"/>
      <c r="U114" s="20">
        <v>1</v>
      </c>
      <c r="V114" s="20"/>
      <c r="W114" s="20"/>
      <c r="X114" s="20"/>
      <c r="Y114" s="20"/>
      <c r="Z114" s="20">
        <v>5</v>
      </c>
      <c r="AA114" s="20"/>
      <c r="AB114" s="20"/>
      <c r="AC114" s="20"/>
      <c r="AD114" s="20"/>
      <c r="AE114" s="20"/>
      <c r="AF114" s="20"/>
      <c r="AG114" s="33">
        <v>6</v>
      </c>
      <c r="AJ114" s="32">
        <v>30</v>
      </c>
      <c r="AL114" s="32">
        <v>10</v>
      </c>
      <c r="AM114" s="32">
        <v>0</v>
      </c>
      <c r="AN114" s="32">
        <v>20</v>
      </c>
      <c r="AP114" s="33"/>
      <c r="AQ114" s="56">
        <v>66</v>
      </c>
      <c r="AR114" s="33"/>
      <c r="AS114" s="33"/>
      <c r="AT114" s="33"/>
      <c r="AU114" s="33"/>
      <c r="AV114" s="56">
        <v>66</v>
      </c>
      <c r="AW114" s="33"/>
      <c r="BA114" s="33">
        <v>66</v>
      </c>
      <c r="BB114" s="33"/>
      <c r="BC114" s="33"/>
      <c r="BF114" s="32">
        <v>0</v>
      </c>
      <c r="BH114" s="33"/>
      <c r="BI114" s="33"/>
      <c r="BM114" s="32">
        <v>20</v>
      </c>
      <c r="BP114" s="34">
        <v>86</v>
      </c>
      <c r="BQ114" s="33"/>
      <c r="BR114" s="33"/>
      <c r="BV114" s="33">
        <v>86</v>
      </c>
      <c r="BW114" s="20"/>
      <c r="BX114" s="20"/>
      <c r="BY114" s="20">
        <v>20</v>
      </c>
      <c r="BZ114" s="20">
        <v>20</v>
      </c>
      <c r="CA114" s="20">
        <v>0</v>
      </c>
      <c r="CB114" s="20"/>
      <c r="CC114" s="20">
        <v>4</v>
      </c>
      <c r="CD114" s="20"/>
      <c r="CE114" s="20"/>
      <c r="CF114" s="33">
        <v>130</v>
      </c>
      <c r="CG114" s="33"/>
      <c r="CH114" s="20"/>
      <c r="CI114" s="20"/>
      <c r="CJ114" s="20"/>
      <c r="CK114" s="33">
        <v>130</v>
      </c>
      <c r="CL114" s="33"/>
      <c r="CN114" s="20"/>
      <c r="CO114" s="35"/>
      <c r="CP114" s="32">
        <v>20</v>
      </c>
      <c r="CR114" s="33"/>
      <c r="CS114" s="33"/>
      <c r="CT114" s="36">
        <v>150</v>
      </c>
      <c r="CU114" s="32">
        <v>20</v>
      </c>
      <c r="CW114" s="20"/>
      <c r="CY114" s="33">
        <v>170</v>
      </c>
      <c r="CZ114" s="33"/>
      <c r="DA114" s="33"/>
      <c r="DC114" s="32">
        <v>1</v>
      </c>
      <c r="DD114" s="33">
        <v>171</v>
      </c>
      <c r="DE114" s="20"/>
      <c r="DF114" s="20"/>
      <c r="DG114" s="33"/>
      <c r="DH114" s="33"/>
      <c r="DM114" s="32">
        <v>10</v>
      </c>
      <c r="DO114" s="36">
        <v>181</v>
      </c>
      <c r="DP114" s="20"/>
      <c r="DQ114" s="33"/>
      <c r="DW114" s="20"/>
      <c r="DX114" s="20"/>
      <c r="DY114" s="20"/>
      <c r="DZ114" s="33"/>
      <c r="EA114" s="32">
        <v>-2</v>
      </c>
      <c r="ED114" s="32">
        <v>20</v>
      </c>
      <c r="EE114" s="34">
        <v>199</v>
      </c>
      <c r="EF114" s="33"/>
      <c r="EG114" s="33"/>
      <c r="EN114" s="32">
        <v>20</v>
      </c>
      <c r="EO114" s="33">
        <v>219</v>
      </c>
      <c r="EP114" s="33"/>
      <c r="EQ114" s="33"/>
      <c r="EV114" s="32">
        <v>4</v>
      </c>
      <c r="EW114" s="33">
        <v>223</v>
      </c>
      <c r="EX114" s="33"/>
      <c r="EY114" s="33"/>
      <c r="FA114" s="32">
        <v>40</v>
      </c>
      <c r="FG114" s="33">
        <v>263</v>
      </c>
      <c r="FH114" s="33"/>
      <c r="FI114" s="33"/>
      <c r="FM114" s="32">
        <v>50</v>
      </c>
      <c r="FO114" s="33">
        <v>313</v>
      </c>
      <c r="FP114" s="33"/>
      <c r="FQ114" s="33"/>
      <c r="FS114" s="32">
        <v>2</v>
      </c>
      <c r="FT114" s="32">
        <v>20</v>
      </c>
      <c r="FV114" s="33"/>
      <c r="FW114" s="33"/>
      <c r="FX114" s="33"/>
      <c r="GB114" s="33">
        <v>335</v>
      </c>
      <c r="GC114" s="20"/>
      <c r="GD114" s="20"/>
      <c r="GE114" s="20"/>
      <c r="GF114" s="20"/>
      <c r="GG114" s="20">
        <v>1</v>
      </c>
      <c r="GH114" s="33">
        <v>336</v>
      </c>
      <c r="GI114" s="33"/>
      <c r="GM114" s="40"/>
      <c r="GN114" s="33">
        <v>336</v>
      </c>
      <c r="GO114" s="33"/>
      <c r="GS114" s="32">
        <v>10</v>
      </c>
      <c r="GU114" s="33">
        <v>346</v>
      </c>
      <c r="GV114" s="33"/>
      <c r="GX114" s="32">
        <v>4</v>
      </c>
      <c r="GZ114" s="33">
        <v>340</v>
      </c>
      <c r="HF114" s="32">
        <v>3.5</v>
      </c>
      <c r="HG114" s="32">
        <v>343.5</v>
      </c>
      <c r="HM114" s="32">
        <v>343.5</v>
      </c>
      <c r="HR114" s="32">
        <v>343.5</v>
      </c>
      <c r="HU114" s="32">
        <v>20</v>
      </c>
      <c r="IA114" s="32">
        <v>363.5</v>
      </c>
      <c r="IB114" s="32">
        <v>-27.5</v>
      </c>
      <c r="IC114" s="32" t="s">
        <v>297</v>
      </c>
      <c r="IE114" s="32">
        <v>10</v>
      </c>
      <c r="IH114" s="32">
        <v>346</v>
      </c>
      <c r="IK114" s="32">
        <v>20</v>
      </c>
      <c r="IL114" s="32">
        <v>4</v>
      </c>
      <c r="IR114" s="32">
        <v>370</v>
      </c>
      <c r="IS114" s="32">
        <v>-51.5</v>
      </c>
      <c r="IT114" s="32" t="s">
        <v>360</v>
      </c>
      <c r="IV114" s="32">
        <v>10</v>
      </c>
      <c r="IX114" s="32">
        <v>328.5</v>
      </c>
      <c r="JC114" s="32">
        <v>328.5</v>
      </c>
      <c r="JD114" s="32">
        <v>-38</v>
      </c>
      <c r="JE114" s="32" t="s">
        <v>738</v>
      </c>
      <c r="JF114" s="32">
        <v>20</v>
      </c>
      <c r="JI114" s="66"/>
      <c r="JL114" s="32">
        <f t="shared" si="1"/>
        <v>310.5</v>
      </c>
    </row>
    <row r="115" s="32" customFormat="1" customHeight="1" spans="1:272">
      <c r="A115" s="10">
        <v>113</v>
      </c>
      <c r="B115" s="10">
        <v>717</v>
      </c>
      <c r="C115" s="10" t="s">
        <v>365</v>
      </c>
      <c r="D115" s="10" t="s">
        <v>196</v>
      </c>
      <c r="E115" s="10">
        <v>6752</v>
      </c>
      <c r="F115" s="10" t="s">
        <v>859</v>
      </c>
      <c r="G115" s="49" t="s">
        <v>210</v>
      </c>
      <c r="M115" s="20"/>
      <c r="T115" s="33"/>
      <c r="U115" s="20">
        <v>0</v>
      </c>
      <c r="V115" s="20"/>
      <c r="W115" s="20"/>
      <c r="X115" s="20"/>
      <c r="Y115" s="20"/>
      <c r="Z115" s="20"/>
      <c r="AA115" s="20"/>
      <c r="AB115" s="20"/>
      <c r="AC115" s="20"/>
      <c r="AD115" s="20"/>
      <c r="AE115" s="20"/>
      <c r="AF115" s="20"/>
      <c r="AG115" s="33">
        <v>0</v>
      </c>
      <c r="AJ115" s="32">
        <v>40</v>
      </c>
      <c r="AL115" s="32">
        <v>10</v>
      </c>
      <c r="AM115" s="32">
        <v>20</v>
      </c>
      <c r="AN115" s="32">
        <v>20</v>
      </c>
      <c r="AP115" s="33"/>
      <c r="AQ115" s="56">
        <v>90</v>
      </c>
      <c r="AR115" s="33"/>
      <c r="AS115" s="33"/>
      <c r="AT115" s="33"/>
      <c r="AU115" s="33"/>
      <c r="AV115" s="56">
        <v>90</v>
      </c>
      <c r="AW115" s="33"/>
      <c r="BA115" s="33">
        <v>90</v>
      </c>
      <c r="BB115" s="33"/>
      <c r="BC115" s="33"/>
      <c r="BF115" s="32">
        <v>1</v>
      </c>
      <c r="BH115" s="33"/>
      <c r="BI115" s="33"/>
      <c r="BP115" s="34">
        <v>91</v>
      </c>
      <c r="BQ115" s="33"/>
      <c r="BR115" s="33"/>
      <c r="BV115" s="33">
        <v>91</v>
      </c>
      <c r="BW115" s="20"/>
      <c r="BX115" s="20"/>
      <c r="BY115" s="20"/>
      <c r="BZ115" s="20"/>
      <c r="CA115" s="20">
        <v>20</v>
      </c>
      <c r="CB115" s="20"/>
      <c r="CC115" s="20"/>
      <c r="CD115" s="20"/>
      <c r="CE115" s="20"/>
      <c r="CF115" s="33">
        <v>111</v>
      </c>
      <c r="CG115" s="33"/>
      <c r="CH115" s="20"/>
      <c r="CI115" s="20"/>
      <c r="CJ115" s="20">
        <v>7</v>
      </c>
      <c r="CK115" s="33">
        <v>118</v>
      </c>
      <c r="CL115" s="33">
        <v>-35</v>
      </c>
      <c r="CM115" s="32" t="s">
        <v>860</v>
      </c>
      <c r="CN115" s="20">
        <v>5</v>
      </c>
      <c r="CO115" s="35"/>
      <c r="CR115" s="33"/>
      <c r="CS115" s="33"/>
      <c r="CT115" s="36">
        <v>88</v>
      </c>
      <c r="CW115" s="20"/>
      <c r="CX115" s="32">
        <v>5</v>
      </c>
      <c r="CY115" s="33">
        <v>93</v>
      </c>
      <c r="CZ115" s="33">
        <v>-21</v>
      </c>
      <c r="DA115" s="33" t="s">
        <v>861</v>
      </c>
      <c r="DC115" s="32">
        <v>5</v>
      </c>
      <c r="DD115" s="33">
        <v>77</v>
      </c>
      <c r="DE115" s="20"/>
      <c r="DF115" s="20"/>
      <c r="DG115" s="33"/>
      <c r="DH115" s="33"/>
      <c r="DM115" s="32">
        <v>10</v>
      </c>
      <c r="DN115" s="32">
        <v>20</v>
      </c>
      <c r="DO115" s="36">
        <v>87</v>
      </c>
      <c r="DP115" s="20"/>
      <c r="DQ115" s="33"/>
      <c r="DR115" s="32">
        <v>1</v>
      </c>
      <c r="DW115" s="20">
        <v>-61</v>
      </c>
      <c r="DX115" s="20" t="s">
        <v>862</v>
      </c>
      <c r="DY115" s="20"/>
      <c r="DZ115" s="33"/>
      <c r="EA115" s="32">
        <v>2</v>
      </c>
      <c r="EE115" s="34">
        <v>29</v>
      </c>
      <c r="EF115" s="33"/>
      <c r="EG115" s="33"/>
      <c r="EJ115" s="32">
        <v>5</v>
      </c>
      <c r="EO115" s="33">
        <v>34</v>
      </c>
      <c r="EP115" s="33"/>
      <c r="EQ115" s="33"/>
      <c r="ET115" s="32">
        <v>20</v>
      </c>
      <c r="EU115" s="32">
        <v>20</v>
      </c>
      <c r="EW115" s="33">
        <v>74</v>
      </c>
      <c r="EX115" s="33"/>
      <c r="EY115" s="33"/>
      <c r="EZ115" s="32">
        <v>5</v>
      </c>
      <c r="FD115" s="32">
        <v>10</v>
      </c>
      <c r="FG115" s="33">
        <v>89</v>
      </c>
      <c r="FH115" s="33"/>
      <c r="FI115" s="33"/>
      <c r="FJ115" s="32">
        <v>5</v>
      </c>
      <c r="FN115" s="32">
        <v>2</v>
      </c>
      <c r="FO115" s="33">
        <v>96</v>
      </c>
      <c r="FP115" s="33">
        <v>-2</v>
      </c>
      <c r="FQ115" s="33" t="s">
        <v>754</v>
      </c>
      <c r="FR115" s="32">
        <v>10</v>
      </c>
      <c r="FS115" s="32">
        <v>2</v>
      </c>
      <c r="FV115" s="33"/>
      <c r="FW115" s="33"/>
      <c r="FX115" s="33">
        <v>1</v>
      </c>
      <c r="FZ115" s="32">
        <v>10</v>
      </c>
      <c r="GB115" s="33">
        <v>117</v>
      </c>
      <c r="GC115" s="20"/>
      <c r="GD115" s="20"/>
      <c r="GE115" s="20"/>
      <c r="GF115" s="20"/>
      <c r="GG115" s="20"/>
      <c r="GH115" s="33">
        <v>117</v>
      </c>
      <c r="GI115" s="33">
        <v>-41</v>
      </c>
      <c r="GJ115" s="32" t="s">
        <v>372</v>
      </c>
      <c r="GM115" s="40"/>
      <c r="GN115" s="33">
        <v>76</v>
      </c>
      <c r="GO115" s="33"/>
      <c r="GR115" s="32">
        <v>-2</v>
      </c>
      <c r="GU115" s="33">
        <v>74</v>
      </c>
      <c r="GV115" s="33">
        <v>-74</v>
      </c>
      <c r="GW115" s="32" t="s">
        <v>373</v>
      </c>
      <c r="GX115" s="32">
        <v>5.5</v>
      </c>
      <c r="GZ115" s="33">
        <v>7.5</v>
      </c>
      <c r="HE115" s="32">
        <v>2</v>
      </c>
      <c r="HF115" s="32">
        <v>5</v>
      </c>
      <c r="HG115" s="32">
        <v>14.5</v>
      </c>
      <c r="HH115" s="32">
        <v>-32</v>
      </c>
      <c r="HI115" s="32" t="s">
        <v>253</v>
      </c>
      <c r="HL115" s="32">
        <v>3</v>
      </c>
      <c r="HM115" s="32">
        <v>-14.5</v>
      </c>
      <c r="HP115" s="32">
        <v>5</v>
      </c>
      <c r="HR115" s="32">
        <v>-9.5</v>
      </c>
      <c r="HU115" s="32">
        <v>20</v>
      </c>
      <c r="HY115" s="32">
        <v>5</v>
      </c>
      <c r="HZ115" s="32">
        <v>3</v>
      </c>
      <c r="IA115" s="32">
        <v>18.5</v>
      </c>
      <c r="IH115" s="32">
        <v>18.5</v>
      </c>
      <c r="IK115" s="32">
        <v>20</v>
      </c>
      <c r="IL115" s="32">
        <v>5</v>
      </c>
      <c r="IM115" s="32">
        <v>20</v>
      </c>
      <c r="IR115" s="32">
        <v>63.5</v>
      </c>
      <c r="IV115" s="32">
        <v>10</v>
      </c>
      <c r="IX115" s="32">
        <v>73.5</v>
      </c>
      <c r="JC115" s="32">
        <v>73.5</v>
      </c>
      <c r="JF115" s="32">
        <v>20</v>
      </c>
      <c r="JG115" s="32">
        <v>20</v>
      </c>
      <c r="JI115" s="66"/>
      <c r="JL115" s="32">
        <f t="shared" si="1"/>
        <v>113.5</v>
      </c>
    </row>
    <row r="116" s="32" customFormat="1" customHeight="1" spans="1:272">
      <c r="A116" s="10">
        <v>114</v>
      </c>
      <c r="B116" s="10">
        <v>111400</v>
      </c>
      <c r="C116" s="10" t="s">
        <v>682</v>
      </c>
      <c r="D116" s="10" t="s">
        <v>196</v>
      </c>
      <c r="E116" s="10">
        <v>4310</v>
      </c>
      <c r="F116" s="10" t="s">
        <v>863</v>
      </c>
      <c r="G116" s="10" t="s">
        <v>198</v>
      </c>
      <c r="M116" s="20"/>
      <c r="R116" s="32">
        <v>20</v>
      </c>
      <c r="T116" s="33"/>
      <c r="U116" s="20">
        <v>20</v>
      </c>
      <c r="V116" s="20"/>
      <c r="W116" s="20"/>
      <c r="X116" s="20"/>
      <c r="Y116" s="20"/>
      <c r="Z116" s="20"/>
      <c r="AA116" s="20"/>
      <c r="AB116" s="20"/>
      <c r="AC116" s="20"/>
      <c r="AD116" s="20"/>
      <c r="AE116" s="20"/>
      <c r="AF116" s="20"/>
      <c r="AG116" s="33">
        <v>20</v>
      </c>
      <c r="AJ116" s="32">
        <v>35</v>
      </c>
      <c r="AL116" s="32">
        <v>10</v>
      </c>
      <c r="AM116" s="32">
        <v>20</v>
      </c>
      <c r="AN116" s="32">
        <v>20</v>
      </c>
      <c r="AP116" s="33"/>
      <c r="AQ116" s="56">
        <v>105</v>
      </c>
      <c r="AR116" s="33"/>
      <c r="AS116" s="33"/>
      <c r="AT116" s="33"/>
      <c r="AU116" s="33"/>
      <c r="AV116" s="56">
        <v>105</v>
      </c>
      <c r="AW116" s="33"/>
      <c r="BA116" s="33">
        <v>105</v>
      </c>
      <c r="BB116" s="33"/>
      <c r="BC116" s="33"/>
      <c r="BF116" s="32">
        <v>0</v>
      </c>
      <c r="BH116" s="33"/>
      <c r="BI116" s="33"/>
      <c r="BP116" s="34">
        <v>105</v>
      </c>
      <c r="BQ116" s="33"/>
      <c r="BR116" s="33"/>
      <c r="BS116" s="32">
        <v>20</v>
      </c>
      <c r="BV116" s="33">
        <v>125</v>
      </c>
      <c r="BW116" s="20"/>
      <c r="BX116" s="20"/>
      <c r="BY116" s="20">
        <v>20</v>
      </c>
      <c r="BZ116" s="20">
        <v>0</v>
      </c>
      <c r="CA116" s="20">
        <v>0</v>
      </c>
      <c r="CB116" s="20"/>
      <c r="CC116" s="20"/>
      <c r="CD116" s="20"/>
      <c r="CE116" s="20"/>
      <c r="CF116" s="33">
        <v>145</v>
      </c>
      <c r="CG116" s="33"/>
      <c r="CH116" s="20"/>
      <c r="CI116" s="20"/>
      <c r="CJ116" s="20">
        <v>6</v>
      </c>
      <c r="CK116" s="33">
        <v>151</v>
      </c>
      <c r="CL116" s="33"/>
      <c r="CN116" s="20"/>
      <c r="CO116" s="35"/>
      <c r="CP116" s="32">
        <v>20</v>
      </c>
      <c r="CR116" s="33"/>
      <c r="CS116" s="33"/>
      <c r="CT116" s="36">
        <v>171</v>
      </c>
      <c r="CU116" s="32">
        <v>20</v>
      </c>
      <c r="CW116" s="20">
        <v>10</v>
      </c>
      <c r="CY116" s="33">
        <v>201</v>
      </c>
      <c r="CZ116" s="33"/>
      <c r="DA116" s="33"/>
      <c r="DB116" s="32">
        <v>20</v>
      </c>
      <c r="DD116" s="33">
        <v>221</v>
      </c>
      <c r="DE116" s="20"/>
      <c r="DF116" s="20"/>
      <c r="DG116" s="33"/>
      <c r="DH116" s="33"/>
      <c r="DI116" s="32">
        <v>32</v>
      </c>
      <c r="DO116" s="36">
        <v>253</v>
      </c>
      <c r="DP116" s="20"/>
      <c r="DQ116" s="33"/>
      <c r="DR116" s="32">
        <v>3</v>
      </c>
      <c r="DW116" s="20"/>
      <c r="DX116" s="20"/>
      <c r="DY116" s="20"/>
      <c r="DZ116" s="33"/>
      <c r="EA116" s="32">
        <v>-4</v>
      </c>
      <c r="EE116" s="34">
        <v>252</v>
      </c>
      <c r="EF116" s="33"/>
      <c r="EG116" s="33"/>
      <c r="EM116" s="32">
        <v>11</v>
      </c>
      <c r="EO116" s="33">
        <v>263</v>
      </c>
      <c r="EP116" s="33"/>
      <c r="EQ116" s="33"/>
      <c r="ER116" s="32">
        <v>1</v>
      </c>
      <c r="ES116" s="32">
        <v>1</v>
      </c>
      <c r="EU116" s="32">
        <v>70</v>
      </c>
      <c r="EW116" s="33">
        <v>335</v>
      </c>
      <c r="EX116" s="33"/>
      <c r="EY116" s="33"/>
      <c r="EZ116" s="32">
        <v>7</v>
      </c>
      <c r="FD116" s="32">
        <v>70</v>
      </c>
      <c r="FG116" s="33">
        <v>412</v>
      </c>
      <c r="FH116" s="33"/>
      <c r="FI116" s="33"/>
      <c r="FN116" s="32">
        <v>8</v>
      </c>
      <c r="FO116" s="33">
        <v>420</v>
      </c>
      <c r="FP116" s="33"/>
      <c r="FQ116" s="33"/>
      <c r="FS116" s="32">
        <v>23</v>
      </c>
      <c r="FU116" s="32">
        <v>3</v>
      </c>
      <c r="FV116" s="33"/>
      <c r="FW116" s="33"/>
      <c r="FX116" s="33">
        <v>-1</v>
      </c>
      <c r="FZ116" s="32">
        <v>70</v>
      </c>
      <c r="GB116" s="33">
        <v>515</v>
      </c>
      <c r="GC116" s="20"/>
      <c r="GD116" s="20"/>
      <c r="GE116" s="20">
        <v>20</v>
      </c>
      <c r="GF116" s="20"/>
      <c r="GG116" s="20"/>
      <c r="GH116" s="33">
        <v>535</v>
      </c>
      <c r="GI116" s="33"/>
      <c r="GM116" s="40"/>
      <c r="GN116" s="33">
        <v>535</v>
      </c>
      <c r="GO116" s="33">
        <v>-49.5</v>
      </c>
      <c r="GP116" s="32" t="s">
        <v>864</v>
      </c>
      <c r="GR116" s="32">
        <v>2</v>
      </c>
      <c r="GU116" s="33">
        <v>487.5</v>
      </c>
      <c r="GV116" s="33">
        <v>-22.5</v>
      </c>
      <c r="GW116" s="32" t="s">
        <v>435</v>
      </c>
      <c r="GX116" s="32">
        <v>4</v>
      </c>
      <c r="GZ116" s="33">
        <v>516.5</v>
      </c>
      <c r="HE116" s="32">
        <v>1</v>
      </c>
      <c r="HF116" s="32">
        <v>6.5</v>
      </c>
      <c r="HG116" s="32">
        <v>524</v>
      </c>
      <c r="HH116" s="32">
        <v>-26</v>
      </c>
      <c r="HI116" s="32" t="s">
        <v>253</v>
      </c>
      <c r="HM116" s="32">
        <v>498</v>
      </c>
      <c r="HP116" s="32">
        <v>4</v>
      </c>
      <c r="HR116" s="32">
        <v>502</v>
      </c>
      <c r="HS116" s="32">
        <v>-7.5</v>
      </c>
      <c r="HT116" s="32" t="s">
        <v>359</v>
      </c>
      <c r="HY116" s="32">
        <v>4</v>
      </c>
      <c r="IA116" s="32">
        <v>498.5</v>
      </c>
      <c r="IB116" s="32">
        <v>-12</v>
      </c>
      <c r="IC116" s="32" t="s">
        <v>502</v>
      </c>
      <c r="IG116" s="32">
        <v>-2</v>
      </c>
      <c r="IH116" s="32">
        <v>484.5</v>
      </c>
      <c r="II116" s="32">
        <v>-57</v>
      </c>
      <c r="IJ116" s="32" t="s">
        <v>193</v>
      </c>
      <c r="IK116" s="32">
        <v>20</v>
      </c>
      <c r="IL116" s="32">
        <v>0</v>
      </c>
      <c r="IM116" s="32">
        <v>20</v>
      </c>
      <c r="IQ116" s="32">
        <v>3</v>
      </c>
      <c r="IR116" s="32">
        <v>470.5</v>
      </c>
      <c r="IS116" s="32">
        <v>-52</v>
      </c>
      <c r="IT116" s="32" t="s">
        <v>215</v>
      </c>
      <c r="IV116" s="32">
        <v>10</v>
      </c>
      <c r="IX116" s="32">
        <v>428.5</v>
      </c>
      <c r="IY116" s="32">
        <v>-81.5</v>
      </c>
      <c r="IZ116" s="32" t="s">
        <v>242</v>
      </c>
      <c r="JC116" s="32">
        <v>347</v>
      </c>
      <c r="JD116" s="32">
        <v>-73.3</v>
      </c>
      <c r="JE116" s="32" t="s">
        <v>686</v>
      </c>
      <c r="JI116" s="66"/>
      <c r="JL116" s="32">
        <f t="shared" si="1"/>
        <v>273.7</v>
      </c>
    </row>
    <row r="117" s="32" customFormat="1" customHeight="1" spans="1:272">
      <c r="A117" s="10">
        <v>115</v>
      </c>
      <c r="B117" s="10">
        <v>721</v>
      </c>
      <c r="C117" s="10" t="s">
        <v>645</v>
      </c>
      <c r="D117" s="10" t="s">
        <v>196</v>
      </c>
      <c r="E117" s="46">
        <v>11619</v>
      </c>
      <c r="F117" s="10" t="s">
        <v>865</v>
      </c>
      <c r="G117" s="48" t="s">
        <v>198</v>
      </c>
      <c r="M117" s="20">
        <v>-2</v>
      </c>
      <c r="R117" s="32">
        <v>20</v>
      </c>
      <c r="T117" s="33"/>
      <c r="U117" s="20">
        <v>18</v>
      </c>
      <c r="V117" s="20"/>
      <c r="W117" s="20"/>
      <c r="X117" s="20"/>
      <c r="Y117" s="20"/>
      <c r="Z117" s="20"/>
      <c r="AA117" s="20"/>
      <c r="AB117" s="20"/>
      <c r="AC117" s="20"/>
      <c r="AD117" s="20"/>
      <c r="AE117" s="20"/>
      <c r="AF117" s="20"/>
      <c r="AG117" s="33">
        <v>18</v>
      </c>
      <c r="AJ117" s="32">
        <v>35</v>
      </c>
      <c r="AL117" s="32">
        <v>10</v>
      </c>
      <c r="AM117" s="32">
        <v>20</v>
      </c>
      <c r="AN117" s="32">
        <v>20</v>
      </c>
      <c r="AP117" s="33"/>
      <c r="AQ117" s="56">
        <v>103</v>
      </c>
      <c r="AR117" s="33"/>
      <c r="AS117" s="33"/>
      <c r="AT117" s="33"/>
      <c r="AU117" s="33"/>
      <c r="AV117" s="56">
        <v>103</v>
      </c>
      <c r="AW117" s="33"/>
      <c r="BA117" s="33">
        <v>103</v>
      </c>
      <c r="BB117" s="33"/>
      <c r="BC117" s="33"/>
      <c r="BF117" s="32">
        <v>0</v>
      </c>
      <c r="BH117" s="33"/>
      <c r="BI117" s="33"/>
      <c r="BP117" s="34">
        <v>103</v>
      </c>
      <c r="BQ117" s="33"/>
      <c r="BR117" s="33"/>
      <c r="BS117" s="32">
        <v>20</v>
      </c>
      <c r="BV117" s="33">
        <v>123</v>
      </c>
      <c r="BW117" s="20"/>
      <c r="BX117" s="20"/>
      <c r="BY117" s="20">
        <v>20</v>
      </c>
      <c r="BZ117" s="20">
        <v>0</v>
      </c>
      <c r="CA117" s="20">
        <v>0</v>
      </c>
      <c r="CB117" s="20"/>
      <c r="CC117" s="20"/>
      <c r="CD117" s="20">
        <v>-22.5</v>
      </c>
      <c r="CE117" s="20" t="s">
        <v>356</v>
      </c>
      <c r="CF117" s="33">
        <v>120.5</v>
      </c>
      <c r="CG117" s="33"/>
      <c r="CH117" s="20"/>
      <c r="CI117" s="20"/>
      <c r="CJ117" s="20"/>
      <c r="CK117" s="33">
        <v>120.5</v>
      </c>
      <c r="CL117" s="33"/>
      <c r="CN117" s="20"/>
      <c r="CO117" s="35"/>
      <c r="CP117" s="32">
        <v>20</v>
      </c>
      <c r="CR117" s="33"/>
      <c r="CS117" s="33"/>
      <c r="CT117" s="36">
        <v>140.5</v>
      </c>
      <c r="CU117" s="32">
        <v>20</v>
      </c>
      <c r="CW117" s="20">
        <v>10</v>
      </c>
      <c r="CY117" s="33">
        <v>170.5</v>
      </c>
      <c r="CZ117" s="33"/>
      <c r="DA117" s="33"/>
      <c r="DB117" s="32">
        <v>20</v>
      </c>
      <c r="DD117" s="33">
        <v>190.5</v>
      </c>
      <c r="DE117" s="20"/>
      <c r="DF117" s="20"/>
      <c r="DG117" s="33"/>
      <c r="DH117" s="33"/>
      <c r="DO117" s="36">
        <v>190.5</v>
      </c>
      <c r="DP117" s="20"/>
      <c r="DQ117" s="33"/>
      <c r="DR117" s="32">
        <v>-4</v>
      </c>
      <c r="DW117" s="20"/>
      <c r="DX117" s="20"/>
      <c r="DY117" s="20"/>
      <c r="DZ117" s="33"/>
      <c r="EE117" s="34">
        <v>186.5</v>
      </c>
      <c r="EF117" s="33"/>
      <c r="EG117" s="33"/>
      <c r="EJ117" s="32">
        <v>5</v>
      </c>
      <c r="EO117" s="33">
        <v>191.5</v>
      </c>
      <c r="EP117" s="33"/>
      <c r="EQ117" s="33"/>
      <c r="ER117" s="32">
        <v>-2</v>
      </c>
      <c r="EU117" s="32">
        <v>70</v>
      </c>
      <c r="EW117" s="33">
        <v>259.5</v>
      </c>
      <c r="EX117" s="33"/>
      <c r="EY117" s="33"/>
      <c r="EZ117" s="32">
        <v>-2</v>
      </c>
      <c r="FD117" s="32">
        <v>60</v>
      </c>
      <c r="FG117" s="33">
        <v>317.5</v>
      </c>
      <c r="FH117" s="33"/>
      <c r="FI117" s="33"/>
      <c r="FN117" s="32">
        <v>-2</v>
      </c>
      <c r="FO117" s="33">
        <v>315.5</v>
      </c>
      <c r="FP117" s="33"/>
      <c r="FQ117" s="33"/>
      <c r="FV117" s="33"/>
      <c r="FW117" s="33"/>
      <c r="FX117" s="33">
        <v>-3</v>
      </c>
      <c r="FZ117" s="32">
        <v>10</v>
      </c>
      <c r="GB117" s="33">
        <v>322.5</v>
      </c>
      <c r="GC117" s="20"/>
      <c r="GD117" s="20"/>
      <c r="GE117" s="20">
        <v>20</v>
      </c>
      <c r="GF117" s="20"/>
      <c r="GG117" s="20"/>
      <c r="GH117" s="33">
        <v>342.5</v>
      </c>
      <c r="GI117" s="33">
        <v>-21</v>
      </c>
      <c r="GJ117" s="32" t="s">
        <v>372</v>
      </c>
      <c r="GM117" s="40"/>
      <c r="GN117" s="33">
        <v>321.5</v>
      </c>
      <c r="GO117" s="33"/>
      <c r="GQ117" s="32">
        <v>20</v>
      </c>
      <c r="GR117" s="32">
        <v>-2</v>
      </c>
      <c r="GU117" s="33">
        <v>339.5</v>
      </c>
      <c r="GV117" s="33">
        <v>-15</v>
      </c>
      <c r="GW117" s="32" t="s">
        <v>357</v>
      </c>
      <c r="GX117" s="32">
        <v>5</v>
      </c>
      <c r="GZ117" s="33">
        <v>311.5</v>
      </c>
      <c r="HD117" s="32">
        <v>2</v>
      </c>
      <c r="HE117" s="32">
        <v>-2</v>
      </c>
      <c r="HF117" s="32">
        <v>5</v>
      </c>
      <c r="HG117" s="32">
        <v>316.5</v>
      </c>
      <c r="HM117" s="32">
        <v>316.5</v>
      </c>
      <c r="HQ117" s="32">
        <v>1</v>
      </c>
      <c r="HR117" s="32">
        <v>317.5</v>
      </c>
      <c r="HY117" s="32">
        <v>5</v>
      </c>
      <c r="HZ117" s="32">
        <v>3</v>
      </c>
      <c r="IA117" s="32">
        <v>325.5</v>
      </c>
      <c r="IB117" s="32">
        <v>-10</v>
      </c>
      <c r="IC117" s="32" t="s">
        <v>320</v>
      </c>
      <c r="IH117" s="32">
        <v>315.5</v>
      </c>
      <c r="II117" s="32">
        <v>-30</v>
      </c>
      <c r="IJ117" s="32" t="s">
        <v>193</v>
      </c>
      <c r="IL117" s="32">
        <v>0</v>
      </c>
      <c r="IM117" s="32">
        <v>20</v>
      </c>
      <c r="IN117" s="32">
        <v>4</v>
      </c>
      <c r="IR117" s="32">
        <v>309.5</v>
      </c>
      <c r="IS117" s="32">
        <v>-23.5</v>
      </c>
      <c r="IT117" s="32" t="s">
        <v>514</v>
      </c>
      <c r="IU117" s="32">
        <v>20</v>
      </c>
      <c r="IV117" s="32">
        <v>50</v>
      </c>
      <c r="IX117" s="32">
        <v>356</v>
      </c>
      <c r="IY117" s="32">
        <v>-54.5</v>
      </c>
      <c r="IZ117" s="32" t="s">
        <v>242</v>
      </c>
      <c r="JC117" s="32">
        <v>301.5</v>
      </c>
      <c r="JD117" s="32">
        <v>-7</v>
      </c>
      <c r="JE117" s="32" t="s">
        <v>650</v>
      </c>
      <c r="JH117" s="32">
        <v>20</v>
      </c>
      <c r="JI117" s="66"/>
      <c r="JL117" s="32">
        <f t="shared" si="1"/>
        <v>314.5</v>
      </c>
    </row>
    <row r="118" s="32" customFormat="1" customHeight="1" spans="1:272">
      <c r="A118" s="10">
        <v>116</v>
      </c>
      <c r="B118" s="10">
        <v>339</v>
      </c>
      <c r="C118" s="10" t="s">
        <v>866</v>
      </c>
      <c r="D118" s="10" t="s">
        <v>208</v>
      </c>
      <c r="E118" s="10">
        <v>6456</v>
      </c>
      <c r="F118" s="10" t="s">
        <v>867</v>
      </c>
      <c r="G118" s="49" t="s">
        <v>210</v>
      </c>
      <c r="M118" s="20"/>
      <c r="T118" s="33"/>
      <c r="U118" s="20">
        <v>0</v>
      </c>
      <c r="V118" s="20"/>
      <c r="W118" s="20"/>
      <c r="X118" s="20"/>
      <c r="Y118" s="20"/>
      <c r="Z118" s="20"/>
      <c r="AA118" s="20"/>
      <c r="AB118" s="20"/>
      <c r="AC118" s="20"/>
      <c r="AD118" s="20"/>
      <c r="AE118" s="20"/>
      <c r="AF118" s="20"/>
      <c r="AG118" s="33">
        <v>0</v>
      </c>
      <c r="AJ118" s="32">
        <v>35</v>
      </c>
      <c r="AL118" s="32">
        <v>10</v>
      </c>
      <c r="AM118" s="32">
        <v>0</v>
      </c>
      <c r="AN118" s="32">
        <v>20</v>
      </c>
      <c r="AP118" s="33"/>
      <c r="AQ118" s="56">
        <v>65</v>
      </c>
      <c r="AR118" s="33">
        <v>-65</v>
      </c>
      <c r="AS118" s="33"/>
      <c r="AT118" s="33"/>
      <c r="AU118" s="33"/>
      <c r="AV118" s="56">
        <v>0</v>
      </c>
      <c r="AW118" s="33"/>
      <c r="AX118" s="32" t="s">
        <v>868</v>
      </c>
      <c r="BA118" s="33">
        <v>0</v>
      </c>
      <c r="BB118" s="33"/>
      <c r="BC118" s="33"/>
      <c r="BF118" s="32">
        <v>0</v>
      </c>
      <c r="BH118" s="33"/>
      <c r="BI118" s="33"/>
      <c r="BP118" s="34">
        <v>0</v>
      </c>
      <c r="BQ118" s="33"/>
      <c r="BR118" s="33"/>
      <c r="BV118" s="33">
        <v>0</v>
      </c>
      <c r="BW118" s="20"/>
      <c r="BX118" s="20"/>
      <c r="BY118" s="20"/>
      <c r="BZ118" s="20">
        <v>20</v>
      </c>
      <c r="CA118" s="20">
        <v>20</v>
      </c>
      <c r="CB118" s="20"/>
      <c r="CC118" s="20">
        <v>3</v>
      </c>
      <c r="CD118" s="20">
        <v>-23</v>
      </c>
      <c r="CE118" s="20" t="s">
        <v>379</v>
      </c>
      <c r="CF118" s="33">
        <v>20</v>
      </c>
      <c r="CG118" s="33"/>
      <c r="CH118" s="20"/>
      <c r="CI118" s="20"/>
      <c r="CJ118" s="20"/>
      <c r="CK118" s="33">
        <v>20</v>
      </c>
      <c r="CL118" s="33"/>
      <c r="CN118" s="20">
        <v>7</v>
      </c>
      <c r="CO118" s="35"/>
      <c r="CP118" s="32">
        <v>20</v>
      </c>
      <c r="CR118" s="33">
        <v>-70</v>
      </c>
      <c r="CS118" s="33" t="s">
        <v>869</v>
      </c>
      <c r="CT118" s="36">
        <v>-23</v>
      </c>
      <c r="CU118" s="32">
        <v>20</v>
      </c>
      <c r="CW118" s="20"/>
      <c r="CX118" s="32">
        <v>3</v>
      </c>
      <c r="CY118" s="33">
        <v>0</v>
      </c>
      <c r="CZ118" s="33"/>
      <c r="DA118" s="33"/>
      <c r="DB118" s="32">
        <v>20</v>
      </c>
      <c r="DC118" s="32">
        <v>5</v>
      </c>
      <c r="DD118" s="33">
        <v>25</v>
      </c>
      <c r="DE118" s="20"/>
      <c r="DF118" s="20"/>
      <c r="DG118" s="33"/>
      <c r="DH118" s="33"/>
      <c r="DM118" s="32">
        <v>10</v>
      </c>
      <c r="DN118" s="32">
        <v>20</v>
      </c>
      <c r="DO118" s="36">
        <v>35</v>
      </c>
      <c r="DP118" s="20"/>
      <c r="DQ118" s="33"/>
      <c r="DW118" s="20"/>
      <c r="DX118" s="20"/>
      <c r="DY118" s="20"/>
      <c r="DZ118" s="33"/>
      <c r="EE118" s="34">
        <v>35</v>
      </c>
      <c r="EF118" s="33"/>
      <c r="EG118" s="33"/>
      <c r="EM118" s="32">
        <v>9</v>
      </c>
      <c r="EO118" s="33">
        <v>44</v>
      </c>
      <c r="EP118" s="33"/>
      <c r="EQ118" s="33"/>
      <c r="ET118" s="32">
        <v>20</v>
      </c>
      <c r="EU118" s="32">
        <v>90</v>
      </c>
      <c r="EV118" s="32">
        <v>3</v>
      </c>
      <c r="EW118" s="33">
        <v>157</v>
      </c>
      <c r="EX118" s="33"/>
      <c r="EY118" s="33"/>
      <c r="EZ118" s="32">
        <v>7</v>
      </c>
      <c r="FD118" s="32">
        <v>20</v>
      </c>
      <c r="FG118" s="33">
        <v>184</v>
      </c>
      <c r="FH118" s="33"/>
      <c r="FI118" s="33"/>
      <c r="FO118" s="33">
        <v>184</v>
      </c>
      <c r="FP118" s="33"/>
      <c r="FQ118" s="33"/>
      <c r="FU118" s="32">
        <v>3</v>
      </c>
      <c r="FV118" s="33">
        <v>-10</v>
      </c>
      <c r="FW118" s="33" t="s">
        <v>870</v>
      </c>
      <c r="FX118" s="33"/>
      <c r="FZ118" s="32">
        <v>10</v>
      </c>
      <c r="GB118" s="33">
        <v>187</v>
      </c>
      <c r="GC118" s="20"/>
      <c r="GD118" s="20"/>
      <c r="GE118" s="20"/>
      <c r="GF118" s="20"/>
      <c r="GG118" s="20"/>
      <c r="GH118" s="33">
        <v>187</v>
      </c>
      <c r="GI118" s="33"/>
      <c r="GM118" s="40">
        <v>4</v>
      </c>
      <c r="GN118" s="33">
        <v>191</v>
      </c>
      <c r="GO118" s="33"/>
      <c r="GR118" s="32">
        <v>-2</v>
      </c>
      <c r="GU118" s="33">
        <v>189</v>
      </c>
      <c r="GV118" s="33">
        <v>-40</v>
      </c>
      <c r="GW118" s="32" t="s">
        <v>871</v>
      </c>
      <c r="GX118" s="32">
        <v>5</v>
      </c>
      <c r="GZ118" s="33">
        <v>156</v>
      </c>
      <c r="HF118" s="32">
        <v>5.5</v>
      </c>
      <c r="HG118" s="32">
        <v>161.5</v>
      </c>
      <c r="HH118" s="32">
        <v>-48.5</v>
      </c>
      <c r="HI118" s="32" t="s">
        <v>662</v>
      </c>
      <c r="HM118" s="32">
        <v>113</v>
      </c>
      <c r="HP118" s="32">
        <v>5</v>
      </c>
      <c r="HR118" s="32">
        <v>118</v>
      </c>
      <c r="HY118" s="32">
        <v>5.5</v>
      </c>
      <c r="IA118" s="32">
        <v>123.5</v>
      </c>
      <c r="IE118" s="32">
        <v>30</v>
      </c>
      <c r="IH118" s="32">
        <v>153.5</v>
      </c>
      <c r="IL118" s="32">
        <v>5.5</v>
      </c>
      <c r="IN118" s="32">
        <v>4</v>
      </c>
      <c r="IR118" s="32">
        <v>163</v>
      </c>
      <c r="IS118" s="32">
        <v>-8</v>
      </c>
      <c r="IT118" s="32" t="s">
        <v>241</v>
      </c>
      <c r="IV118" s="32">
        <v>60</v>
      </c>
      <c r="IX118" s="32">
        <v>215</v>
      </c>
      <c r="IY118" s="32">
        <v>-38</v>
      </c>
      <c r="IZ118" s="32" t="s">
        <v>194</v>
      </c>
      <c r="JC118" s="32">
        <v>177</v>
      </c>
      <c r="JI118" s="66"/>
      <c r="JL118" s="32">
        <f t="shared" si="1"/>
        <v>177</v>
      </c>
    </row>
    <row r="119" s="32" customFormat="1" customHeight="1" spans="1:272">
      <c r="A119" s="10">
        <v>117</v>
      </c>
      <c r="B119" s="10">
        <v>730</v>
      </c>
      <c r="C119" s="10" t="s">
        <v>437</v>
      </c>
      <c r="D119" s="10" t="s">
        <v>190</v>
      </c>
      <c r="E119" s="10">
        <v>8338</v>
      </c>
      <c r="F119" s="10" t="s">
        <v>872</v>
      </c>
      <c r="G119" s="10" t="s">
        <v>198</v>
      </c>
      <c r="M119" s="20"/>
      <c r="N119" s="32">
        <v>20</v>
      </c>
      <c r="T119" s="33"/>
      <c r="U119" s="20">
        <v>20</v>
      </c>
      <c r="V119" s="20"/>
      <c r="W119" s="20">
        <v>-2</v>
      </c>
      <c r="X119" s="20"/>
      <c r="Y119" s="20"/>
      <c r="Z119" s="20"/>
      <c r="AA119" s="20"/>
      <c r="AB119" s="20"/>
      <c r="AC119" s="20"/>
      <c r="AD119" s="20"/>
      <c r="AE119" s="20">
        <v>3</v>
      </c>
      <c r="AF119" s="20"/>
      <c r="AG119" s="33">
        <v>21</v>
      </c>
      <c r="AJ119" s="32">
        <v>40</v>
      </c>
      <c r="AL119" s="32">
        <v>0</v>
      </c>
      <c r="AM119" s="32">
        <v>0</v>
      </c>
      <c r="AN119" s="32">
        <v>20</v>
      </c>
      <c r="AP119" s="33"/>
      <c r="AQ119" s="56">
        <v>81</v>
      </c>
      <c r="AR119" s="33"/>
      <c r="AS119" s="33"/>
      <c r="AT119" s="33"/>
      <c r="AU119" s="33"/>
      <c r="AV119" s="56">
        <v>81</v>
      </c>
      <c r="AW119" s="33"/>
      <c r="BA119" s="33">
        <v>81</v>
      </c>
      <c r="BB119" s="33"/>
      <c r="BC119" s="33"/>
      <c r="BE119" s="32">
        <v>20</v>
      </c>
      <c r="BF119" s="32">
        <v>0</v>
      </c>
      <c r="BH119" s="33"/>
      <c r="BI119" s="33"/>
      <c r="BP119" s="34">
        <v>101</v>
      </c>
      <c r="BQ119" s="33"/>
      <c r="BR119" s="33"/>
      <c r="BV119" s="33">
        <v>101</v>
      </c>
      <c r="BW119" s="20"/>
      <c r="BX119" s="20">
        <v>20</v>
      </c>
      <c r="BY119" s="20"/>
      <c r="BZ119" s="20"/>
      <c r="CA119" s="20">
        <v>20</v>
      </c>
      <c r="CB119" s="20"/>
      <c r="CC119" s="20"/>
      <c r="CD119" s="20"/>
      <c r="CE119" s="20"/>
      <c r="CF119" s="33">
        <v>141</v>
      </c>
      <c r="CG119" s="33"/>
      <c r="CH119" s="20"/>
      <c r="CI119" s="20"/>
      <c r="CJ119" s="20"/>
      <c r="CK119" s="33">
        <v>141</v>
      </c>
      <c r="CL119" s="33">
        <v>-39</v>
      </c>
      <c r="CM119" s="32" t="s">
        <v>873</v>
      </c>
      <c r="CN119" s="20"/>
      <c r="CO119" s="35"/>
      <c r="CR119" s="33"/>
      <c r="CS119" s="33"/>
      <c r="CT119" s="36">
        <v>102</v>
      </c>
      <c r="CW119" s="20"/>
      <c r="CY119" s="33">
        <v>102</v>
      </c>
      <c r="CZ119" s="33"/>
      <c r="DA119" s="33"/>
      <c r="DD119" s="33">
        <v>102</v>
      </c>
      <c r="DE119" s="20"/>
      <c r="DF119" s="20"/>
      <c r="DG119" s="33">
        <v>-10</v>
      </c>
      <c r="DH119" s="33" t="s">
        <v>874</v>
      </c>
      <c r="DO119" s="36">
        <v>92</v>
      </c>
      <c r="DP119" s="20">
        <v>-41</v>
      </c>
      <c r="DQ119" s="33" t="s">
        <v>443</v>
      </c>
      <c r="DR119" s="32">
        <v>5</v>
      </c>
      <c r="DS119" s="32">
        <v>20</v>
      </c>
      <c r="DV119" s="32">
        <v>20</v>
      </c>
      <c r="DW119" s="20"/>
      <c r="DX119" s="20"/>
      <c r="DY119" s="20"/>
      <c r="DZ119" s="33"/>
      <c r="EE119" s="34">
        <v>96</v>
      </c>
      <c r="EF119" s="33"/>
      <c r="EG119" s="33"/>
      <c r="EJ119" s="32">
        <v>5</v>
      </c>
      <c r="EO119" s="33">
        <v>101</v>
      </c>
      <c r="EP119" s="33"/>
      <c r="EQ119" s="33"/>
      <c r="EU119" s="32">
        <v>80</v>
      </c>
      <c r="EV119" s="32">
        <v>2</v>
      </c>
      <c r="EW119" s="33">
        <v>183</v>
      </c>
      <c r="EX119" s="33"/>
      <c r="EY119" s="33"/>
      <c r="EZ119" s="32">
        <v>5</v>
      </c>
      <c r="FD119" s="32">
        <v>70</v>
      </c>
      <c r="FE119" s="32">
        <v>2</v>
      </c>
      <c r="FG119" s="33">
        <v>260</v>
      </c>
      <c r="FH119" s="33"/>
      <c r="FI119" s="33"/>
      <c r="FO119" s="33">
        <v>260</v>
      </c>
      <c r="FP119" s="33"/>
      <c r="FQ119" s="33"/>
      <c r="FR119" s="32">
        <v>10</v>
      </c>
      <c r="FU119" s="32">
        <v>3</v>
      </c>
      <c r="FV119" s="33">
        <v>-25</v>
      </c>
      <c r="FW119" s="33" t="s">
        <v>541</v>
      </c>
      <c r="FX119" s="33"/>
      <c r="FY119" s="32">
        <v>20</v>
      </c>
      <c r="FZ119" s="32">
        <v>60</v>
      </c>
      <c r="GB119" s="33">
        <v>328</v>
      </c>
      <c r="GC119" s="20">
        <v>-28.75</v>
      </c>
      <c r="GD119" s="20" t="s">
        <v>875</v>
      </c>
      <c r="GE119" s="20"/>
      <c r="GF119" s="20"/>
      <c r="GG119" s="20">
        <v>3</v>
      </c>
      <c r="GH119" s="33">
        <v>302.25</v>
      </c>
      <c r="GI119" s="33"/>
      <c r="GM119" s="40"/>
      <c r="GN119" s="33">
        <v>302.25</v>
      </c>
      <c r="GO119" s="33"/>
      <c r="GU119" s="33">
        <v>302.25</v>
      </c>
      <c r="GV119" s="33"/>
      <c r="GX119" s="32">
        <v>7.5</v>
      </c>
      <c r="GY119" s="32">
        <v>20</v>
      </c>
      <c r="GZ119" s="33">
        <v>329.75</v>
      </c>
      <c r="HF119" s="32">
        <v>4.5</v>
      </c>
      <c r="HG119" s="32">
        <v>334.25</v>
      </c>
      <c r="HH119" s="32">
        <v>-5</v>
      </c>
      <c r="HI119" s="32" t="s">
        <v>358</v>
      </c>
      <c r="HM119" s="32">
        <v>329.25</v>
      </c>
      <c r="HN119" s="32">
        <v>-68</v>
      </c>
      <c r="HO119" s="32" t="s">
        <v>266</v>
      </c>
      <c r="HP119" s="32">
        <v>7.5</v>
      </c>
      <c r="HQ119" s="32">
        <v>-1</v>
      </c>
      <c r="HR119" s="32">
        <v>267.75</v>
      </c>
      <c r="HS119" s="32">
        <v>-2.5</v>
      </c>
      <c r="HT119" s="32" t="s">
        <v>204</v>
      </c>
      <c r="HU119" s="32">
        <v>20</v>
      </c>
      <c r="HY119" s="32">
        <v>6</v>
      </c>
      <c r="IA119" s="32">
        <v>291.25</v>
      </c>
      <c r="IB119" s="32">
        <v>-16</v>
      </c>
      <c r="IC119" s="32" t="s">
        <v>649</v>
      </c>
      <c r="IH119" s="32">
        <v>275.25</v>
      </c>
      <c r="IL119" s="32">
        <v>4.5</v>
      </c>
      <c r="IR119" s="32">
        <v>279.75</v>
      </c>
      <c r="IV119" s="32">
        <v>0</v>
      </c>
      <c r="IW119" s="32">
        <v>1</v>
      </c>
      <c r="IX119" s="32">
        <v>279.75</v>
      </c>
      <c r="IY119" s="32">
        <v>-1</v>
      </c>
      <c r="IZ119" s="32" t="s">
        <v>228</v>
      </c>
      <c r="JC119" s="32">
        <v>278.75</v>
      </c>
      <c r="JI119" s="66"/>
      <c r="JL119" s="32">
        <f t="shared" si="1"/>
        <v>278.75</v>
      </c>
    </row>
    <row r="120" s="32" customFormat="1" customHeight="1" spans="1:272">
      <c r="A120" s="10">
        <v>118</v>
      </c>
      <c r="B120" s="10">
        <v>704</v>
      </c>
      <c r="C120" s="10" t="s">
        <v>876</v>
      </c>
      <c r="D120" s="10" t="s">
        <v>190</v>
      </c>
      <c r="E120" s="10">
        <v>6385</v>
      </c>
      <c r="F120" s="10" t="s">
        <v>877</v>
      </c>
      <c r="G120" s="10" t="s">
        <v>198</v>
      </c>
      <c r="M120" s="20"/>
      <c r="T120" s="33"/>
      <c r="U120" s="20">
        <v>0</v>
      </c>
      <c r="V120" s="20"/>
      <c r="W120" s="20"/>
      <c r="X120" s="20"/>
      <c r="Y120" s="20"/>
      <c r="Z120" s="20">
        <v>30</v>
      </c>
      <c r="AA120" s="20"/>
      <c r="AB120" s="20"/>
      <c r="AC120" s="20"/>
      <c r="AD120" s="20"/>
      <c r="AE120" s="20"/>
      <c r="AF120" s="20"/>
      <c r="AG120" s="33">
        <v>30</v>
      </c>
      <c r="AJ120" s="32">
        <v>40</v>
      </c>
      <c r="AL120" s="32">
        <v>0</v>
      </c>
      <c r="AM120" s="32">
        <v>20</v>
      </c>
      <c r="AN120" s="32">
        <v>0</v>
      </c>
      <c r="AP120" s="33"/>
      <c r="AQ120" s="56">
        <v>90</v>
      </c>
      <c r="AR120" s="33"/>
      <c r="AS120" s="33"/>
      <c r="AT120" s="33"/>
      <c r="AU120" s="33"/>
      <c r="AV120" s="56">
        <v>90</v>
      </c>
      <c r="AW120" s="33"/>
      <c r="BA120" s="33">
        <v>90</v>
      </c>
      <c r="BB120" s="33"/>
      <c r="BC120" s="33"/>
      <c r="BE120" s="32">
        <v>20</v>
      </c>
      <c r="BF120" s="32">
        <v>0</v>
      </c>
      <c r="BH120" s="33"/>
      <c r="BI120" s="33"/>
      <c r="BP120" s="34">
        <v>110</v>
      </c>
      <c r="BQ120" s="33"/>
      <c r="BR120" s="33"/>
      <c r="BV120" s="33">
        <v>110</v>
      </c>
      <c r="BW120" s="20"/>
      <c r="BX120" s="20"/>
      <c r="BY120" s="20">
        <v>20</v>
      </c>
      <c r="BZ120" s="20">
        <v>20</v>
      </c>
      <c r="CA120" s="20">
        <v>0</v>
      </c>
      <c r="CB120" s="20"/>
      <c r="CC120" s="20"/>
      <c r="CD120" s="20"/>
      <c r="CE120" s="20"/>
      <c r="CF120" s="33">
        <v>150</v>
      </c>
      <c r="CG120" s="33"/>
      <c r="CH120" s="20"/>
      <c r="CI120" s="20"/>
      <c r="CJ120" s="20"/>
      <c r="CK120" s="33">
        <v>150</v>
      </c>
      <c r="CL120" s="33"/>
      <c r="CN120" s="20"/>
      <c r="CO120" s="35"/>
      <c r="CR120" s="33"/>
      <c r="CS120" s="33"/>
      <c r="CT120" s="36">
        <v>150</v>
      </c>
      <c r="CU120" s="32">
        <v>20</v>
      </c>
      <c r="CW120" s="20">
        <v>10</v>
      </c>
      <c r="CY120" s="33">
        <v>180</v>
      </c>
      <c r="CZ120" s="33">
        <v>-21</v>
      </c>
      <c r="DA120" s="33" t="s">
        <v>878</v>
      </c>
      <c r="DD120" s="33">
        <v>159</v>
      </c>
      <c r="DE120" s="20"/>
      <c r="DF120" s="20"/>
      <c r="DG120" s="33">
        <v>-103</v>
      </c>
      <c r="DH120" s="33" t="s">
        <v>879</v>
      </c>
      <c r="DM120" s="32">
        <v>10</v>
      </c>
      <c r="DO120" s="36">
        <v>66</v>
      </c>
      <c r="DP120" s="20"/>
      <c r="DQ120" s="33"/>
      <c r="DT120" s="32">
        <v>4</v>
      </c>
      <c r="DW120" s="20"/>
      <c r="DX120" s="20"/>
      <c r="DY120" s="20"/>
      <c r="DZ120" s="33"/>
      <c r="EE120" s="34">
        <v>70</v>
      </c>
      <c r="EF120" s="33"/>
      <c r="EG120" s="33"/>
      <c r="EM120" s="32">
        <v>3</v>
      </c>
      <c r="EO120" s="33">
        <v>73</v>
      </c>
      <c r="EP120" s="33"/>
      <c r="EQ120" s="33"/>
      <c r="ER120" s="32">
        <v>3</v>
      </c>
      <c r="EU120" s="32">
        <v>80</v>
      </c>
      <c r="EW120" s="33">
        <v>156</v>
      </c>
      <c r="EX120" s="33"/>
      <c r="EY120" s="33"/>
      <c r="FB120" s="32">
        <v>10</v>
      </c>
      <c r="FC120" s="32">
        <v>10</v>
      </c>
      <c r="FD120" s="32">
        <v>70</v>
      </c>
      <c r="FE120" s="32">
        <v>3</v>
      </c>
      <c r="FG120" s="33">
        <v>249</v>
      </c>
      <c r="FH120" s="33"/>
      <c r="FI120" s="33"/>
      <c r="FK120" s="32">
        <v>10</v>
      </c>
      <c r="FO120" s="33">
        <v>259</v>
      </c>
      <c r="FP120" s="33"/>
      <c r="FQ120" s="33"/>
      <c r="FS120" s="32">
        <v>-2</v>
      </c>
      <c r="FV120" s="33"/>
      <c r="FW120" s="33"/>
      <c r="FX120" s="33"/>
      <c r="FZ120" s="32">
        <v>40</v>
      </c>
      <c r="GB120" s="33">
        <v>297</v>
      </c>
      <c r="GC120" s="20"/>
      <c r="GD120" s="20"/>
      <c r="GE120" s="20"/>
      <c r="GF120" s="20"/>
      <c r="GG120" s="20">
        <v>-2</v>
      </c>
      <c r="GH120" s="33">
        <v>295</v>
      </c>
      <c r="GI120" s="33"/>
      <c r="GK120" s="32">
        <v>10</v>
      </c>
      <c r="GM120" s="40"/>
      <c r="GN120" s="33">
        <v>305</v>
      </c>
      <c r="GO120" s="33"/>
      <c r="GU120" s="33">
        <v>305</v>
      </c>
      <c r="GV120" s="33"/>
      <c r="GX120" s="32">
        <v>3.5</v>
      </c>
      <c r="GZ120" s="33">
        <v>308.5</v>
      </c>
      <c r="HE120" s="32">
        <v>6</v>
      </c>
      <c r="HF120" s="32">
        <v>3.5</v>
      </c>
      <c r="HG120" s="32">
        <v>318</v>
      </c>
      <c r="HL120" s="32">
        <v>1</v>
      </c>
      <c r="HM120" s="32">
        <v>319</v>
      </c>
      <c r="HN120" s="32">
        <v>-51.5</v>
      </c>
      <c r="HO120" s="32" t="s">
        <v>880</v>
      </c>
      <c r="HQ120" s="32">
        <v>-2</v>
      </c>
      <c r="HR120" s="32">
        <v>265.5</v>
      </c>
      <c r="IA120" s="32">
        <v>265.5</v>
      </c>
      <c r="IE120" s="32">
        <v>10</v>
      </c>
      <c r="IG120" s="32">
        <v>-2</v>
      </c>
      <c r="IH120" s="32">
        <v>273.5</v>
      </c>
      <c r="IK120" s="32">
        <v>20</v>
      </c>
      <c r="IL120" s="32">
        <v>0</v>
      </c>
      <c r="IM120" s="32">
        <v>20</v>
      </c>
      <c r="IQ120" s="32">
        <v>-2</v>
      </c>
      <c r="IR120" s="32">
        <v>311.5</v>
      </c>
      <c r="IV120" s="32">
        <v>10</v>
      </c>
      <c r="IX120" s="32">
        <v>321.5</v>
      </c>
      <c r="JC120" s="32">
        <v>321.5</v>
      </c>
      <c r="JI120" s="66"/>
      <c r="JL120" s="32">
        <f t="shared" si="1"/>
        <v>321.5</v>
      </c>
    </row>
    <row r="121" s="32" customFormat="1" customHeight="1" spans="1:272">
      <c r="A121" s="10">
        <v>119</v>
      </c>
      <c r="B121" s="10">
        <v>750</v>
      </c>
      <c r="C121" s="10" t="s">
        <v>426</v>
      </c>
      <c r="D121" s="10" t="s">
        <v>376</v>
      </c>
      <c r="E121" s="46">
        <v>12254</v>
      </c>
      <c r="F121" s="10" t="s">
        <v>881</v>
      </c>
      <c r="G121" s="10" t="s">
        <v>882</v>
      </c>
      <c r="M121" s="20"/>
      <c r="R121" s="32">
        <v>20</v>
      </c>
      <c r="T121" s="33"/>
      <c r="U121" s="20">
        <v>20</v>
      </c>
      <c r="V121" s="20"/>
      <c r="W121" s="20">
        <v>-20</v>
      </c>
      <c r="X121" s="20"/>
      <c r="Y121" s="20" t="s">
        <v>883</v>
      </c>
      <c r="Z121" s="20"/>
      <c r="AA121" s="20"/>
      <c r="AB121" s="20"/>
      <c r="AC121" s="20"/>
      <c r="AD121" s="20"/>
      <c r="AE121" s="20">
        <v>1</v>
      </c>
      <c r="AF121" s="20"/>
      <c r="AG121" s="33">
        <v>1</v>
      </c>
      <c r="AL121" s="32">
        <v>0</v>
      </c>
      <c r="AM121" s="32">
        <v>20</v>
      </c>
      <c r="AN121" s="32">
        <v>20</v>
      </c>
      <c r="AO121" s="33">
        <v>-25</v>
      </c>
      <c r="AP121" s="33" t="s">
        <v>590</v>
      </c>
      <c r="AQ121" s="56">
        <v>16</v>
      </c>
      <c r="AR121" s="33"/>
      <c r="AS121" s="33">
        <v>20</v>
      </c>
      <c r="AT121" s="33"/>
      <c r="AU121" s="33"/>
      <c r="AV121" s="56">
        <v>36</v>
      </c>
      <c r="AW121" s="33"/>
      <c r="BA121" s="33">
        <v>36</v>
      </c>
      <c r="BB121" s="33"/>
      <c r="BC121" s="33"/>
      <c r="BD121" s="32">
        <v>20</v>
      </c>
      <c r="BF121" s="32">
        <v>0</v>
      </c>
      <c r="BH121" s="33">
        <v>-56</v>
      </c>
      <c r="BI121" s="33" t="s">
        <v>551</v>
      </c>
      <c r="BJ121" s="32">
        <v>3</v>
      </c>
      <c r="BK121" s="32">
        <v>20</v>
      </c>
      <c r="BN121" s="32">
        <v>-23</v>
      </c>
      <c r="BO121" s="32" t="s">
        <v>884</v>
      </c>
      <c r="BP121" s="34">
        <v>0</v>
      </c>
      <c r="BQ121" s="33"/>
      <c r="BR121" s="33"/>
      <c r="BS121" s="32">
        <v>20</v>
      </c>
      <c r="BV121" s="33">
        <v>20</v>
      </c>
      <c r="BW121" s="20"/>
      <c r="BX121" s="20">
        <v>20</v>
      </c>
      <c r="BY121" s="20"/>
      <c r="BZ121" s="20"/>
      <c r="CA121" s="20">
        <v>20</v>
      </c>
      <c r="CB121" s="20"/>
      <c r="CC121" s="20">
        <v>3</v>
      </c>
      <c r="CD121" s="20"/>
      <c r="CE121" s="20"/>
      <c r="CF121" s="33">
        <v>63</v>
      </c>
      <c r="CG121" s="33"/>
      <c r="CH121" s="20"/>
      <c r="CI121" s="20"/>
      <c r="CJ121" s="20"/>
      <c r="CK121" s="33">
        <v>63</v>
      </c>
      <c r="CL121" s="33">
        <v>-61</v>
      </c>
      <c r="CM121" s="32" t="s">
        <v>885</v>
      </c>
      <c r="CN121" s="20">
        <v>-2</v>
      </c>
      <c r="CO121" s="35"/>
      <c r="CR121" s="33"/>
      <c r="CS121" s="33"/>
      <c r="CT121" s="36">
        <v>0</v>
      </c>
      <c r="CU121" s="32">
        <v>20</v>
      </c>
      <c r="CW121" s="20"/>
      <c r="CX121" s="32">
        <v>-2</v>
      </c>
      <c r="CY121" s="33">
        <v>18</v>
      </c>
      <c r="CZ121" s="33"/>
      <c r="DA121" s="33"/>
      <c r="DD121" s="33">
        <v>18</v>
      </c>
      <c r="DE121" s="20"/>
      <c r="DF121" s="20"/>
      <c r="DG121" s="33">
        <v>-30</v>
      </c>
      <c r="DH121" s="33" t="s">
        <v>560</v>
      </c>
      <c r="DI121" s="32">
        <v>-2</v>
      </c>
      <c r="DK121" s="32">
        <v>4</v>
      </c>
      <c r="DO121" s="36">
        <v>-10</v>
      </c>
      <c r="DP121" s="20"/>
      <c r="DQ121" s="33"/>
      <c r="DR121" s="32">
        <v>5</v>
      </c>
      <c r="DW121" s="20"/>
      <c r="DX121" s="20"/>
      <c r="DY121" s="20"/>
      <c r="DZ121" s="33"/>
      <c r="EA121" s="32">
        <v>-2</v>
      </c>
      <c r="EC121" s="32">
        <v>1</v>
      </c>
      <c r="EE121" s="34">
        <v>-6</v>
      </c>
      <c r="EF121" s="33"/>
      <c r="EG121" s="33"/>
      <c r="EH121" s="32">
        <v>10</v>
      </c>
      <c r="EK121" s="32">
        <v>10</v>
      </c>
      <c r="EL121" s="32">
        <v>20</v>
      </c>
      <c r="EM121" s="32">
        <v>-4</v>
      </c>
      <c r="EO121" s="33">
        <v>30</v>
      </c>
      <c r="EP121" s="33">
        <v>-9.5</v>
      </c>
      <c r="EQ121" s="33" t="s">
        <v>886</v>
      </c>
      <c r="ER121" s="32">
        <v>-4</v>
      </c>
      <c r="ET121" s="32">
        <v>20</v>
      </c>
      <c r="EU121" s="32">
        <v>100</v>
      </c>
      <c r="EW121" s="33">
        <v>136.5</v>
      </c>
      <c r="EX121" s="33"/>
      <c r="EY121" s="33"/>
      <c r="FD121" s="32">
        <v>70</v>
      </c>
      <c r="FG121" s="33">
        <v>206.5</v>
      </c>
      <c r="FH121" s="33">
        <v>-10</v>
      </c>
      <c r="FI121" s="33" t="s">
        <v>887</v>
      </c>
      <c r="FJ121" s="32">
        <v>2</v>
      </c>
      <c r="FO121" s="33">
        <v>198.5</v>
      </c>
      <c r="FP121" s="33">
        <v>-19.5</v>
      </c>
      <c r="FQ121" s="33" t="s">
        <v>828</v>
      </c>
      <c r="FS121" s="32">
        <v>1</v>
      </c>
      <c r="FV121" s="33">
        <v>-18</v>
      </c>
      <c r="FW121" s="33" t="s">
        <v>745</v>
      </c>
      <c r="FX121" s="33"/>
      <c r="FZ121" s="32">
        <v>70</v>
      </c>
      <c r="GB121" s="33">
        <v>232</v>
      </c>
      <c r="GC121" s="20"/>
      <c r="GD121" s="20"/>
      <c r="GE121" s="20"/>
      <c r="GF121" s="20"/>
      <c r="GG121" s="20"/>
      <c r="GH121" s="33">
        <v>232</v>
      </c>
      <c r="GI121" s="33"/>
      <c r="GM121" s="40">
        <v>-4</v>
      </c>
      <c r="GN121" s="33">
        <v>228</v>
      </c>
      <c r="GO121" s="33"/>
      <c r="GU121" s="33">
        <v>228</v>
      </c>
      <c r="GV121" s="33"/>
      <c r="GZ121" s="33">
        <v>228</v>
      </c>
      <c r="HE121" s="32">
        <v>8</v>
      </c>
      <c r="HF121" s="32">
        <v>0</v>
      </c>
      <c r="HG121" s="32">
        <v>236</v>
      </c>
      <c r="HH121" s="32">
        <v>-7.5</v>
      </c>
      <c r="HI121" s="32" t="s">
        <v>436</v>
      </c>
      <c r="HM121" s="32">
        <v>228.5</v>
      </c>
      <c r="HQ121" s="32">
        <v>5</v>
      </c>
      <c r="HR121" s="32">
        <v>233.5</v>
      </c>
      <c r="HZ121" s="32">
        <v>7</v>
      </c>
      <c r="IA121" s="32">
        <v>240.5</v>
      </c>
      <c r="IB121" s="32">
        <v>-21.5</v>
      </c>
      <c r="IC121" s="32" t="s">
        <v>255</v>
      </c>
      <c r="IH121" s="32">
        <v>219</v>
      </c>
      <c r="II121" s="32">
        <v>-136.5</v>
      </c>
      <c r="IJ121" s="32" t="s">
        <v>193</v>
      </c>
      <c r="IL121" s="32">
        <v>0</v>
      </c>
      <c r="IQ121" s="32">
        <v>1</v>
      </c>
      <c r="IR121" s="32">
        <v>83.5</v>
      </c>
      <c r="IU121" s="32">
        <v>20</v>
      </c>
      <c r="IV121" s="32">
        <v>50</v>
      </c>
      <c r="IX121" s="32">
        <v>153.5</v>
      </c>
      <c r="IY121" s="32">
        <v>-108.5</v>
      </c>
      <c r="IZ121" s="32" t="s">
        <v>309</v>
      </c>
      <c r="JC121" s="32">
        <v>45</v>
      </c>
      <c r="JI121" s="66"/>
      <c r="JL121" s="32">
        <f t="shared" si="1"/>
        <v>45</v>
      </c>
    </row>
    <row r="122" s="32" customFormat="1" customHeight="1" spans="1:272">
      <c r="A122" s="10">
        <v>120</v>
      </c>
      <c r="B122" s="10">
        <v>106485</v>
      </c>
      <c r="C122" s="10" t="s">
        <v>888</v>
      </c>
      <c r="D122" s="10" t="s">
        <v>376</v>
      </c>
      <c r="E122" s="68">
        <v>12225</v>
      </c>
      <c r="F122" s="69" t="s">
        <v>889</v>
      </c>
      <c r="G122" s="10" t="s">
        <v>192</v>
      </c>
      <c r="M122" s="20"/>
      <c r="T122" s="33"/>
      <c r="U122" s="20">
        <v>0</v>
      </c>
      <c r="V122" s="20"/>
      <c r="W122" s="20"/>
      <c r="X122" s="20"/>
      <c r="Y122" s="20"/>
      <c r="Z122" s="20"/>
      <c r="AA122" s="20"/>
      <c r="AB122" s="20"/>
      <c r="AC122" s="20"/>
      <c r="AD122" s="20"/>
      <c r="AE122" s="20">
        <v>-2</v>
      </c>
      <c r="AF122" s="20"/>
      <c r="AG122" s="33">
        <v>-2</v>
      </c>
      <c r="AL122" s="32">
        <v>10</v>
      </c>
      <c r="AM122" s="32">
        <v>20</v>
      </c>
      <c r="AN122" s="32">
        <v>20</v>
      </c>
      <c r="AP122" s="33"/>
      <c r="AQ122" s="56">
        <v>48</v>
      </c>
      <c r="AR122" s="33"/>
      <c r="AS122" s="33"/>
      <c r="AT122" s="33"/>
      <c r="AU122" s="33"/>
      <c r="AV122" s="56">
        <v>48</v>
      </c>
      <c r="AW122" s="33"/>
      <c r="BA122" s="33">
        <v>48</v>
      </c>
      <c r="BB122" s="33"/>
      <c r="BC122" s="33"/>
      <c r="BF122" s="32">
        <v>-4</v>
      </c>
      <c r="BH122" s="33"/>
      <c r="BI122" s="33"/>
      <c r="BN122" s="32">
        <v>-44</v>
      </c>
      <c r="BO122" s="32" t="s">
        <v>890</v>
      </c>
      <c r="BP122" s="34">
        <v>0</v>
      </c>
      <c r="BQ122" s="33"/>
      <c r="BR122" s="33"/>
      <c r="BT122" s="32">
        <v>-2</v>
      </c>
      <c r="BV122" s="33">
        <v>-2</v>
      </c>
      <c r="BW122" s="20"/>
      <c r="BX122" s="20"/>
      <c r="BY122" s="20">
        <v>20</v>
      </c>
      <c r="BZ122" s="20">
        <v>0</v>
      </c>
      <c r="CA122" s="20">
        <v>0</v>
      </c>
      <c r="CB122" s="20"/>
      <c r="CC122" s="20">
        <v>2</v>
      </c>
      <c r="CD122" s="20"/>
      <c r="CE122" s="20"/>
      <c r="CF122" s="33">
        <v>20</v>
      </c>
      <c r="CG122" s="33"/>
      <c r="CH122" s="20"/>
      <c r="CI122" s="20"/>
      <c r="CJ122" s="20"/>
      <c r="CK122" s="33">
        <v>20</v>
      </c>
      <c r="CL122" s="33"/>
      <c r="CN122" s="20"/>
      <c r="CO122" s="35"/>
      <c r="CR122" s="33"/>
      <c r="CS122" s="33"/>
      <c r="CT122" s="36">
        <v>20</v>
      </c>
      <c r="CW122" s="20"/>
      <c r="CY122" s="33">
        <v>20</v>
      </c>
      <c r="CZ122" s="33"/>
      <c r="DA122" s="33"/>
      <c r="DD122" s="33">
        <v>20</v>
      </c>
      <c r="DE122" s="20"/>
      <c r="DF122" s="20"/>
      <c r="DG122" s="33"/>
      <c r="DH122" s="33"/>
      <c r="DO122" s="36">
        <v>20</v>
      </c>
      <c r="DP122" s="20"/>
      <c r="DQ122" s="33"/>
      <c r="DW122" s="20"/>
      <c r="DX122" s="20"/>
      <c r="DY122" s="20"/>
      <c r="DZ122" s="33"/>
      <c r="EE122" s="34">
        <v>20</v>
      </c>
      <c r="EF122" s="33"/>
      <c r="EG122" s="33"/>
      <c r="EL122" s="32">
        <v>20</v>
      </c>
      <c r="EO122" s="33">
        <v>40</v>
      </c>
      <c r="EP122" s="33"/>
      <c r="EQ122" s="33"/>
      <c r="EU122" s="32">
        <v>80</v>
      </c>
      <c r="EW122" s="33">
        <v>120</v>
      </c>
      <c r="EX122" s="33"/>
      <c r="EY122" s="33"/>
      <c r="EZ122" s="32">
        <v>2</v>
      </c>
      <c r="FB122" s="32">
        <v>6</v>
      </c>
      <c r="FD122" s="32">
        <v>60</v>
      </c>
      <c r="FG122" s="33">
        <v>188</v>
      </c>
      <c r="FH122" s="33"/>
      <c r="FI122" s="33"/>
      <c r="FK122" s="32">
        <v>10</v>
      </c>
      <c r="FO122" s="33">
        <v>198</v>
      </c>
      <c r="FP122" s="33"/>
      <c r="FQ122" s="33"/>
      <c r="FV122" s="33"/>
      <c r="FW122" s="33"/>
      <c r="FX122" s="33"/>
      <c r="FZ122" s="32">
        <v>70</v>
      </c>
      <c r="GB122" s="33">
        <v>268</v>
      </c>
      <c r="GC122" s="20"/>
      <c r="GD122" s="20"/>
      <c r="GE122" s="20"/>
      <c r="GF122" s="20"/>
      <c r="GG122" s="20">
        <v>3</v>
      </c>
      <c r="GH122" s="33">
        <v>271</v>
      </c>
      <c r="GI122" s="33"/>
      <c r="GM122" s="40"/>
      <c r="GN122" s="33">
        <v>271</v>
      </c>
      <c r="GO122" s="33"/>
      <c r="GR122" s="32">
        <v>-4</v>
      </c>
      <c r="GU122" s="33">
        <v>267</v>
      </c>
      <c r="GV122" s="33"/>
      <c r="GZ122" s="33">
        <v>271</v>
      </c>
      <c r="HE122" s="32">
        <v>3</v>
      </c>
      <c r="HF122" s="32">
        <v>0</v>
      </c>
      <c r="HG122" s="32">
        <v>274</v>
      </c>
      <c r="HM122" s="32">
        <v>274</v>
      </c>
      <c r="HQ122" s="32">
        <v>-2</v>
      </c>
      <c r="HR122" s="32">
        <v>272</v>
      </c>
      <c r="HU122" s="32">
        <v>20</v>
      </c>
      <c r="HY122" s="32">
        <v>6.5</v>
      </c>
      <c r="HZ122" s="32">
        <v>-4</v>
      </c>
      <c r="IA122" s="32">
        <v>294.5</v>
      </c>
      <c r="IB122" s="32">
        <v>-69</v>
      </c>
      <c r="IC122" s="32" t="s">
        <v>297</v>
      </c>
      <c r="IG122" s="32">
        <v>8</v>
      </c>
      <c r="IH122" s="32">
        <v>233.5</v>
      </c>
      <c r="II122" s="32">
        <v>-71.5</v>
      </c>
      <c r="IJ122" s="32" t="s">
        <v>406</v>
      </c>
      <c r="IL122" s="32">
        <v>0</v>
      </c>
      <c r="IN122" s="32">
        <v>3</v>
      </c>
      <c r="IQ122" s="32">
        <v>2</v>
      </c>
      <c r="IR122" s="32">
        <v>167</v>
      </c>
      <c r="IV122" s="32">
        <v>50</v>
      </c>
      <c r="IX122" s="32">
        <v>217</v>
      </c>
      <c r="IY122" s="32">
        <v>-148.5</v>
      </c>
      <c r="IZ122" s="32" t="s">
        <v>374</v>
      </c>
      <c r="JC122" s="32">
        <v>68.5</v>
      </c>
      <c r="JD122" s="32">
        <f>-67.5-13</f>
        <v>-80.5</v>
      </c>
      <c r="JE122" s="32" t="s">
        <v>891</v>
      </c>
      <c r="JF122" s="32">
        <v>20</v>
      </c>
      <c r="JI122" s="66"/>
      <c r="JL122" s="32">
        <f t="shared" si="1"/>
        <v>8</v>
      </c>
    </row>
    <row r="123" s="32" customFormat="1" customHeight="1" spans="1:272">
      <c r="A123" s="10">
        <v>121</v>
      </c>
      <c r="B123" s="10">
        <v>117637</v>
      </c>
      <c r="C123" s="10" t="s">
        <v>892</v>
      </c>
      <c r="D123" s="10" t="s">
        <v>196</v>
      </c>
      <c r="E123" s="10">
        <v>4081</v>
      </c>
      <c r="F123" s="10" t="s">
        <v>893</v>
      </c>
      <c r="G123" s="10" t="s">
        <v>210</v>
      </c>
      <c r="H123" s="32">
        <v>2</v>
      </c>
      <c r="I123" s="32">
        <v>-2</v>
      </c>
      <c r="M123" s="20"/>
      <c r="T123" s="33"/>
      <c r="U123" s="20">
        <v>0</v>
      </c>
      <c r="V123" s="20"/>
      <c r="W123" s="20"/>
      <c r="X123" s="20"/>
      <c r="Y123" s="20"/>
      <c r="Z123" s="20">
        <v>100</v>
      </c>
      <c r="AA123" s="20"/>
      <c r="AB123" s="20"/>
      <c r="AC123" s="20"/>
      <c r="AD123" s="20"/>
      <c r="AE123" s="20"/>
      <c r="AF123" s="20"/>
      <c r="AG123" s="33">
        <v>100</v>
      </c>
      <c r="AJ123" s="32">
        <v>140</v>
      </c>
      <c r="AL123" s="32">
        <v>10</v>
      </c>
      <c r="AM123" s="32">
        <v>0</v>
      </c>
      <c r="AN123" s="32">
        <v>20</v>
      </c>
      <c r="AO123" s="32">
        <v>-23.5</v>
      </c>
      <c r="AP123" s="33" t="s">
        <v>894</v>
      </c>
      <c r="AQ123" s="56">
        <v>246.5</v>
      </c>
      <c r="AR123" s="33"/>
      <c r="AS123" s="33"/>
      <c r="AT123" s="33"/>
      <c r="AU123" s="33"/>
      <c r="AV123" s="56">
        <v>246.5</v>
      </c>
      <c r="AW123" s="33">
        <v>-75</v>
      </c>
      <c r="AX123" s="32" t="s">
        <v>895</v>
      </c>
      <c r="BA123" s="33">
        <v>171.5</v>
      </c>
      <c r="BB123" s="33"/>
      <c r="BC123" s="33"/>
      <c r="BF123" s="32">
        <v>0</v>
      </c>
      <c r="BH123" s="33"/>
      <c r="BI123" s="33"/>
      <c r="BP123" s="34">
        <v>171.5</v>
      </c>
      <c r="BQ123" s="33"/>
      <c r="BR123" s="33"/>
      <c r="BS123" s="32">
        <v>20</v>
      </c>
      <c r="BV123" s="33">
        <v>191.5</v>
      </c>
      <c r="BW123" s="20"/>
      <c r="BX123" s="20">
        <v>20</v>
      </c>
      <c r="BY123" s="20">
        <v>20</v>
      </c>
      <c r="BZ123" s="20">
        <v>0</v>
      </c>
      <c r="CA123" s="20">
        <v>0</v>
      </c>
      <c r="CB123" s="20"/>
      <c r="CC123" s="20">
        <v>3</v>
      </c>
      <c r="CD123" s="20">
        <v>-25</v>
      </c>
      <c r="CE123" s="20" t="s">
        <v>896</v>
      </c>
      <c r="CF123" s="33">
        <v>209.5</v>
      </c>
      <c r="CG123" s="33"/>
      <c r="CH123" s="20"/>
      <c r="CI123" s="20"/>
      <c r="CJ123" s="20"/>
      <c r="CK123" s="33">
        <v>209.5</v>
      </c>
      <c r="CL123" s="33"/>
      <c r="CN123" s="20">
        <v>-2</v>
      </c>
      <c r="CO123" s="35"/>
      <c r="CR123" s="33"/>
      <c r="CS123" s="33"/>
      <c r="CT123" s="36">
        <v>207.5</v>
      </c>
      <c r="CW123" s="20"/>
      <c r="CY123" s="33">
        <v>207.5</v>
      </c>
      <c r="CZ123" s="33"/>
      <c r="DA123" s="33"/>
      <c r="DD123" s="33">
        <v>207.5</v>
      </c>
      <c r="DE123" s="20"/>
      <c r="DF123" s="20"/>
      <c r="DG123" s="33">
        <v>-21</v>
      </c>
      <c r="DH123" s="33" t="s">
        <v>897</v>
      </c>
      <c r="DO123" s="36">
        <v>186.5</v>
      </c>
      <c r="DP123" s="20">
        <v>-31</v>
      </c>
      <c r="DQ123" s="33" t="s">
        <v>898</v>
      </c>
      <c r="DW123" s="20">
        <v>-39</v>
      </c>
      <c r="DX123" s="20" t="s">
        <v>899</v>
      </c>
      <c r="DY123" s="20"/>
      <c r="DZ123" s="33"/>
      <c r="EA123" s="32">
        <v>6</v>
      </c>
      <c r="EE123" s="34">
        <v>122.5</v>
      </c>
      <c r="EF123" s="33">
        <v>-32.5</v>
      </c>
      <c r="EG123" s="33" t="s">
        <v>900</v>
      </c>
      <c r="EO123" s="33">
        <v>90</v>
      </c>
      <c r="EP123" s="33"/>
      <c r="EQ123" s="33"/>
      <c r="ER123" s="32">
        <v>-2</v>
      </c>
      <c r="EU123" s="32">
        <v>80</v>
      </c>
      <c r="EW123" s="33">
        <v>168</v>
      </c>
      <c r="EX123" s="33">
        <v>-1</v>
      </c>
      <c r="EY123" s="33" t="s">
        <v>901</v>
      </c>
      <c r="FD123" s="32">
        <v>70</v>
      </c>
      <c r="FF123" s="32">
        <v>10</v>
      </c>
      <c r="FG123" s="33">
        <v>247</v>
      </c>
      <c r="FH123" s="33"/>
      <c r="FI123" s="33"/>
      <c r="FN123" s="32">
        <v>2</v>
      </c>
      <c r="FO123" s="33">
        <v>249</v>
      </c>
      <c r="FP123" s="33">
        <v>-35</v>
      </c>
      <c r="FQ123" s="33" t="s">
        <v>902</v>
      </c>
      <c r="FU123" s="32">
        <v>2</v>
      </c>
      <c r="FV123" s="33">
        <v>-26.5</v>
      </c>
      <c r="FW123" s="33" t="s">
        <v>832</v>
      </c>
      <c r="FX123" s="33"/>
      <c r="FZ123" s="32">
        <v>20</v>
      </c>
      <c r="GB123" s="33">
        <v>209.5</v>
      </c>
      <c r="GC123" s="20">
        <v>-14.5</v>
      </c>
      <c r="GD123" s="20" t="s">
        <v>903</v>
      </c>
      <c r="GE123" s="20"/>
      <c r="GF123" s="20">
        <v>20</v>
      </c>
      <c r="GG123" s="20"/>
      <c r="GH123" s="33">
        <v>215</v>
      </c>
      <c r="GI123" s="33"/>
      <c r="GM123" s="40"/>
      <c r="GN123" s="33">
        <v>215</v>
      </c>
      <c r="GO123" s="33"/>
      <c r="GU123" s="33">
        <v>215</v>
      </c>
      <c r="GV123" s="33"/>
      <c r="GX123" s="32">
        <v>5.5</v>
      </c>
      <c r="GZ123" s="33">
        <v>220.5</v>
      </c>
      <c r="HA123" s="32">
        <v>-46</v>
      </c>
      <c r="HB123" s="32" t="s">
        <v>352</v>
      </c>
      <c r="HC123" s="32">
        <v>20</v>
      </c>
      <c r="HF123" s="32">
        <v>5</v>
      </c>
      <c r="HG123" s="32">
        <v>199.5</v>
      </c>
      <c r="HH123" s="32">
        <v>-80</v>
      </c>
      <c r="HI123" s="32" t="s">
        <v>253</v>
      </c>
      <c r="HL123" s="32">
        <v>-2</v>
      </c>
      <c r="HM123" s="32">
        <v>117.5</v>
      </c>
      <c r="HN123" s="32">
        <v>-10</v>
      </c>
      <c r="HO123" s="32" t="s">
        <v>494</v>
      </c>
      <c r="HP123" s="32">
        <v>3.5</v>
      </c>
      <c r="HR123" s="32">
        <v>111</v>
      </c>
      <c r="HS123" s="32">
        <v>-48.5</v>
      </c>
      <c r="HT123" s="32" t="s">
        <v>296</v>
      </c>
      <c r="HY123" s="32">
        <v>4</v>
      </c>
      <c r="HZ123" s="32">
        <v>-2</v>
      </c>
      <c r="IA123" s="32">
        <v>64.5</v>
      </c>
      <c r="IB123" s="32">
        <v>-7.5</v>
      </c>
      <c r="IC123" s="32" t="s">
        <v>649</v>
      </c>
      <c r="IH123" s="32">
        <v>57</v>
      </c>
      <c r="IL123" s="32">
        <v>3.5</v>
      </c>
      <c r="IM123" s="32">
        <v>20</v>
      </c>
      <c r="IR123" s="32">
        <v>80.5</v>
      </c>
      <c r="IV123" s="32">
        <v>0</v>
      </c>
      <c r="IX123" s="32">
        <v>80.5</v>
      </c>
      <c r="JC123" s="32">
        <v>80.5</v>
      </c>
      <c r="JD123" s="32">
        <f>-19.5-10</f>
        <v>-29.5</v>
      </c>
      <c r="JE123" s="32" t="s">
        <v>904</v>
      </c>
      <c r="JI123" s="66"/>
      <c r="JL123" s="32">
        <f t="shared" si="1"/>
        <v>51</v>
      </c>
    </row>
    <row r="124" s="32" customFormat="1" customHeight="1" spans="1:272">
      <c r="A124" s="10">
        <v>122</v>
      </c>
      <c r="B124" s="10">
        <v>102565</v>
      </c>
      <c r="C124" s="10" t="s">
        <v>905</v>
      </c>
      <c r="D124" s="10" t="s">
        <v>208</v>
      </c>
      <c r="E124" s="70">
        <v>12135</v>
      </c>
      <c r="F124" s="70" t="s">
        <v>906</v>
      </c>
      <c r="G124" s="47" t="s">
        <v>198</v>
      </c>
      <c r="L124" s="32">
        <v>0</v>
      </c>
      <c r="M124" s="20"/>
      <c r="N124" s="32">
        <v>20</v>
      </c>
      <c r="Q124" s="32">
        <v>10</v>
      </c>
      <c r="R124" s="32">
        <v>20</v>
      </c>
      <c r="S124" s="32">
        <v>20</v>
      </c>
      <c r="T124" s="33"/>
      <c r="U124" s="20">
        <v>70</v>
      </c>
      <c r="V124" s="20"/>
      <c r="W124" s="20">
        <v>-1</v>
      </c>
      <c r="X124" s="20"/>
      <c r="Y124" s="20"/>
      <c r="Z124" s="20"/>
      <c r="AA124" s="20"/>
      <c r="AB124" s="20"/>
      <c r="AC124" s="20"/>
      <c r="AD124" s="20"/>
      <c r="AE124" s="20"/>
      <c r="AF124" s="20"/>
      <c r="AG124" s="33">
        <v>69</v>
      </c>
      <c r="AH124" s="32">
        <v>20</v>
      </c>
      <c r="AJ124" s="32">
        <v>40</v>
      </c>
      <c r="AL124" s="32">
        <v>10</v>
      </c>
      <c r="AM124" s="32">
        <v>20</v>
      </c>
      <c r="AN124" s="32">
        <v>20</v>
      </c>
      <c r="AP124" s="33"/>
      <c r="AQ124" s="56">
        <v>179</v>
      </c>
      <c r="AR124" s="33"/>
      <c r="AS124" s="33">
        <v>20</v>
      </c>
      <c r="AT124" s="33">
        <v>20</v>
      </c>
      <c r="AU124" s="33"/>
      <c r="AV124" s="56">
        <v>219</v>
      </c>
      <c r="AW124" s="33"/>
      <c r="BA124" s="33">
        <v>219</v>
      </c>
      <c r="BB124" s="33">
        <v>-76</v>
      </c>
      <c r="BC124" s="33" t="s">
        <v>907</v>
      </c>
      <c r="BD124" s="32">
        <v>20</v>
      </c>
      <c r="BE124" s="32">
        <v>20</v>
      </c>
      <c r="BF124" s="32">
        <v>3</v>
      </c>
      <c r="BH124" s="33"/>
      <c r="BI124" s="33"/>
      <c r="BJ124" s="32">
        <v>1</v>
      </c>
      <c r="BK124" s="32">
        <v>20</v>
      </c>
      <c r="BM124" s="32">
        <v>20</v>
      </c>
      <c r="BN124" s="32">
        <v>-15</v>
      </c>
      <c r="BO124" s="32" t="s">
        <v>908</v>
      </c>
      <c r="BP124" s="34">
        <v>212</v>
      </c>
      <c r="BQ124" s="33"/>
      <c r="BR124" s="33"/>
      <c r="BT124" s="32">
        <v>5</v>
      </c>
      <c r="BV124" s="33">
        <v>217</v>
      </c>
      <c r="BW124" s="20"/>
      <c r="BX124" s="20">
        <v>20</v>
      </c>
      <c r="BY124" s="20">
        <v>20</v>
      </c>
      <c r="BZ124" s="20">
        <v>20</v>
      </c>
      <c r="CA124" s="20">
        <v>0</v>
      </c>
      <c r="CB124" s="20"/>
      <c r="CC124" s="20"/>
      <c r="CD124" s="20"/>
      <c r="CE124" s="20"/>
      <c r="CF124" s="33">
        <v>277</v>
      </c>
      <c r="CG124" s="33"/>
      <c r="CH124" s="20"/>
      <c r="CI124" s="20"/>
      <c r="CJ124" s="20"/>
      <c r="CK124" s="33">
        <v>277</v>
      </c>
      <c r="CL124" s="33">
        <v>-15</v>
      </c>
      <c r="CM124" s="32" t="s">
        <v>909</v>
      </c>
      <c r="CN124" s="20">
        <v>9</v>
      </c>
      <c r="CO124" s="35"/>
      <c r="CP124" s="32">
        <v>20</v>
      </c>
      <c r="CR124" s="33"/>
      <c r="CS124" s="33"/>
      <c r="CT124" s="36">
        <v>291</v>
      </c>
      <c r="CU124" s="32">
        <v>20</v>
      </c>
      <c r="CW124" s="20"/>
      <c r="CX124" s="32">
        <v>2</v>
      </c>
      <c r="CY124" s="33">
        <v>313</v>
      </c>
      <c r="CZ124" s="33"/>
      <c r="DA124" s="33"/>
      <c r="DB124" s="32">
        <v>20</v>
      </c>
      <c r="DD124" s="33">
        <v>333</v>
      </c>
      <c r="DE124" s="20"/>
      <c r="DF124" s="20"/>
      <c r="DG124" s="33"/>
      <c r="DH124" s="33"/>
      <c r="DI124" s="32">
        <v>6</v>
      </c>
      <c r="DN124" s="32">
        <v>20</v>
      </c>
      <c r="DO124" s="36">
        <v>339</v>
      </c>
      <c r="DP124" s="20"/>
      <c r="DQ124" s="33"/>
      <c r="DR124" s="32">
        <v>1</v>
      </c>
      <c r="DW124" s="20"/>
      <c r="DX124" s="20"/>
      <c r="DY124" s="20">
        <v>-10</v>
      </c>
      <c r="DZ124" s="33" t="s">
        <v>910</v>
      </c>
      <c r="EA124" s="32">
        <v>1</v>
      </c>
      <c r="EE124" s="34">
        <v>331</v>
      </c>
      <c r="EF124" s="33"/>
      <c r="EG124" s="33"/>
      <c r="EJ124" s="32">
        <v>5</v>
      </c>
      <c r="EM124" s="32">
        <v>3</v>
      </c>
      <c r="EO124" s="33">
        <v>339</v>
      </c>
      <c r="EP124" s="33"/>
      <c r="EQ124" s="33"/>
      <c r="EU124" s="32">
        <v>80</v>
      </c>
      <c r="EW124" s="33">
        <v>419</v>
      </c>
      <c r="EX124" s="33"/>
      <c r="EY124" s="33"/>
      <c r="EZ124" s="32">
        <v>4</v>
      </c>
      <c r="FD124" s="32">
        <v>80</v>
      </c>
      <c r="FG124" s="33">
        <v>503</v>
      </c>
      <c r="FH124" s="33"/>
      <c r="FI124" s="33"/>
      <c r="FO124" s="33">
        <v>503</v>
      </c>
      <c r="FP124" s="33"/>
      <c r="FQ124" s="33"/>
      <c r="FU124" s="32">
        <v>3</v>
      </c>
      <c r="FV124" s="33"/>
      <c r="FW124" s="33"/>
      <c r="FX124" s="33"/>
      <c r="FZ124" s="32">
        <v>70</v>
      </c>
      <c r="GB124" s="33">
        <v>576</v>
      </c>
      <c r="GC124" s="20"/>
      <c r="GD124" s="20"/>
      <c r="GE124" s="20"/>
      <c r="GF124" s="20"/>
      <c r="GG124" s="20">
        <v>1</v>
      </c>
      <c r="GH124" s="33">
        <v>577</v>
      </c>
      <c r="GI124" s="33">
        <v>-95</v>
      </c>
      <c r="GJ124" s="32" t="s">
        <v>276</v>
      </c>
      <c r="GM124" s="40">
        <v>4</v>
      </c>
      <c r="GN124" s="33">
        <v>486</v>
      </c>
      <c r="GO124" s="33"/>
      <c r="GR124" s="32">
        <v>1</v>
      </c>
      <c r="GU124" s="33">
        <v>487</v>
      </c>
      <c r="GV124" s="33"/>
      <c r="GX124" s="32">
        <v>10</v>
      </c>
      <c r="GZ124" s="33">
        <v>496</v>
      </c>
      <c r="HE124" s="32">
        <v>-2</v>
      </c>
      <c r="HF124" s="32">
        <v>10</v>
      </c>
      <c r="HG124" s="32">
        <v>504</v>
      </c>
      <c r="HM124" s="32">
        <v>504</v>
      </c>
      <c r="HN124" s="32">
        <v>-12.5</v>
      </c>
      <c r="HO124" s="32" t="s">
        <v>826</v>
      </c>
      <c r="HP124" s="32">
        <v>10</v>
      </c>
      <c r="HQ124" s="32">
        <v>-2</v>
      </c>
      <c r="HR124" s="32">
        <v>499.5</v>
      </c>
      <c r="HS124" s="32">
        <v>-130.5</v>
      </c>
      <c r="HT124" s="32" t="s">
        <v>335</v>
      </c>
      <c r="HY124" s="32">
        <v>10</v>
      </c>
      <c r="IA124" s="32">
        <v>379</v>
      </c>
      <c r="IH124" s="32">
        <v>379</v>
      </c>
      <c r="IL124" s="32">
        <v>0</v>
      </c>
      <c r="IR124" s="32">
        <v>379</v>
      </c>
      <c r="IS124" s="32">
        <v>-56.5</v>
      </c>
      <c r="IT124" s="32" t="s">
        <v>215</v>
      </c>
      <c r="IV124" s="32">
        <v>50</v>
      </c>
      <c r="IX124" s="32">
        <v>372.5</v>
      </c>
      <c r="IY124" s="32">
        <v>-20</v>
      </c>
      <c r="IZ124" s="32" t="s">
        <v>242</v>
      </c>
      <c r="JC124" s="32">
        <v>352.5</v>
      </c>
      <c r="JD124" s="32">
        <v>-22</v>
      </c>
      <c r="JE124" s="32" t="s">
        <v>633</v>
      </c>
      <c r="JI124" s="66"/>
      <c r="JK124" s="32">
        <v>6</v>
      </c>
      <c r="JL124" s="32">
        <f t="shared" si="1"/>
        <v>336.5</v>
      </c>
    </row>
    <row r="125" s="32" customFormat="1" customHeight="1" spans="1:272">
      <c r="A125" s="10">
        <v>123</v>
      </c>
      <c r="B125" s="10">
        <v>513</v>
      </c>
      <c r="C125" s="10" t="s">
        <v>911</v>
      </c>
      <c r="D125" s="10" t="s">
        <v>208</v>
      </c>
      <c r="E125" s="46">
        <v>12157</v>
      </c>
      <c r="F125" s="10" t="s">
        <v>912</v>
      </c>
      <c r="G125" s="47" t="s">
        <v>882</v>
      </c>
      <c r="M125" s="20">
        <v>2</v>
      </c>
      <c r="N125" s="32">
        <v>20</v>
      </c>
      <c r="Q125" s="32">
        <v>10</v>
      </c>
      <c r="R125" s="32">
        <v>20</v>
      </c>
      <c r="S125" s="32">
        <v>20</v>
      </c>
      <c r="T125" s="33"/>
      <c r="U125" s="20">
        <v>72</v>
      </c>
      <c r="V125" s="20"/>
      <c r="W125" s="20">
        <v>-25</v>
      </c>
      <c r="X125" s="20"/>
      <c r="Y125" s="20"/>
      <c r="Z125" s="20"/>
      <c r="AA125" s="20"/>
      <c r="AB125" s="20"/>
      <c r="AC125" s="20"/>
      <c r="AD125" s="20"/>
      <c r="AE125" s="20"/>
      <c r="AF125" s="20"/>
      <c r="AG125" s="33">
        <v>47</v>
      </c>
      <c r="AH125" s="32">
        <v>20</v>
      </c>
      <c r="AJ125" s="32">
        <v>25</v>
      </c>
      <c r="AL125" s="32">
        <v>0</v>
      </c>
      <c r="AM125" s="32">
        <v>20</v>
      </c>
      <c r="AN125" s="32">
        <v>20</v>
      </c>
      <c r="AP125" s="33"/>
      <c r="AQ125" s="56">
        <v>132</v>
      </c>
      <c r="AR125" s="33"/>
      <c r="AS125" s="33">
        <v>20</v>
      </c>
      <c r="AT125" s="33">
        <v>20</v>
      </c>
      <c r="AU125" s="33"/>
      <c r="AV125" s="56">
        <v>172</v>
      </c>
      <c r="AW125" s="33">
        <v>-110</v>
      </c>
      <c r="AX125" s="32" t="s">
        <v>913</v>
      </c>
      <c r="BA125" s="33">
        <v>62</v>
      </c>
      <c r="BB125" s="33"/>
      <c r="BC125" s="33"/>
      <c r="BD125" s="32">
        <v>20</v>
      </c>
      <c r="BE125" s="32">
        <v>20</v>
      </c>
      <c r="BF125" s="32">
        <v>4</v>
      </c>
      <c r="BH125" s="33"/>
      <c r="BI125" s="33"/>
      <c r="BK125" s="32">
        <v>20</v>
      </c>
      <c r="BM125" s="32">
        <v>20</v>
      </c>
      <c r="BN125" s="32">
        <v>-22.5</v>
      </c>
      <c r="BO125" s="32" t="s">
        <v>914</v>
      </c>
      <c r="BP125" s="34">
        <v>123.5</v>
      </c>
      <c r="BQ125" s="33">
        <v>-50</v>
      </c>
      <c r="BR125" s="33" t="s">
        <v>915</v>
      </c>
      <c r="BV125" s="33">
        <v>73.5</v>
      </c>
      <c r="BW125" s="20"/>
      <c r="BX125" s="20">
        <v>20</v>
      </c>
      <c r="BY125" s="20">
        <v>20</v>
      </c>
      <c r="BZ125" s="20">
        <v>20</v>
      </c>
      <c r="CA125" s="20">
        <v>0</v>
      </c>
      <c r="CB125" s="20"/>
      <c r="CC125" s="20">
        <v>9</v>
      </c>
      <c r="CD125" s="20"/>
      <c r="CE125" s="20"/>
      <c r="CF125" s="33">
        <v>142.5</v>
      </c>
      <c r="CG125" s="33"/>
      <c r="CH125" s="20"/>
      <c r="CI125" s="20"/>
      <c r="CJ125" s="20">
        <v>-2</v>
      </c>
      <c r="CK125" s="33">
        <v>140.5</v>
      </c>
      <c r="CL125" s="33"/>
      <c r="CN125" s="20">
        <v>2</v>
      </c>
      <c r="CO125" s="35"/>
      <c r="CR125" s="33"/>
      <c r="CS125" s="33"/>
      <c r="CT125" s="36">
        <v>142.5</v>
      </c>
      <c r="CU125" s="32">
        <v>20</v>
      </c>
      <c r="CW125" s="20"/>
      <c r="CY125" s="33">
        <v>162.5</v>
      </c>
      <c r="CZ125" s="33"/>
      <c r="DA125" s="33"/>
      <c r="DC125" s="32">
        <v>-2</v>
      </c>
      <c r="DD125" s="33">
        <v>160.5</v>
      </c>
      <c r="DE125" s="20"/>
      <c r="DF125" s="20"/>
      <c r="DG125" s="33">
        <v>-5.5</v>
      </c>
      <c r="DH125" s="33" t="s">
        <v>916</v>
      </c>
      <c r="DI125" s="32">
        <v>1</v>
      </c>
      <c r="DO125" s="36">
        <v>156</v>
      </c>
      <c r="DP125" s="20">
        <v>-12</v>
      </c>
      <c r="DQ125" s="33" t="s">
        <v>917</v>
      </c>
      <c r="DW125" s="20">
        <v>-10.5</v>
      </c>
      <c r="DX125" s="20" t="s">
        <v>918</v>
      </c>
      <c r="DY125" s="20"/>
      <c r="DZ125" s="33"/>
      <c r="EB125" s="32">
        <v>20</v>
      </c>
      <c r="EE125" s="34">
        <v>153.5</v>
      </c>
      <c r="EF125" s="33"/>
      <c r="EG125" s="33"/>
      <c r="EL125" s="32">
        <v>20</v>
      </c>
      <c r="EO125" s="33">
        <v>173.5</v>
      </c>
      <c r="EP125" s="33"/>
      <c r="EQ125" s="33"/>
      <c r="ER125" s="32">
        <v>8</v>
      </c>
      <c r="EU125" s="32">
        <v>90</v>
      </c>
      <c r="EW125" s="33">
        <v>271.5</v>
      </c>
      <c r="EX125" s="33"/>
      <c r="EY125" s="33"/>
      <c r="FD125" s="32">
        <v>70</v>
      </c>
      <c r="FG125" s="33">
        <v>341.5</v>
      </c>
      <c r="FH125" s="33"/>
      <c r="FI125" s="33"/>
      <c r="FO125" s="33">
        <v>341.5</v>
      </c>
      <c r="FP125" s="33"/>
      <c r="FQ125" s="33"/>
      <c r="FV125" s="33">
        <v>-37.5</v>
      </c>
      <c r="FW125" s="33" t="s">
        <v>919</v>
      </c>
      <c r="FX125" s="33">
        <v>2</v>
      </c>
      <c r="FZ125" s="32">
        <v>10</v>
      </c>
      <c r="GB125" s="33">
        <v>316</v>
      </c>
      <c r="GC125" s="20"/>
      <c r="GD125" s="20"/>
      <c r="GE125" s="20"/>
      <c r="GF125" s="20"/>
      <c r="GG125" s="20">
        <v>3</v>
      </c>
      <c r="GH125" s="33">
        <v>319</v>
      </c>
      <c r="GI125" s="33"/>
      <c r="GK125" s="32">
        <v>20</v>
      </c>
      <c r="GM125" s="40"/>
      <c r="GN125" s="33">
        <v>339</v>
      </c>
      <c r="GO125" s="33"/>
      <c r="GS125" s="32">
        <v>20</v>
      </c>
      <c r="GU125" s="33">
        <v>359</v>
      </c>
      <c r="GV125" s="33">
        <v>-25</v>
      </c>
      <c r="GW125" s="32" t="s">
        <v>653</v>
      </c>
      <c r="GX125" s="32">
        <v>5.5</v>
      </c>
      <c r="GZ125" s="33">
        <v>319.5</v>
      </c>
      <c r="HA125" s="32">
        <v>-63</v>
      </c>
      <c r="HB125" s="32" t="s">
        <v>833</v>
      </c>
      <c r="HF125" s="32">
        <v>5</v>
      </c>
      <c r="HG125" s="32">
        <v>261.5</v>
      </c>
      <c r="HH125" s="32">
        <v>-177.5</v>
      </c>
      <c r="HI125" s="32" t="s">
        <v>662</v>
      </c>
      <c r="HM125" s="32">
        <v>84</v>
      </c>
      <c r="HP125" s="32">
        <v>7.5</v>
      </c>
      <c r="HQ125" s="32">
        <v>-2</v>
      </c>
      <c r="HR125" s="32">
        <v>89.5</v>
      </c>
      <c r="HS125" s="32">
        <v>-89.5</v>
      </c>
      <c r="HT125" s="32" t="s">
        <v>335</v>
      </c>
      <c r="HY125" s="32">
        <v>7.5</v>
      </c>
      <c r="HZ125" s="32">
        <v>-4</v>
      </c>
      <c r="IA125" s="32">
        <v>3.5</v>
      </c>
      <c r="IG125" s="32">
        <v>-4</v>
      </c>
      <c r="IH125" s="32">
        <v>-0.5</v>
      </c>
      <c r="IL125" s="32">
        <v>7.5</v>
      </c>
      <c r="IQ125" s="32">
        <v>-2</v>
      </c>
      <c r="IR125" s="32">
        <v>5</v>
      </c>
      <c r="IS125" s="32">
        <v>-3.5</v>
      </c>
      <c r="IT125" s="32" t="s">
        <v>215</v>
      </c>
      <c r="IU125" s="32">
        <v>20</v>
      </c>
      <c r="IV125" s="32">
        <v>30</v>
      </c>
      <c r="IX125" s="32">
        <v>51.5</v>
      </c>
      <c r="JC125" s="32">
        <v>51.5</v>
      </c>
      <c r="JF125" s="32">
        <v>20</v>
      </c>
      <c r="JG125" s="32">
        <v>20</v>
      </c>
      <c r="JI125" s="66"/>
      <c r="JK125" s="32">
        <v>5</v>
      </c>
      <c r="JL125" s="32">
        <f t="shared" si="1"/>
        <v>96.5</v>
      </c>
    </row>
    <row r="126" s="32" customFormat="1" customHeight="1" spans="1:272">
      <c r="A126" s="10">
        <v>124</v>
      </c>
      <c r="B126" s="10">
        <v>585</v>
      </c>
      <c r="C126" s="10" t="s">
        <v>668</v>
      </c>
      <c r="D126" s="10" t="s">
        <v>269</v>
      </c>
      <c r="E126" s="10">
        <v>7046</v>
      </c>
      <c r="F126" s="10" t="s">
        <v>920</v>
      </c>
      <c r="G126" s="10" t="s">
        <v>198</v>
      </c>
      <c r="J126" s="32">
        <v>1</v>
      </c>
      <c r="L126" s="32">
        <v>-2</v>
      </c>
      <c r="M126" s="20"/>
      <c r="T126" s="33"/>
      <c r="U126" s="20">
        <v>-1</v>
      </c>
      <c r="V126" s="20"/>
      <c r="W126" s="20"/>
      <c r="X126" s="20"/>
      <c r="Y126" s="20"/>
      <c r="Z126" s="20">
        <v>6</v>
      </c>
      <c r="AA126" s="20"/>
      <c r="AB126" s="20"/>
      <c r="AC126" s="20"/>
      <c r="AD126" s="20"/>
      <c r="AE126" s="20"/>
      <c r="AF126" s="20"/>
      <c r="AG126" s="33">
        <v>5</v>
      </c>
      <c r="AJ126" s="32">
        <v>40</v>
      </c>
      <c r="AL126" s="32">
        <v>10</v>
      </c>
      <c r="AM126" s="32">
        <v>0</v>
      </c>
      <c r="AN126" s="32">
        <v>20</v>
      </c>
      <c r="AP126" s="33"/>
      <c r="AQ126" s="56">
        <v>75</v>
      </c>
      <c r="AR126" s="33"/>
      <c r="AS126" s="33"/>
      <c r="AT126" s="33"/>
      <c r="AU126" s="33"/>
      <c r="AV126" s="56">
        <v>75</v>
      </c>
      <c r="AW126" s="33"/>
      <c r="BA126" s="33">
        <v>75</v>
      </c>
      <c r="BB126" s="33"/>
      <c r="BC126" s="33"/>
      <c r="BF126" s="32">
        <v>0</v>
      </c>
      <c r="BH126" s="33"/>
      <c r="BI126" s="33"/>
      <c r="BP126" s="34">
        <v>75</v>
      </c>
      <c r="BQ126" s="33"/>
      <c r="BR126" s="33"/>
      <c r="BT126" s="32">
        <v>-2</v>
      </c>
      <c r="BV126" s="33">
        <v>73</v>
      </c>
      <c r="BW126" s="20"/>
      <c r="BX126" s="20"/>
      <c r="BY126" s="20"/>
      <c r="BZ126" s="20"/>
      <c r="CA126" s="20">
        <v>0</v>
      </c>
      <c r="CB126" s="20"/>
      <c r="CC126" s="20">
        <v>-4</v>
      </c>
      <c r="CD126" s="20"/>
      <c r="CE126" s="20"/>
      <c r="CF126" s="33">
        <v>69</v>
      </c>
      <c r="CG126" s="33"/>
      <c r="CH126" s="20"/>
      <c r="CI126" s="20"/>
      <c r="CJ126" s="20">
        <v>-2</v>
      </c>
      <c r="CK126" s="33">
        <v>67</v>
      </c>
      <c r="CL126" s="33"/>
      <c r="CN126" s="20"/>
      <c r="CO126" s="35"/>
      <c r="CR126" s="33"/>
      <c r="CS126" s="33"/>
      <c r="CT126" s="36">
        <v>67</v>
      </c>
      <c r="CW126" s="20"/>
      <c r="CY126" s="33">
        <v>67</v>
      </c>
      <c r="CZ126" s="33"/>
      <c r="DA126" s="33"/>
      <c r="DD126" s="33">
        <v>67</v>
      </c>
      <c r="DE126" s="20"/>
      <c r="DF126" s="20"/>
      <c r="DG126" s="33"/>
      <c r="DH126" s="33"/>
      <c r="DO126" s="36">
        <v>67</v>
      </c>
      <c r="DP126" s="20">
        <v>-27.5</v>
      </c>
      <c r="DQ126" s="33" t="s">
        <v>657</v>
      </c>
      <c r="DT126" s="32">
        <v>1</v>
      </c>
      <c r="DW126" s="20"/>
      <c r="DX126" s="20"/>
      <c r="DY126" s="20"/>
      <c r="DZ126" s="33"/>
      <c r="EA126" s="32">
        <v>-2</v>
      </c>
      <c r="EE126" s="34">
        <v>38.5</v>
      </c>
      <c r="EF126" s="33"/>
      <c r="EG126" s="33"/>
      <c r="EL126" s="32">
        <v>20</v>
      </c>
      <c r="EO126" s="33">
        <v>58.5</v>
      </c>
      <c r="EP126" s="33"/>
      <c r="EQ126" s="33"/>
      <c r="EU126" s="32">
        <v>80</v>
      </c>
      <c r="EW126" s="33">
        <v>138.5</v>
      </c>
      <c r="EX126" s="33"/>
      <c r="EY126" s="33"/>
      <c r="FB126" s="32">
        <v>6</v>
      </c>
      <c r="FD126" s="32">
        <v>60</v>
      </c>
      <c r="FG126" s="33">
        <v>204.5</v>
      </c>
      <c r="FH126" s="33"/>
      <c r="FI126" s="33"/>
      <c r="FK126" s="32">
        <v>10</v>
      </c>
      <c r="FO126" s="33">
        <v>214.5</v>
      </c>
      <c r="FP126" s="33"/>
      <c r="FQ126" s="33"/>
      <c r="FV126" s="33"/>
      <c r="FW126" s="33"/>
      <c r="FX126" s="33">
        <v>2</v>
      </c>
      <c r="FZ126" s="32">
        <v>70</v>
      </c>
      <c r="GB126" s="33">
        <v>286.5</v>
      </c>
      <c r="GC126" s="20"/>
      <c r="GD126" s="20"/>
      <c r="GE126" s="20"/>
      <c r="GF126" s="20"/>
      <c r="GG126" s="20"/>
      <c r="GH126" s="33">
        <v>286.5</v>
      </c>
      <c r="GI126" s="33"/>
      <c r="GM126" s="40"/>
      <c r="GN126" s="33">
        <v>286.5</v>
      </c>
      <c r="GO126" s="33"/>
      <c r="GQ126" s="32">
        <v>20</v>
      </c>
      <c r="GU126" s="33">
        <v>306.5</v>
      </c>
      <c r="GV126" s="33"/>
      <c r="GX126" s="32">
        <v>5</v>
      </c>
      <c r="GZ126" s="33">
        <v>291.5</v>
      </c>
      <c r="HD126" s="32">
        <v>1</v>
      </c>
      <c r="HF126" s="32">
        <v>5</v>
      </c>
      <c r="HG126" s="32">
        <v>297.5</v>
      </c>
      <c r="HM126" s="32">
        <v>297.5</v>
      </c>
      <c r="HP126" s="32">
        <v>8</v>
      </c>
      <c r="HQ126" s="32">
        <v>-2</v>
      </c>
      <c r="HR126" s="32">
        <v>303.5</v>
      </c>
      <c r="HY126" s="32">
        <v>7</v>
      </c>
      <c r="IA126" s="32">
        <v>310.5</v>
      </c>
      <c r="IB126" s="32">
        <v>-33</v>
      </c>
      <c r="IC126" s="32" t="s">
        <v>664</v>
      </c>
      <c r="IG126" s="32">
        <v>3</v>
      </c>
      <c r="IH126" s="32">
        <v>280.5</v>
      </c>
      <c r="IL126" s="32">
        <v>7.5</v>
      </c>
      <c r="IR126" s="32">
        <v>288</v>
      </c>
      <c r="IS126" s="32">
        <v>-110.5</v>
      </c>
      <c r="IT126" s="32" t="s">
        <v>360</v>
      </c>
      <c r="IV126" s="32">
        <v>0</v>
      </c>
      <c r="IX126" s="32">
        <v>177.5</v>
      </c>
      <c r="IY126" s="32">
        <v>-35.5</v>
      </c>
      <c r="IZ126" s="32" t="s">
        <v>216</v>
      </c>
      <c r="JC126" s="32">
        <v>142</v>
      </c>
      <c r="JH126" s="32">
        <v>20</v>
      </c>
      <c r="JI126" s="66"/>
      <c r="JK126" s="32">
        <v>-2</v>
      </c>
      <c r="JL126" s="32">
        <f t="shared" si="1"/>
        <v>160</v>
      </c>
    </row>
    <row r="127" s="32" customFormat="1" customHeight="1" spans="1:272">
      <c r="A127" s="10">
        <v>125</v>
      </c>
      <c r="B127" s="10">
        <v>118151</v>
      </c>
      <c r="C127" s="10" t="s">
        <v>921</v>
      </c>
      <c r="D127" s="10" t="s">
        <v>208</v>
      </c>
      <c r="E127" s="68">
        <v>12185</v>
      </c>
      <c r="F127" s="69" t="s">
        <v>922</v>
      </c>
      <c r="G127" s="47" t="s">
        <v>198</v>
      </c>
      <c r="K127" s="32">
        <v>1</v>
      </c>
      <c r="L127" s="32">
        <v>-2</v>
      </c>
      <c r="M127" s="20">
        <v>3</v>
      </c>
      <c r="T127" s="33"/>
      <c r="U127" s="20">
        <v>2</v>
      </c>
      <c r="V127" s="20"/>
      <c r="W127" s="20"/>
      <c r="X127" s="20"/>
      <c r="Y127" s="20"/>
      <c r="Z127" s="20"/>
      <c r="AA127" s="20"/>
      <c r="AB127" s="20"/>
      <c r="AC127" s="20"/>
      <c r="AD127" s="20"/>
      <c r="AE127" s="20">
        <v>-2</v>
      </c>
      <c r="AF127" s="20"/>
      <c r="AG127" s="33">
        <v>0</v>
      </c>
      <c r="AJ127" s="32">
        <v>35</v>
      </c>
      <c r="AK127" s="32">
        <v>10</v>
      </c>
      <c r="AL127" s="32">
        <v>10</v>
      </c>
      <c r="AM127" s="32">
        <v>20</v>
      </c>
      <c r="AN127" s="32">
        <v>20</v>
      </c>
      <c r="AP127" s="33"/>
      <c r="AQ127" s="56">
        <v>95</v>
      </c>
      <c r="AR127" s="33"/>
      <c r="AS127" s="33"/>
      <c r="AT127" s="33"/>
      <c r="AU127" s="33"/>
      <c r="AV127" s="56">
        <v>95</v>
      </c>
      <c r="AW127" s="33"/>
      <c r="BA127" s="33">
        <v>95</v>
      </c>
      <c r="BB127" s="33"/>
      <c r="BC127" s="33"/>
      <c r="BD127" s="32">
        <v>20</v>
      </c>
      <c r="BF127" s="32">
        <v>-2</v>
      </c>
      <c r="BH127" s="33"/>
      <c r="BI127" s="33"/>
      <c r="BJ127" s="32">
        <v>8</v>
      </c>
      <c r="BP127" s="34">
        <v>121</v>
      </c>
      <c r="BQ127" s="33"/>
      <c r="BR127" s="33"/>
      <c r="BV127" s="33">
        <v>121</v>
      </c>
      <c r="BW127" s="20"/>
      <c r="BX127" s="20">
        <v>20</v>
      </c>
      <c r="BY127" s="20"/>
      <c r="BZ127" s="20"/>
      <c r="CA127" s="20">
        <v>20</v>
      </c>
      <c r="CB127" s="20"/>
      <c r="CC127" s="20"/>
      <c r="CD127" s="20"/>
      <c r="CE127" s="20"/>
      <c r="CF127" s="33">
        <v>161</v>
      </c>
      <c r="CG127" s="33"/>
      <c r="CH127" s="20"/>
      <c r="CI127" s="20"/>
      <c r="CJ127" s="20">
        <v>4</v>
      </c>
      <c r="CK127" s="33">
        <v>165</v>
      </c>
      <c r="CL127" s="33">
        <v>-33.5</v>
      </c>
      <c r="CM127" s="32" t="s">
        <v>923</v>
      </c>
      <c r="CN127" s="20"/>
      <c r="CO127" s="35"/>
      <c r="CR127" s="33"/>
      <c r="CS127" s="33"/>
      <c r="CT127" s="36">
        <v>131.5</v>
      </c>
      <c r="CU127" s="32">
        <v>20</v>
      </c>
      <c r="CW127" s="20"/>
      <c r="CY127" s="33">
        <v>151.5</v>
      </c>
      <c r="CZ127" s="33"/>
      <c r="DA127" s="33"/>
      <c r="DC127" s="32">
        <v>-4</v>
      </c>
      <c r="DD127" s="33">
        <v>147.5</v>
      </c>
      <c r="DE127" s="20"/>
      <c r="DF127" s="20"/>
      <c r="DG127" s="33"/>
      <c r="DH127" s="33"/>
      <c r="DI127" s="32">
        <v>2</v>
      </c>
      <c r="DO127" s="36">
        <v>149.5</v>
      </c>
      <c r="DP127" s="20"/>
      <c r="DQ127" s="33"/>
      <c r="DW127" s="20"/>
      <c r="DX127" s="20"/>
      <c r="DY127" s="20"/>
      <c r="DZ127" s="33"/>
      <c r="EE127" s="34">
        <v>149.5</v>
      </c>
      <c r="EF127" s="33"/>
      <c r="EG127" s="33"/>
      <c r="EO127" s="33">
        <v>149.5</v>
      </c>
      <c r="EP127" s="33"/>
      <c r="EQ127" s="33"/>
      <c r="EU127" s="32">
        <v>80</v>
      </c>
      <c r="EW127" s="33">
        <v>229.5</v>
      </c>
      <c r="EX127" s="33"/>
      <c r="EY127" s="33"/>
      <c r="FD127" s="32">
        <v>90</v>
      </c>
      <c r="FG127" s="33">
        <v>319.5</v>
      </c>
      <c r="FH127" s="33"/>
      <c r="FI127" s="33"/>
      <c r="FN127" s="32">
        <v>-2</v>
      </c>
      <c r="FO127" s="33">
        <v>317.5</v>
      </c>
      <c r="FP127" s="33"/>
      <c r="FQ127" s="33"/>
      <c r="FV127" s="33"/>
      <c r="FW127" s="33"/>
      <c r="FX127" s="33"/>
      <c r="GB127" s="33">
        <v>317.5</v>
      </c>
      <c r="GC127" s="20"/>
      <c r="GD127" s="20"/>
      <c r="GE127" s="20"/>
      <c r="GF127" s="20"/>
      <c r="GG127" s="20"/>
      <c r="GH127" s="33">
        <v>317.5</v>
      </c>
      <c r="GI127" s="33"/>
      <c r="GM127" s="40">
        <v>4</v>
      </c>
      <c r="GN127" s="33">
        <v>321.5</v>
      </c>
      <c r="GO127" s="33"/>
      <c r="GQ127" s="32">
        <v>20</v>
      </c>
      <c r="GU127" s="33">
        <v>341.5</v>
      </c>
      <c r="GV127" s="33"/>
      <c r="GX127" s="32">
        <v>10.5</v>
      </c>
      <c r="GZ127" s="33">
        <v>332</v>
      </c>
      <c r="HE127" s="32">
        <v>4</v>
      </c>
      <c r="HF127" s="32">
        <v>0</v>
      </c>
      <c r="HG127" s="32">
        <v>336</v>
      </c>
      <c r="HL127" s="32">
        <v>-2</v>
      </c>
      <c r="HM127" s="32">
        <v>334</v>
      </c>
      <c r="HN127" s="32">
        <v>-5</v>
      </c>
      <c r="HO127" s="32" t="s">
        <v>586</v>
      </c>
      <c r="HP127" s="32">
        <v>4.5</v>
      </c>
      <c r="HQ127" s="32">
        <v>5</v>
      </c>
      <c r="HR127" s="32">
        <v>338.5</v>
      </c>
      <c r="HS127" s="32">
        <v>-51.5</v>
      </c>
      <c r="HT127" s="32" t="s">
        <v>296</v>
      </c>
      <c r="HY127" s="32">
        <v>7</v>
      </c>
      <c r="HZ127" s="32">
        <v>3</v>
      </c>
      <c r="IA127" s="32">
        <v>297</v>
      </c>
      <c r="IB127" s="32">
        <v>-12.5</v>
      </c>
      <c r="IC127" s="32" t="s">
        <v>649</v>
      </c>
      <c r="IE127" s="32">
        <v>30</v>
      </c>
      <c r="IH127" s="32">
        <v>314.5</v>
      </c>
      <c r="II127" s="32">
        <v>-20</v>
      </c>
      <c r="IJ127" s="32" t="s">
        <v>526</v>
      </c>
      <c r="IL127" s="32">
        <v>4.5</v>
      </c>
      <c r="IQ127" s="32">
        <v>-2</v>
      </c>
      <c r="IR127" s="32">
        <v>297</v>
      </c>
      <c r="IS127" s="32">
        <v>-121</v>
      </c>
      <c r="IT127" s="32" t="s">
        <v>360</v>
      </c>
      <c r="IV127" s="32">
        <v>60</v>
      </c>
      <c r="IX127" s="32">
        <v>236</v>
      </c>
      <c r="IY127" s="32">
        <v>-130.5</v>
      </c>
      <c r="IZ127" s="32" t="s">
        <v>242</v>
      </c>
      <c r="JC127" s="32">
        <v>105.5</v>
      </c>
      <c r="JD127" s="32">
        <v>-38</v>
      </c>
      <c r="JE127" s="32" t="s">
        <v>633</v>
      </c>
      <c r="JF127" s="32">
        <v>20</v>
      </c>
      <c r="JG127" s="32">
        <v>20</v>
      </c>
      <c r="JI127" s="66"/>
      <c r="JK127" s="32">
        <v>6</v>
      </c>
      <c r="JL127" s="32">
        <f t="shared" si="1"/>
        <v>113.5</v>
      </c>
    </row>
    <row r="128" s="32" customFormat="1" customHeight="1" spans="1:272">
      <c r="A128" s="10">
        <v>126</v>
      </c>
      <c r="B128" s="10">
        <v>365</v>
      </c>
      <c r="C128" s="10" t="s">
        <v>207</v>
      </c>
      <c r="D128" s="10" t="s">
        <v>208</v>
      </c>
      <c r="E128" s="10">
        <v>10931</v>
      </c>
      <c r="F128" s="10" t="s">
        <v>924</v>
      </c>
      <c r="G128" s="10" t="s">
        <v>198</v>
      </c>
      <c r="I128" s="32">
        <v>-2</v>
      </c>
      <c r="J128" s="32">
        <v>3</v>
      </c>
      <c r="K128" s="32">
        <v>-2</v>
      </c>
      <c r="M128" s="20">
        <v>2</v>
      </c>
      <c r="T128" s="33"/>
      <c r="U128" s="20">
        <v>1</v>
      </c>
      <c r="V128" s="20"/>
      <c r="W128" s="20"/>
      <c r="X128" s="20"/>
      <c r="Y128" s="20"/>
      <c r="Z128" s="20">
        <v>3</v>
      </c>
      <c r="AA128" s="20"/>
      <c r="AB128" s="20"/>
      <c r="AC128" s="20">
        <v>20</v>
      </c>
      <c r="AD128" s="20"/>
      <c r="AE128" s="20">
        <v>-2</v>
      </c>
      <c r="AF128" s="20"/>
      <c r="AG128" s="33">
        <v>22</v>
      </c>
      <c r="AJ128" s="32">
        <v>20</v>
      </c>
      <c r="AL128" s="32">
        <v>0</v>
      </c>
      <c r="AM128" s="32">
        <v>0</v>
      </c>
      <c r="AN128" s="32">
        <v>0</v>
      </c>
      <c r="AP128" s="33"/>
      <c r="AQ128" s="56">
        <v>42</v>
      </c>
      <c r="AR128" s="33"/>
      <c r="AS128" s="33"/>
      <c r="AT128" s="33"/>
      <c r="AU128" s="33"/>
      <c r="AV128" s="56">
        <v>42</v>
      </c>
      <c r="AW128" s="33"/>
      <c r="BA128" s="33">
        <v>42</v>
      </c>
      <c r="BB128" s="33"/>
      <c r="BC128" s="33"/>
      <c r="BD128" s="32">
        <v>20</v>
      </c>
      <c r="BF128" s="32">
        <v>-4</v>
      </c>
      <c r="BH128" s="33">
        <v>-46</v>
      </c>
      <c r="BI128" s="33" t="s">
        <v>925</v>
      </c>
      <c r="BP128" s="34">
        <v>12</v>
      </c>
      <c r="BQ128" s="33"/>
      <c r="BR128" s="33"/>
      <c r="BV128" s="33">
        <v>12</v>
      </c>
      <c r="BW128" s="20"/>
      <c r="BX128" s="20"/>
      <c r="BY128" s="20"/>
      <c r="BZ128" s="20"/>
      <c r="CA128" s="20">
        <v>0</v>
      </c>
      <c r="CB128" s="20"/>
      <c r="CC128" s="20"/>
      <c r="CD128" s="20"/>
      <c r="CE128" s="20"/>
      <c r="CF128" s="33">
        <v>12</v>
      </c>
      <c r="CG128" s="33"/>
      <c r="CH128" s="20"/>
      <c r="CI128" s="20"/>
      <c r="CJ128" s="20">
        <v>-4</v>
      </c>
      <c r="CK128" s="33">
        <v>8</v>
      </c>
      <c r="CL128" s="33"/>
      <c r="CN128" s="20">
        <v>-2</v>
      </c>
      <c r="CO128" s="35"/>
      <c r="CR128" s="33"/>
      <c r="CS128" s="33"/>
      <c r="CT128" s="36">
        <v>6</v>
      </c>
      <c r="CW128" s="20">
        <v>10</v>
      </c>
      <c r="CY128" s="33">
        <v>16</v>
      </c>
      <c r="CZ128" s="33"/>
      <c r="DA128" s="33"/>
      <c r="DC128" s="32">
        <v>-2</v>
      </c>
      <c r="DD128" s="33">
        <v>14</v>
      </c>
      <c r="DE128" s="20"/>
      <c r="DF128" s="20"/>
      <c r="DG128" s="33"/>
      <c r="DH128" s="33"/>
      <c r="DI128" s="32">
        <v>-4</v>
      </c>
      <c r="DO128" s="36">
        <v>10</v>
      </c>
      <c r="DP128" s="20"/>
      <c r="DQ128" s="33"/>
      <c r="DR128" s="32">
        <v>-2</v>
      </c>
      <c r="DW128" s="20">
        <v>-8</v>
      </c>
      <c r="DX128" s="20" t="s">
        <v>926</v>
      </c>
      <c r="DY128" s="20"/>
      <c r="DZ128" s="33"/>
      <c r="EA128" s="32">
        <v>-2</v>
      </c>
      <c r="EE128" s="34">
        <v>-2</v>
      </c>
      <c r="EF128" s="33"/>
      <c r="EG128" s="33"/>
      <c r="EO128" s="33">
        <v>-2</v>
      </c>
      <c r="EP128" s="33"/>
      <c r="EQ128" s="33"/>
      <c r="ER128" s="32">
        <v>-4</v>
      </c>
      <c r="EU128" s="32">
        <v>90</v>
      </c>
      <c r="EW128" s="33">
        <v>84</v>
      </c>
      <c r="EX128" s="33"/>
      <c r="EY128" s="33"/>
      <c r="EZ128" s="32">
        <v>-10</v>
      </c>
      <c r="FD128" s="32">
        <v>80</v>
      </c>
      <c r="FG128" s="33">
        <v>154</v>
      </c>
      <c r="FH128" s="33"/>
      <c r="FI128" s="33"/>
      <c r="FN128" s="32">
        <v>-4</v>
      </c>
      <c r="FO128" s="33">
        <v>150</v>
      </c>
      <c r="FP128" s="33">
        <v>-18</v>
      </c>
      <c r="FQ128" s="33" t="s">
        <v>927</v>
      </c>
      <c r="FS128" s="32">
        <v>-2</v>
      </c>
      <c r="FV128" s="33"/>
      <c r="FW128" s="33"/>
      <c r="FX128" s="33">
        <v>-8</v>
      </c>
      <c r="FZ128" s="32">
        <v>20</v>
      </c>
      <c r="GB128" s="33">
        <v>142</v>
      </c>
      <c r="GC128" s="20"/>
      <c r="GD128" s="20"/>
      <c r="GE128" s="20"/>
      <c r="GF128" s="20"/>
      <c r="GG128" s="20">
        <v>0</v>
      </c>
      <c r="GH128" s="33">
        <v>142</v>
      </c>
      <c r="GI128" s="33"/>
      <c r="GL128" s="32">
        <v>20</v>
      </c>
      <c r="GM128" s="40">
        <v>-2</v>
      </c>
      <c r="GN128" s="33">
        <v>160</v>
      </c>
      <c r="GO128" s="33"/>
      <c r="GR128" s="32">
        <v>-6</v>
      </c>
      <c r="GT128" s="32">
        <v>20</v>
      </c>
      <c r="GU128" s="33">
        <v>174</v>
      </c>
      <c r="GV128" s="33"/>
      <c r="GX128" s="32">
        <v>6.5</v>
      </c>
      <c r="GY128" s="32">
        <v>20</v>
      </c>
      <c r="GZ128" s="33">
        <v>186.5</v>
      </c>
      <c r="HF128" s="32">
        <v>6.5</v>
      </c>
      <c r="HG128" s="32">
        <v>193</v>
      </c>
      <c r="HL128" s="32">
        <v>-3</v>
      </c>
      <c r="HM128" s="32">
        <v>190</v>
      </c>
      <c r="HP128" s="32">
        <v>10</v>
      </c>
      <c r="HR128" s="32">
        <v>200</v>
      </c>
      <c r="HY128" s="32">
        <v>10</v>
      </c>
      <c r="IA128" s="32">
        <v>210</v>
      </c>
      <c r="IG128" s="32">
        <v>-2</v>
      </c>
      <c r="IH128" s="32">
        <v>208</v>
      </c>
      <c r="IK128" s="32">
        <v>20</v>
      </c>
      <c r="IL128" s="32">
        <v>0</v>
      </c>
      <c r="IQ128" s="32">
        <v>-4</v>
      </c>
      <c r="IR128" s="32">
        <v>224</v>
      </c>
      <c r="IS128" s="32">
        <v>-88</v>
      </c>
      <c r="IT128" s="32" t="s">
        <v>215</v>
      </c>
      <c r="IV128" s="32">
        <v>50</v>
      </c>
      <c r="IX128" s="32">
        <v>186</v>
      </c>
      <c r="IY128" s="32">
        <v>-165.5</v>
      </c>
      <c r="IZ128" s="32" t="s">
        <v>216</v>
      </c>
      <c r="JC128" s="32">
        <v>20.5</v>
      </c>
      <c r="JD128" s="32">
        <v>-20.5</v>
      </c>
      <c r="JE128" s="32" t="s">
        <v>217</v>
      </c>
      <c r="JI128" s="66"/>
      <c r="JK128" s="32">
        <v>-2</v>
      </c>
      <c r="JL128" s="32">
        <f t="shared" si="1"/>
        <v>-2</v>
      </c>
    </row>
    <row r="129" s="32" customFormat="1" customHeight="1" spans="1:272">
      <c r="A129" s="10">
        <v>127</v>
      </c>
      <c r="B129" s="10">
        <v>379</v>
      </c>
      <c r="C129" s="10" t="s">
        <v>313</v>
      </c>
      <c r="D129" s="10" t="s">
        <v>208</v>
      </c>
      <c r="E129" s="10">
        <v>6831</v>
      </c>
      <c r="F129" s="10" t="s">
        <v>928</v>
      </c>
      <c r="G129" s="10" t="s">
        <v>198</v>
      </c>
      <c r="H129" s="32">
        <v>1</v>
      </c>
      <c r="I129" s="32">
        <v>-2</v>
      </c>
      <c r="M129" s="20"/>
      <c r="T129" s="33"/>
      <c r="U129" s="20">
        <v>-1</v>
      </c>
      <c r="V129" s="20"/>
      <c r="W129" s="20"/>
      <c r="X129" s="20"/>
      <c r="Y129" s="20"/>
      <c r="Z129" s="20"/>
      <c r="AA129" s="20"/>
      <c r="AB129" s="20"/>
      <c r="AC129" s="20"/>
      <c r="AD129" s="20"/>
      <c r="AE129" s="20"/>
      <c r="AF129" s="20"/>
      <c r="AG129" s="33">
        <v>-1</v>
      </c>
      <c r="AP129" s="33"/>
      <c r="AQ129" s="56">
        <v>-1</v>
      </c>
      <c r="AR129" s="33"/>
      <c r="AS129" s="33"/>
      <c r="AT129" s="33"/>
      <c r="AU129" s="33"/>
      <c r="AV129" s="56">
        <v>-1</v>
      </c>
      <c r="AW129" s="33"/>
      <c r="BA129" s="33">
        <v>-1</v>
      </c>
      <c r="BB129" s="33"/>
      <c r="BC129" s="33"/>
      <c r="BD129" s="32">
        <v>20</v>
      </c>
      <c r="BF129" s="32">
        <v>0</v>
      </c>
      <c r="BH129" s="33"/>
      <c r="BI129" s="33"/>
      <c r="BK129" s="32">
        <v>20</v>
      </c>
      <c r="BP129" s="34">
        <v>39</v>
      </c>
      <c r="BQ129" s="33"/>
      <c r="BR129" s="33"/>
      <c r="BV129" s="33">
        <v>39</v>
      </c>
      <c r="BW129" s="20"/>
      <c r="BX129" s="20">
        <v>20</v>
      </c>
      <c r="BY129" s="20"/>
      <c r="BZ129" s="20"/>
      <c r="CA129" s="20">
        <v>20</v>
      </c>
      <c r="CB129" s="20"/>
      <c r="CC129" s="20">
        <v>3</v>
      </c>
      <c r="CD129" s="20"/>
      <c r="CE129" s="20"/>
      <c r="CF129" s="33">
        <v>82</v>
      </c>
      <c r="CG129" s="33"/>
      <c r="CH129" s="20"/>
      <c r="CI129" s="20"/>
      <c r="CJ129" s="20"/>
      <c r="CK129" s="33">
        <v>82</v>
      </c>
      <c r="CL129" s="33"/>
      <c r="CN129" s="20"/>
      <c r="CO129" s="35"/>
      <c r="CP129" s="32">
        <v>20</v>
      </c>
      <c r="CR129" s="33"/>
      <c r="CS129" s="33"/>
      <c r="CT129" s="36">
        <v>102</v>
      </c>
      <c r="CW129" s="20">
        <v>10</v>
      </c>
      <c r="CY129" s="33">
        <v>112</v>
      </c>
      <c r="CZ129" s="33"/>
      <c r="DA129" s="33"/>
      <c r="DD129" s="33">
        <v>112</v>
      </c>
      <c r="DE129" s="20"/>
      <c r="DF129" s="20"/>
      <c r="DG129" s="33"/>
      <c r="DH129" s="33"/>
      <c r="DK129" s="32">
        <v>2</v>
      </c>
      <c r="DM129" s="32">
        <v>10</v>
      </c>
      <c r="DO129" s="36">
        <v>124</v>
      </c>
      <c r="DP129" s="20"/>
      <c r="DQ129" s="33"/>
      <c r="DW129" s="20"/>
      <c r="DX129" s="20"/>
      <c r="DY129" s="20"/>
      <c r="DZ129" s="33"/>
      <c r="EE129" s="34">
        <v>124</v>
      </c>
      <c r="EF129" s="33"/>
      <c r="EG129" s="33"/>
      <c r="EL129" s="32">
        <v>20</v>
      </c>
      <c r="EM129" s="32">
        <v>2</v>
      </c>
      <c r="EO129" s="33">
        <v>146</v>
      </c>
      <c r="EP129" s="33"/>
      <c r="EQ129" s="33"/>
      <c r="ET129" s="32">
        <v>20</v>
      </c>
      <c r="EU129" s="32">
        <v>90</v>
      </c>
      <c r="EW129" s="33">
        <v>256</v>
      </c>
      <c r="EX129" s="33"/>
      <c r="EY129" s="33"/>
      <c r="FD129" s="32">
        <v>110</v>
      </c>
      <c r="FG129" s="33">
        <v>366</v>
      </c>
      <c r="FH129" s="33"/>
      <c r="FI129" s="33"/>
      <c r="FO129" s="33">
        <v>366</v>
      </c>
      <c r="FP129" s="33">
        <v>-15.5</v>
      </c>
      <c r="FQ129" s="33" t="s">
        <v>659</v>
      </c>
      <c r="FV129" s="33">
        <v>-6</v>
      </c>
      <c r="FW129" s="33" t="s">
        <v>929</v>
      </c>
      <c r="FX129" s="33">
        <v>5</v>
      </c>
      <c r="FZ129" s="32">
        <v>60</v>
      </c>
      <c r="GB129" s="33">
        <v>409.5</v>
      </c>
      <c r="GC129" s="20"/>
      <c r="GD129" s="20"/>
      <c r="GE129" s="20"/>
      <c r="GF129" s="20"/>
      <c r="GG129" s="20"/>
      <c r="GH129" s="33">
        <v>409.5</v>
      </c>
      <c r="GI129" s="33"/>
      <c r="GM129" s="40"/>
      <c r="GN129" s="33">
        <v>409.5</v>
      </c>
      <c r="GO129" s="33"/>
      <c r="GU129" s="33">
        <v>409.5</v>
      </c>
      <c r="GV129" s="33"/>
      <c r="GX129" s="32">
        <v>6.5</v>
      </c>
      <c r="GZ129" s="33">
        <v>416</v>
      </c>
      <c r="HC129" s="32">
        <v>20</v>
      </c>
      <c r="HF129" s="32">
        <v>6.5</v>
      </c>
      <c r="HG129" s="32">
        <v>442.5</v>
      </c>
      <c r="HM129" s="32">
        <v>442.5</v>
      </c>
      <c r="HN129" s="32">
        <v>-81</v>
      </c>
      <c r="HO129" s="32" t="s">
        <v>334</v>
      </c>
      <c r="HP129" s="32">
        <v>6.5</v>
      </c>
      <c r="HR129" s="32">
        <v>368</v>
      </c>
      <c r="HS129" s="32">
        <v>-167</v>
      </c>
      <c r="HT129" s="32" t="s">
        <v>204</v>
      </c>
      <c r="HU129" s="32">
        <v>20</v>
      </c>
      <c r="HY129" s="32">
        <v>6.5</v>
      </c>
      <c r="IA129" s="32">
        <v>227.5</v>
      </c>
      <c r="IH129" s="32">
        <v>227.5</v>
      </c>
      <c r="IL129" s="32">
        <v>6.5</v>
      </c>
      <c r="IQ129" s="32">
        <v>-2</v>
      </c>
      <c r="IR129" s="32">
        <v>232</v>
      </c>
      <c r="IS129" s="32">
        <v>-30</v>
      </c>
      <c r="IT129" s="32" t="s">
        <v>321</v>
      </c>
      <c r="IV129" s="32">
        <v>0</v>
      </c>
      <c r="IX129" s="32">
        <v>202</v>
      </c>
      <c r="IY129" s="32">
        <v>-13</v>
      </c>
      <c r="IZ129" s="32" t="s">
        <v>322</v>
      </c>
      <c r="JC129" s="32">
        <v>189</v>
      </c>
      <c r="JI129" s="66"/>
      <c r="JL129" s="32">
        <f t="shared" si="1"/>
        <v>189</v>
      </c>
    </row>
    <row r="130" s="32" customFormat="1" customHeight="1" spans="1:272">
      <c r="A130" s="10">
        <v>128</v>
      </c>
      <c r="B130" s="10">
        <v>511</v>
      </c>
      <c r="C130" s="10" t="s">
        <v>930</v>
      </c>
      <c r="D130" s="10" t="s">
        <v>279</v>
      </c>
      <c r="E130" s="10">
        <v>5527</v>
      </c>
      <c r="F130" s="10" t="s">
        <v>931</v>
      </c>
      <c r="G130" s="49" t="s">
        <v>210</v>
      </c>
      <c r="H130" s="32">
        <v>-2</v>
      </c>
      <c r="I130" s="32">
        <v>-2</v>
      </c>
      <c r="J130" s="32">
        <v>1</v>
      </c>
      <c r="K130" s="32">
        <v>2</v>
      </c>
      <c r="M130" s="20">
        <v>2</v>
      </c>
      <c r="T130" s="33"/>
      <c r="U130" s="20">
        <v>1</v>
      </c>
      <c r="V130" s="20"/>
      <c r="W130" s="20"/>
      <c r="X130" s="20"/>
      <c r="Y130" s="20"/>
      <c r="Z130" s="20"/>
      <c r="AA130" s="20"/>
      <c r="AB130" s="20"/>
      <c r="AC130" s="20"/>
      <c r="AD130" s="20"/>
      <c r="AE130" s="20">
        <v>3</v>
      </c>
      <c r="AF130" s="20"/>
      <c r="AG130" s="33">
        <v>4</v>
      </c>
      <c r="AJ130" s="32">
        <v>35</v>
      </c>
      <c r="AL130" s="32">
        <v>10</v>
      </c>
      <c r="AM130" s="32">
        <v>0</v>
      </c>
      <c r="AN130" s="32">
        <v>20</v>
      </c>
      <c r="AP130" s="33"/>
      <c r="AQ130" s="56">
        <v>69</v>
      </c>
      <c r="AR130" s="33"/>
      <c r="AS130" s="33"/>
      <c r="AT130" s="33"/>
      <c r="AU130" s="33"/>
      <c r="AV130" s="56">
        <v>69</v>
      </c>
      <c r="AW130" s="33">
        <v>-10</v>
      </c>
      <c r="AX130" s="32" t="s">
        <v>932</v>
      </c>
      <c r="AZ130" s="32">
        <v>20</v>
      </c>
      <c r="BA130" s="33">
        <v>79</v>
      </c>
      <c r="BB130" s="33"/>
      <c r="BC130" s="33"/>
      <c r="BF130" s="32">
        <v>4</v>
      </c>
      <c r="BH130" s="33">
        <v>-35</v>
      </c>
      <c r="BI130" s="33" t="s">
        <v>933</v>
      </c>
      <c r="BP130" s="34">
        <v>48</v>
      </c>
      <c r="BQ130" s="33">
        <v>-25</v>
      </c>
      <c r="BR130" s="33" t="s">
        <v>934</v>
      </c>
      <c r="BT130" s="32">
        <v>3</v>
      </c>
      <c r="BV130" s="33">
        <v>26</v>
      </c>
      <c r="BW130" s="20"/>
      <c r="BX130" s="20"/>
      <c r="BY130" s="20"/>
      <c r="BZ130" s="20"/>
      <c r="CA130" s="20">
        <v>20</v>
      </c>
      <c r="CB130" s="20"/>
      <c r="CC130" s="20">
        <v>5</v>
      </c>
      <c r="CD130" s="20">
        <v>-30</v>
      </c>
      <c r="CE130" s="20" t="s">
        <v>379</v>
      </c>
      <c r="CF130" s="33">
        <v>21</v>
      </c>
      <c r="CG130" s="33"/>
      <c r="CH130" s="20"/>
      <c r="CI130" s="20"/>
      <c r="CJ130" s="20">
        <v>3</v>
      </c>
      <c r="CK130" s="33">
        <v>24</v>
      </c>
      <c r="CL130" s="33"/>
      <c r="CN130" s="20">
        <v>7</v>
      </c>
      <c r="CO130" s="35"/>
      <c r="CQ130" s="32">
        <v>50</v>
      </c>
      <c r="CR130" s="33"/>
      <c r="CS130" s="33"/>
      <c r="CT130" s="36">
        <v>81</v>
      </c>
      <c r="CW130" s="20"/>
      <c r="CX130" s="32">
        <v>3</v>
      </c>
      <c r="CY130" s="33">
        <v>84</v>
      </c>
      <c r="CZ130" s="33"/>
      <c r="DA130" s="33"/>
      <c r="DC130" s="32">
        <v>-2</v>
      </c>
      <c r="DD130" s="33">
        <v>82</v>
      </c>
      <c r="DE130" s="20"/>
      <c r="DF130" s="20"/>
      <c r="DG130" s="33"/>
      <c r="DH130" s="33"/>
      <c r="DL130" s="32">
        <v>20</v>
      </c>
      <c r="DM130" s="32">
        <v>10</v>
      </c>
      <c r="DO130" s="36">
        <v>112</v>
      </c>
      <c r="DP130" s="20"/>
      <c r="DQ130" s="33"/>
      <c r="DT130" s="32">
        <v>4</v>
      </c>
      <c r="DW130" s="20">
        <v>-14</v>
      </c>
      <c r="DX130" s="20" t="s">
        <v>935</v>
      </c>
      <c r="DY130" s="20"/>
      <c r="DZ130" s="33"/>
      <c r="EE130" s="34">
        <v>102</v>
      </c>
      <c r="EF130" s="33">
        <v>-12.5</v>
      </c>
      <c r="EG130" s="33" t="s">
        <v>418</v>
      </c>
      <c r="EH130" s="32">
        <v>10</v>
      </c>
      <c r="EM130" s="32">
        <v>4</v>
      </c>
      <c r="EO130" s="33">
        <v>103.5</v>
      </c>
      <c r="EP130" s="33"/>
      <c r="EQ130" s="33"/>
      <c r="ER130" s="32">
        <v>-3</v>
      </c>
      <c r="ET130" s="32">
        <v>20</v>
      </c>
      <c r="EU130" s="32">
        <v>30</v>
      </c>
      <c r="EW130" s="33">
        <v>150.5</v>
      </c>
      <c r="EX130" s="33">
        <v>-15</v>
      </c>
      <c r="EY130" s="33" t="s">
        <v>936</v>
      </c>
      <c r="EZ130" s="32">
        <v>1</v>
      </c>
      <c r="FB130" s="32">
        <v>8</v>
      </c>
      <c r="FD130" s="32">
        <v>20</v>
      </c>
      <c r="FG130" s="33">
        <v>164.5</v>
      </c>
      <c r="FH130" s="33"/>
      <c r="FI130" s="33"/>
      <c r="FN130" s="32">
        <v>-2</v>
      </c>
      <c r="FO130" s="33">
        <v>162.5</v>
      </c>
      <c r="FP130" s="33">
        <v>-79</v>
      </c>
      <c r="FQ130" s="33" t="s">
        <v>585</v>
      </c>
      <c r="FS130" s="32">
        <v>2</v>
      </c>
      <c r="FV130" s="33"/>
      <c r="FW130" s="33"/>
      <c r="FX130" s="33"/>
      <c r="FZ130" s="32">
        <v>20</v>
      </c>
      <c r="GB130" s="33">
        <v>105.5</v>
      </c>
      <c r="GC130" s="20">
        <v>-79.5</v>
      </c>
      <c r="GD130" s="20" t="s">
        <v>937</v>
      </c>
      <c r="GE130" s="20"/>
      <c r="GF130" s="20"/>
      <c r="GG130" s="20">
        <v>14</v>
      </c>
      <c r="GH130" s="33">
        <v>40</v>
      </c>
      <c r="GI130" s="33"/>
      <c r="GM130" s="40">
        <v>3</v>
      </c>
      <c r="GN130" s="33">
        <v>43</v>
      </c>
      <c r="GO130" s="33"/>
      <c r="GR130" s="32">
        <v>9</v>
      </c>
      <c r="GU130" s="33">
        <v>52</v>
      </c>
      <c r="GV130" s="33"/>
      <c r="GX130" s="32">
        <v>6.5</v>
      </c>
      <c r="GZ130" s="33">
        <v>49.5</v>
      </c>
      <c r="HF130" s="32">
        <v>4</v>
      </c>
      <c r="HG130" s="32">
        <v>53.5</v>
      </c>
      <c r="HM130" s="32">
        <v>53.5</v>
      </c>
      <c r="HN130" s="32">
        <v>-2.5</v>
      </c>
      <c r="HO130" s="32" t="s">
        <v>507</v>
      </c>
      <c r="HP130" s="32">
        <v>4.5</v>
      </c>
      <c r="HR130" s="32">
        <v>55.5</v>
      </c>
      <c r="HU130" s="32">
        <v>20</v>
      </c>
      <c r="HY130" s="32">
        <v>4</v>
      </c>
      <c r="HZ130" s="32">
        <v>4</v>
      </c>
      <c r="IA130" s="32">
        <v>83.5</v>
      </c>
      <c r="ID130" s="32">
        <v>20</v>
      </c>
      <c r="IE130" s="32">
        <v>20</v>
      </c>
      <c r="IG130" s="32">
        <v>9</v>
      </c>
      <c r="IH130" s="32">
        <v>132.5</v>
      </c>
      <c r="II130" s="32">
        <v>-17</v>
      </c>
      <c r="IJ130" s="32" t="s">
        <v>623</v>
      </c>
      <c r="IK130" s="32">
        <v>20</v>
      </c>
      <c r="IL130" s="32">
        <v>4</v>
      </c>
      <c r="IO130" s="32">
        <v>20</v>
      </c>
      <c r="IQ130" s="32">
        <v>-2</v>
      </c>
      <c r="IR130" s="32">
        <v>157.5</v>
      </c>
      <c r="IV130" s="32">
        <v>60</v>
      </c>
      <c r="IX130" s="32">
        <v>217.5</v>
      </c>
      <c r="JC130" s="32">
        <v>217.5</v>
      </c>
      <c r="JD130" s="32">
        <v>-83</v>
      </c>
      <c r="JE130" s="32" t="s">
        <v>938</v>
      </c>
      <c r="JH130" s="32">
        <v>20</v>
      </c>
      <c r="JI130" s="66"/>
      <c r="JL130" s="32">
        <f t="shared" si="1"/>
        <v>154.5</v>
      </c>
    </row>
    <row r="131" s="32" customFormat="1" customHeight="1" spans="1:272">
      <c r="A131" s="10">
        <v>129</v>
      </c>
      <c r="B131" s="10">
        <v>349</v>
      </c>
      <c r="C131" s="10" t="s">
        <v>535</v>
      </c>
      <c r="D131" s="10" t="s">
        <v>269</v>
      </c>
      <c r="E131" s="10">
        <v>8386</v>
      </c>
      <c r="F131" s="10" t="s">
        <v>931</v>
      </c>
      <c r="G131" s="49" t="s">
        <v>210</v>
      </c>
      <c r="I131" s="32">
        <v>1</v>
      </c>
      <c r="J131" s="32">
        <v>-2</v>
      </c>
      <c r="M131" s="20"/>
      <c r="T131" s="33"/>
      <c r="U131" s="20">
        <v>-1</v>
      </c>
      <c r="V131" s="20"/>
      <c r="W131" s="20"/>
      <c r="X131" s="20"/>
      <c r="Y131" s="20"/>
      <c r="Z131" s="20"/>
      <c r="AA131" s="20"/>
      <c r="AB131" s="20"/>
      <c r="AC131" s="20"/>
      <c r="AD131" s="20"/>
      <c r="AE131" s="20"/>
      <c r="AF131" s="20"/>
      <c r="AG131" s="33">
        <v>-1</v>
      </c>
      <c r="AJ131" s="32">
        <v>40</v>
      </c>
      <c r="AL131" s="32">
        <v>10</v>
      </c>
      <c r="AM131" s="32">
        <v>0</v>
      </c>
      <c r="AN131" s="32">
        <v>20</v>
      </c>
      <c r="AP131" s="33"/>
      <c r="AQ131" s="56">
        <v>69</v>
      </c>
      <c r="AR131" s="33"/>
      <c r="AS131" s="33"/>
      <c r="AT131" s="33"/>
      <c r="AU131" s="33"/>
      <c r="AV131" s="56">
        <v>69</v>
      </c>
      <c r="AW131" s="33"/>
      <c r="BA131" s="33">
        <v>69</v>
      </c>
      <c r="BB131" s="33"/>
      <c r="BC131" s="33"/>
      <c r="BF131" s="32">
        <v>0</v>
      </c>
      <c r="BH131" s="33"/>
      <c r="BI131" s="33"/>
      <c r="BP131" s="34">
        <v>69</v>
      </c>
      <c r="BQ131" s="33"/>
      <c r="BR131" s="33"/>
      <c r="BV131" s="33">
        <v>69</v>
      </c>
      <c r="BW131" s="20"/>
      <c r="BX131" s="20"/>
      <c r="BY131" s="20"/>
      <c r="BZ131" s="20"/>
      <c r="CA131" s="20">
        <v>0</v>
      </c>
      <c r="CB131" s="20"/>
      <c r="CC131" s="20">
        <v>1</v>
      </c>
      <c r="CD131" s="20"/>
      <c r="CE131" s="20"/>
      <c r="CF131" s="33">
        <v>70</v>
      </c>
      <c r="CG131" s="33"/>
      <c r="CH131" s="20"/>
      <c r="CI131" s="20"/>
      <c r="CJ131" s="20"/>
      <c r="CK131" s="33">
        <v>70</v>
      </c>
      <c r="CL131" s="33"/>
      <c r="CN131" s="20">
        <v>6</v>
      </c>
      <c r="CO131" s="35"/>
      <c r="CR131" s="33"/>
      <c r="CS131" s="33"/>
      <c r="CT131" s="36">
        <v>76</v>
      </c>
      <c r="CW131" s="20"/>
      <c r="CY131" s="33">
        <v>76</v>
      </c>
      <c r="CZ131" s="33"/>
      <c r="DA131" s="33"/>
      <c r="DD131" s="33">
        <v>76</v>
      </c>
      <c r="DE131" s="20"/>
      <c r="DF131" s="20"/>
      <c r="DG131" s="33"/>
      <c r="DH131" s="33"/>
      <c r="DI131" s="32">
        <v>-6</v>
      </c>
      <c r="DM131" s="32">
        <v>10</v>
      </c>
      <c r="DO131" s="36">
        <v>80</v>
      </c>
      <c r="DP131" s="20"/>
      <c r="DQ131" s="33"/>
      <c r="DW131" s="20"/>
      <c r="DX131" s="20"/>
      <c r="DY131" s="20"/>
      <c r="DZ131" s="33"/>
      <c r="EE131" s="34">
        <v>80</v>
      </c>
      <c r="EF131" s="33"/>
      <c r="EG131" s="33"/>
      <c r="EM131" s="32">
        <v>-2</v>
      </c>
      <c r="EO131" s="33">
        <v>78</v>
      </c>
      <c r="EP131" s="33"/>
      <c r="EQ131" s="33"/>
      <c r="EU131" s="32">
        <v>50</v>
      </c>
      <c r="EW131" s="33">
        <v>128</v>
      </c>
      <c r="EX131" s="33"/>
      <c r="EY131" s="33"/>
      <c r="FD131" s="32">
        <v>60</v>
      </c>
      <c r="FG131" s="33">
        <v>188</v>
      </c>
      <c r="FH131" s="33"/>
      <c r="FI131" s="33"/>
      <c r="FO131" s="33">
        <v>188</v>
      </c>
      <c r="FP131" s="33"/>
      <c r="FQ131" s="33"/>
      <c r="FV131" s="33"/>
      <c r="FW131" s="33"/>
      <c r="FX131" s="33"/>
      <c r="GB131" s="33">
        <v>188</v>
      </c>
      <c r="GC131" s="20"/>
      <c r="GD131" s="20"/>
      <c r="GE131" s="20"/>
      <c r="GF131" s="20"/>
      <c r="GG131" s="20"/>
      <c r="GH131" s="33">
        <v>188</v>
      </c>
      <c r="GI131" s="33"/>
      <c r="GM131" s="40"/>
      <c r="GN131" s="33">
        <v>188</v>
      </c>
      <c r="GO131" s="33"/>
      <c r="GR131" s="32">
        <v>1</v>
      </c>
      <c r="GU131" s="33">
        <v>189</v>
      </c>
      <c r="GV131" s="33"/>
      <c r="GZ131" s="33">
        <v>188</v>
      </c>
      <c r="HA131" s="32">
        <v>-31</v>
      </c>
      <c r="HB131" s="32" t="s">
        <v>808</v>
      </c>
      <c r="HF131" s="32">
        <v>0</v>
      </c>
      <c r="HG131" s="32">
        <v>157</v>
      </c>
      <c r="HL131" s="32">
        <v>14</v>
      </c>
      <c r="HM131" s="32">
        <v>171</v>
      </c>
      <c r="HN131" s="32">
        <v>-32.5</v>
      </c>
      <c r="HO131" s="32" t="s">
        <v>507</v>
      </c>
      <c r="HQ131" s="32">
        <v>3</v>
      </c>
      <c r="HR131" s="32">
        <v>141.5</v>
      </c>
      <c r="IA131" s="32">
        <v>141.5</v>
      </c>
      <c r="IG131" s="32">
        <v>-4</v>
      </c>
      <c r="IH131" s="32">
        <v>137.5</v>
      </c>
      <c r="II131" s="32">
        <v>-12.5</v>
      </c>
      <c r="IJ131" s="32" t="s">
        <v>939</v>
      </c>
      <c r="IL131" s="32">
        <v>0</v>
      </c>
      <c r="IR131" s="32">
        <v>125</v>
      </c>
      <c r="IV131" s="32">
        <v>60</v>
      </c>
      <c r="IX131" s="32">
        <v>185</v>
      </c>
      <c r="JC131" s="32">
        <v>185</v>
      </c>
      <c r="JI131" s="66"/>
      <c r="JL131" s="32">
        <f t="shared" si="1"/>
        <v>185</v>
      </c>
    </row>
    <row r="132" s="32" customFormat="1" customHeight="1" spans="1:272">
      <c r="A132" s="10">
        <v>130</v>
      </c>
      <c r="B132" s="10">
        <v>367</v>
      </c>
      <c r="C132" s="10" t="s">
        <v>523</v>
      </c>
      <c r="D132" s="10" t="s">
        <v>190</v>
      </c>
      <c r="E132" s="68">
        <v>11799</v>
      </c>
      <c r="F132" s="73" t="s">
        <v>940</v>
      </c>
      <c r="G132" s="10" t="s">
        <v>882</v>
      </c>
      <c r="L132" s="32">
        <v>-2</v>
      </c>
      <c r="M132" s="20"/>
      <c r="T132" s="33"/>
      <c r="U132" s="20">
        <v>-2</v>
      </c>
      <c r="V132" s="20"/>
      <c r="W132" s="20"/>
      <c r="X132" s="20"/>
      <c r="Y132" s="20"/>
      <c r="Z132" s="20"/>
      <c r="AA132" s="20"/>
      <c r="AB132" s="20"/>
      <c r="AC132" s="20">
        <v>20</v>
      </c>
      <c r="AD132" s="20"/>
      <c r="AE132" s="20"/>
      <c r="AF132" s="20"/>
      <c r="AG132" s="33">
        <v>18</v>
      </c>
      <c r="AL132" s="32">
        <v>0</v>
      </c>
      <c r="AM132" s="32">
        <v>0</v>
      </c>
      <c r="AP132" s="33"/>
      <c r="AQ132" s="56">
        <v>18</v>
      </c>
      <c r="AR132" s="33"/>
      <c r="AS132" s="33"/>
      <c r="AT132" s="33"/>
      <c r="AU132" s="33"/>
      <c r="AV132" s="56">
        <v>18</v>
      </c>
      <c r="AW132" s="33"/>
      <c r="BA132" s="33">
        <v>18</v>
      </c>
      <c r="BB132" s="33"/>
      <c r="BC132" s="33"/>
      <c r="BF132" s="32">
        <v>0</v>
      </c>
      <c r="BH132" s="33"/>
      <c r="BI132" s="33"/>
      <c r="BP132" s="34">
        <v>18</v>
      </c>
      <c r="BQ132" s="33"/>
      <c r="BR132" s="33"/>
      <c r="BV132" s="33">
        <v>18</v>
      </c>
      <c r="BW132" s="20"/>
      <c r="BX132" s="20"/>
      <c r="BY132" s="20">
        <v>20</v>
      </c>
      <c r="BZ132" s="20">
        <v>20</v>
      </c>
      <c r="CA132" s="20">
        <v>0</v>
      </c>
      <c r="CB132" s="20"/>
      <c r="CC132" s="20"/>
      <c r="CD132" s="20"/>
      <c r="CE132" s="20"/>
      <c r="CF132" s="33">
        <v>58</v>
      </c>
      <c r="CG132" s="33"/>
      <c r="CH132" s="20"/>
      <c r="CI132" s="20"/>
      <c r="CJ132" s="20"/>
      <c r="CK132" s="33">
        <v>58</v>
      </c>
      <c r="CL132" s="33"/>
      <c r="CN132" s="20"/>
      <c r="CO132" s="35"/>
      <c r="CP132" s="32">
        <v>20</v>
      </c>
      <c r="CQ132" s="32">
        <v>40</v>
      </c>
      <c r="CR132" s="33"/>
      <c r="CS132" s="33"/>
      <c r="CT132" s="36">
        <v>118</v>
      </c>
      <c r="CU132" s="32">
        <v>20</v>
      </c>
      <c r="CW132" s="20"/>
      <c r="CY132" s="33">
        <v>138</v>
      </c>
      <c r="CZ132" s="33"/>
      <c r="DA132" s="33"/>
      <c r="DD132" s="33">
        <v>138</v>
      </c>
      <c r="DE132" s="20"/>
      <c r="DF132" s="20"/>
      <c r="DG132" s="33"/>
      <c r="DH132" s="33"/>
      <c r="DK132" s="32">
        <v>6</v>
      </c>
      <c r="DM132" s="32">
        <v>10</v>
      </c>
      <c r="DO132" s="36">
        <v>154</v>
      </c>
      <c r="DP132" s="20"/>
      <c r="DQ132" s="33"/>
      <c r="DS132" s="32">
        <v>20</v>
      </c>
      <c r="DU132" s="32">
        <v>15</v>
      </c>
      <c r="DV132" s="32">
        <v>10</v>
      </c>
      <c r="DW132" s="20"/>
      <c r="DX132" s="20"/>
      <c r="DY132" s="20"/>
      <c r="DZ132" s="33"/>
      <c r="EE132" s="34">
        <v>199</v>
      </c>
      <c r="EF132" s="33"/>
      <c r="EG132" s="33"/>
      <c r="EM132" s="32">
        <v>1</v>
      </c>
      <c r="EO132" s="33">
        <v>200</v>
      </c>
      <c r="EP132" s="33"/>
      <c r="EQ132" s="33"/>
      <c r="ER132" s="32">
        <v>5</v>
      </c>
      <c r="EU132" s="32">
        <v>30</v>
      </c>
      <c r="EW132" s="33">
        <v>235</v>
      </c>
      <c r="EX132" s="33">
        <v>-23.5</v>
      </c>
      <c r="EY132" s="33" t="s">
        <v>941</v>
      </c>
      <c r="FD132" s="32">
        <v>60</v>
      </c>
      <c r="FE132" s="32">
        <v>3</v>
      </c>
      <c r="FG132" s="33">
        <v>274.5</v>
      </c>
      <c r="FH132" s="33"/>
      <c r="FI132" s="33"/>
      <c r="FO132" s="33">
        <v>274.5</v>
      </c>
      <c r="FP132" s="33">
        <v>-24.5</v>
      </c>
      <c r="FQ132" s="33" t="s">
        <v>942</v>
      </c>
      <c r="FV132" s="33"/>
      <c r="FW132" s="33"/>
      <c r="FX132" s="33">
        <v>-2</v>
      </c>
      <c r="FZ132" s="32">
        <v>20</v>
      </c>
      <c r="GB132" s="33">
        <v>268</v>
      </c>
      <c r="GC132" s="20"/>
      <c r="GD132" s="20"/>
      <c r="GE132" s="20"/>
      <c r="GF132" s="20"/>
      <c r="GG132" s="20"/>
      <c r="GH132" s="33">
        <v>268</v>
      </c>
      <c r="GI132" s="33"/>
      <c r="GK132" s="32">
        <v>20</v>
      </c>
      <c r="GM132" s="40"/>
      <c r="GN132" s="33">
        <v>288</v>
      </c>
      <c r="GO132" s="33"/>
      <c r="GS132" s="32">
        <v>20</v>
      </c>
      <c r="GU132" s="33">
        <v>308</v>
      </c>
      <c r="GV132" s="33">
        <v>-5</v>
      </c>
      <c r="GW132" s="32" t="s">
        <v>943</v>
      </c>
      <c r="GX132" s="32">
        <v>2.5</v>
      </c>
      <c r="GZ132" s="33">
        <v>285.5</v>
      </c>
      <c r="HA132" s="32">
        <v>-18</v>
      </c>
      <c r="HB132" s="32" t="s">
        <v>277</v>
      </c>
      <c r="HD132" s="32">
        <v>2</v>
      </c>
      <c r="HF132" s="32">
        <v>5</v>
      </c>
      <c r="HG132" s="32">
        <v>274.5</v>
      </c>
      <c r="HL132" s="32">
        <v>-2</v>
      </c>
      <c r="HM132" s="32">
        <v>272.5</v>
      </c>
      <c r="HP132" s="32">
        <v>5</v>
      </c>
      <c r="HQ132" s="32">
        <v>0</v>
      </c>
      <c r="HR132" s="32">
        <v>277.5</v>
      </c>
      <c r="HX132" s="32">
        <v>30</v>
      </c>
      <c r="HY132" s="32">
        <v>7</v>
      </c>
      <c r="IA132" s="32">
        <v>314.5</v>
      </c>
      <c r="IB132" s="32">
        <v>-52</v>
      </c>
      <c r="IC132" s="32" t="s">
        <v>454</v>
      </c>
      <c r="IH132" s="32">
        <v>262.5</v>
      </c>
      <c r="IL132" s="32">
        <v>5</v>
      </c>
      <c r="IQ132" s="32">
        <v>-6</v>
      </c>
      <c r="IR132" s="32">
        <v>261.5</v>
      </c>
      <c r="IS132" s="32">
        <v>-120</v>
      </c>
      <c r="IT132" s="32" t="s">
        <v>227</v>
      </c>
      <c r="IV132" s="32">
        <v>50</v>
      </c>
      <c r="IX132" s="32">
        <v>191.5</v>
      </c>
      <c r="JC132" s="32">
        <v>191.5</v>
      </c>
      <c r="JI132" s="66"/>
      <c r="JL132" s="32">
        <f t="shared" ref="JL132:JL195" si="2">JC132+JD132+JF132+JG132+JH132+JI132+JJ132+JK132</f>
        <v>191.5</v>
      </c>
    </row>
    <row r="133" s="32" customFormat="1" customHeight="1" spans="1:272">
      <c r="A133" s="10">
        <v>131</v>
      </c>
      <c r="B133" s="10">
        <v>513</v>
      </c>
      <c r="C133" s="10" t="s">
        <v>911</v>
      </c>
      <c r="D133" s="10" t="s">
        <v>208</v>
      </c>
      <c r="E133" s="10">
        <v>9760</v>
      </c>
      <c r="F133" s="10" t="s">
        <v>944</v>
      </c>
      <c r="G133" s="49" t="s">
        <v>210</v>
      </c>
      <c r="I133" s="32">
        <v>0</v>
      </c>
      <c r="L133" s="32">
        <v>-2</v>
      </c>
      <c r="M133" s="20"/>
      <c r="P133" s="32">
        <v>20</v>
      </c>
      <c r="T133" s="33"/>
      <c r="U133" s="20">
        <v>18</v>
      </c>
      <c r="V133" s="20"/>
      <c r="W133" s="20"/>
      <c r="X133" s="20"/>
      <c r="Y133" s="20"/>
      <c r="Z133" s="20"/>
      <c r="AA133" s="20"/>
      <c r="AB133" s="20"/>
      <c r="AC133" s="20"/>
      <c r="AD133" s="20"/>
      <c r="AE133" s="20"/>
      <c r="AF133" s="20"/>
      <c r="AG133" s="33">
        <v>18</v>
      </c>
      <c r="AJ133" s="32">
        <v>40</v>
      </c>
      <c r="AL133" s="32">
        <v>10</v>
      </c>
      <c r="AM133" s="32">
        <v>20</v>
      </c>
      <c r="AN133" s="32">
        <v>20</v>
      </c>
      <c r="AP133" s="33"/>
      <c r="AQ133" s="56">
        <v>108</v>
      </c>
      <c r="AR133" s="33"/>
      <c r="AS133" s="33"/>
      <c r="AT133" s="33"/>
      <c r="AU133" s="33"/>
      <c r="AV133" s="56">
        <v>108</v>
      </c>
      <c r="AW133" s="33">
        <v>-20</v>
      </c>
      <c r="AX133" s="32" t="s">
        <v>945</v>
      </c>
      <c r="BA133" s="33">
        <v>88</v>
      </c>
      <c r="BB133" s="33"/>
      <c r="BC133" s="33"/>
      <c r="BF133" s="32">
        <v>4</v>
      </c>
      <c r="BH133" s="33"/>
      <c r="BI133" s="33"/>
      <c r="BP133" s="34">
        <v>92</v>
      </c>
      <c r="BQ133" s="33"/>
      <c r="BR133" s="33"/>
      <c r="BT133" s="32">
        <v>16</v>
      </c>
      <c r="BV133" s="33">
        <v>108</v>
      </c>
      <c r="BW133" s="20"/>
      <c r="BX133" s="20">
        <v>20</v>
      </c>
      <c r="BY133" s="20">
        <v>20</v>
      </c>
      <c r="BZ133" s="20">
        <v>20</v>
      </c>
      <c r="CA133" s="20">
        <v>0</v>
      </c>
      <c r="CB133" s="20">
        <v>20</v>
      </c>
      <c r="CC133" s="20">
        <v>6</v>
      </c>
      <c r="CD133" s="20"/>
      <c r="CE133" s="20"/>
      <c r="CF133" s="33">
        <v>194</v>
      </c>
      <c r="CG133" s="33"/>
      <c r="CH133" s="20"/>
      <c r="CI133" s="20"/>
      <c r="CJ133" s="20"/>
      <c r="CK133" s="33">
        <v>194</v>
      </c>
      <c r="CL133" s="33"/>
      <c r="CN133" s="20">
        <v>4</v>
      </c>
      <c r="CO133" s="35"/>
      <c r="CR133" s="33"/>
      <c r="CS133" s="33"/>
      <c r="CT133" s="36">
        <v>198</v>
      </c>
      <c r="CU133" s="32">
        <v>20</v>
      </c>
      <c r="CW133" s="20"/>
      <c r="CX133" s="32">
        <v>8</v>
      </c>
      <c r="CY133" s="33">
        <v>226</v>
      </c>
      <c r="CZ133" s="33"/>
      <c r="DA133" s="33"/>
      <c r="DD133" s="33">
        <v>226</v>
      </c>
      <c r="DE133" s="20"/>
      <c r="DF133" s="20"/>
      <c r="DG133" s="33">
        <v>-5</v>
      </c>
      <c r="DH133" s="33" t="s">
        <v>946</v>
      </c>
      <c r="DM133" s="32">
        <v>10</v>
      </c>
      <c r="DN133" s="32">
        <v>20</v>
      </c>
      <c r="DO133" s="36">
        <v>231</v>
      </c>
      <c r="DP133" s="20"/>
      <c r="DQ133" s="33"/>
      <c r="DW133" s="20"/>
      <c r="DX133" s="20"/>
      <c r="DY133" s="20"/>
      <c r="DZ133" s="33"/>
      <c r="EA133" s="32">
        <v>4</v>
      </c>
      <c r="EE133" s="34">
        <v>235</v>
      </c>
      <c r="EF133" s="33"/>
      <c r="EG133" s="33"/>
      <c r="EJ133" s="32">
        <v>5</v>
      </c>
      <c r="EK133" s="32">
        <v>20</v>
      </c>
      <c r="EO133" s="33">
        <v>260</v>
      </c>
      <c r="EP133" s="33"/>
      <c r="EQ133" s="33"/>
      <c r="ER133" s="32">
        <v>1</v>
      </c>
      <c r="EU133" s="32">
        <v>70</v>
      </c>
      <c r="EW133" s="33">
        <v>331</v>
      </c>
      <c r="EX133" s="33"/>
      <c r="EY133" s="33"/>
      <c r="EZ133" s="32">
        <v>10</v>
      </c>
      <c r="FD133" s="32">
        <v>40</v>
      </c>
      <c r="FG133" s="33">
        <v>381</v>
      </c>
      <c r="FH133" s="33"/>
      <c r="FI133" s="33"/>
      <c r="FN133" s="32">
        <v>1</v>
      </c>
      <c r="FO133" s="33">
        <v>382</v>
      </c>
      <c r="FP133" s="33"/>
      <c r="FQ133" s="33"/>
      <c r="FS133" s="32">
        <v>3</v>
      </c>
      <c r="FU133" s="32">
        <v>1</v>
      </c>
      <c r="FV133" s="33">
        <v>-28</v>
      </c>
      <c r="FW133" s="33" t="s">
        <v>947</v>
      </c>
      <c r="FX133" s="33">
        <v>5</v>
      </c>
      <c r="FZ133" s="32">
        <v>10</v>
      </c>
      <c r="GB133" s="33">
        <v>373</v>
      </c>
      <c r="GC133" s="20"/>
      <c r="GD133" s="20"/>
      <c r="GE133" s="20"/>
      <c r="GF133" s="20"/>
      <c r="GG133" s="20"/>
      <c r="GH133" s="33">
        <v>373</v>
      </c>
      <c r="GI133" s="33"/>
      <c r="GM133" s="40"/>
      <c r="GN133" s="33">
        <v>373</v>
      </c>
      <c r="GO133" s="33"/>
      <c r="GR133" s="32">
        <v>6</v>
      </c>
      <c r="GU133" s="33">
        <v>379</v>
      </c>
      <c r="GV133" s="33"/>
      <c r="GX133" s="32">
        <v>4.5</v>
      </c>
      <c r="GZ133" s="33">
        <v>377.5</v>
      </c>
      <c r="HF133" s="32">
        <v>7.5</v>
      </c>
      <c r="HG133" s="32">
        <v>385</v>
      </c>
      <c r="HH133" s="32">
        <v>-49</v>
      </c>
      <c r="HI133" s="32" t="s">
        <v>436</v>
      </c>
      <c r="HM133" s="32">
        <v>336</v>
      </c>
      <c r="HP133" s="32">
        <v>7.5</v>
      </c>
      <c r="HR133" s="32">
        <v>343.5</v>
      </c>
      <c r="HS133" s="32">
        <v>-145.5</v>
      </c>
      <c r="HT133" s="32" t="s">
        <v>335</v>
      </c>
      <c r="HY133" s="32">
        <v>7.5</v>
      </c>
      <c r="HZ133" s="32">
        <v>3</v>
      </c>
      <c r="IA133" s="32">
        <v>208.5</v>
      </c>
      <c r="IG133" s="32">
        <v>1</v>
      </c>
      <c r="IH133" s="32">
        <v>209.5</v>
      </c>
      <c r="IL133" s="32">
        <v>7.5</v>
      </c>
      <c r="IQ133" s="32">
        <v>5</v>
      </c>
      <c r="IR133" s="32">
        <v>222</v>
      </c>
      <c r="IS133" s="32">
        <v>-50.5</v>
      </c>
      <c r="IT133" s="32" t="s">
        <v>215</v>
      </c>
      <c r="IV133" s="32">
        <v>50</v>
      </c>
      <c r="IX133" s="32">
        <v>221.5</v>
      </c>
      <c r="JC133" s="32">
        <v>221.5</v>
      </c>
      <c r="JF133" s="32">
        <v>20</v>
      </c>
      <c r="JI133" s="66"/>
      <c r="JL133" s="32">
        <f t="shared" si="2"/>
        <v>241.5</v>
      </c>
    </row>
    <row r="134" s="32" customFormat="1" customHeight="1" spans="1:272">
      <c r="A134" s="10">
        <v>132</v>
      </c>
      <c r="B134" s="10">
        <v>113025</v>
      </c>
      <c r="C134" s="10" t="s">
        <v>948</v>
      </c>
      <c r="D134" s="10" t="s">
        <v>208</v>
      </c>
      <c r="E134" s="70">
        <v>12144</v>
      </c>
      <c r="F134" s="70" t="s">
        <v>949</v>
      </c>
      <c r="G134" s="10" t="s">
        <v>882</v>
      </c>
      <c r="L134" s="32">
        <v>-2</v>
      </c>
      <c r="M134" s="20"/>
      <c r="N134" s="32">
        <v>20</v>
      </c>
      <c r="R134" s="32">
        <v>20</v>
      </c>
      <c r="T134" s="33"/>
      <c r="U134" s="20">
        <v>38</v>
      </c>
      <c r="V134" s="20"/>
      <c r="W134" s="20"/>
      <c r="X134" s="20"/>
      <c r="Y134" s="20"/>
      <c r="Z134" s="20"/>
      <c r="AA134" s="20"/>
      <c r="AB134" s="20"/>
      <c r="AC134" s="20"/>
      <c r="AD134" s="20"/>
      <c r="AE134" s="20"/>
      <c r="AF134" s="20"/>
      <c r="AG134" s="33">
        <v>38</v>
      </c>
      <c r="AJ134" s="32">
        <v>30</v>
      </c>
      <c r="AL134" s="32">
        <v>10</v>
      </c>
      <c r="AM134" s="32">
        <v>0</v>
      </c>
      <c r="AN134" s="32">
        <v>0</v>
      </c>
      <c r="AP134" s="33"/>
      <c r="AQ134" s="56">
        <v>78</v>
      </c>
      <c r="AR134" s="33">
        <v>-15</v>
      </c>
      <c r="AS134" s="33"/>
      <c r="AT134" s="33"/>
      <c r="AU134" s="33"/>
      <c r="AV134" s="56">
        <v>63</v>
      </c>
      <c r="AW134" s="33"/>
      <c r="BA134" s="33">
        <v>63</v>
      </c>
      <c r="BB134" s="33">
        <v>-63</v>
      </c>
      <c r="BC134" s="33" t="s">
        <v>950</v>
      </c>
      <c r="BD134" s="32">
        <v>20</v>
      </c>
      <c r="BF134" s="32">
        <v>10</v>
      </c>
      <c r="BH134" s="33"/>
      <c r="BI134" s="33"/>
      <c r="BJ134" s="32">
        <v>38</v>
      </c>
      <c r="BK134" s="32">
        <v>20</v>
      </c>
      <c r="BP134" s="34">
        <v>88</v>
      </c>
      <c r="BQ134" s="33"/>
      <c r="BR134" s="33"/>
      <c r="BS134" s="32">
        <v>20</v>
      </c>
      <c r="BT134" s="32">
        <v>7</v>
      </c>
      <c r="BV134" s="33">
        <v>115</v>
      </c>
      <c r="BW134" s="20"/>
      <c r="BX134" s="20">
        <v>20</v>
      </c>
      <c r="BY134" s="20"/>
      <c r="BZ134" s="20"/>
      <c r="CA134" s="20">
        <v>20</v>
      </c>
      <c r="CB134" s="20"/>
      <c r="CC134" s="20"/>
      <c r="CD134" s="20">
        <v>-120</v>
      </c>
      <c r="CE134" s="20" t="s">
        <v>951</v>
      </c>
      <c r="CF134" s="33">
        <v>35</v>
      </c>
      <c r="CG134" s="33"/>
      <c r="CH134" s="20"/>
      <c r="CI134" s="20"/>
      <c r="CJ134" s="20"/>
      <c r="CK134" s="33">
        <v>35</v>
      </c>
      <c r="CL134" s="33">
        <v>-35</v>
      </c>
      <c r="CM134" s="32" t="s">
        <v>952</v>
      </c>
      <c r="CN134" s="20"/>
      <c r="CO134" s="35"/>
      <c r="CR134" s="33"/>
      <c r="CS134" s="33"/>
      <c r="CT134" s="36">
        <v>0</v>
      </c>
      <c r="CU134" s="32">
        <v>20</v>
      </c>
      <c r="CW134" s="20">
        <v>10</v>
      </c>
      <c r="CX134" s="32">
        <v>-4</v>
      </c>
      <c r="CY134" s="33">
        <v>26</v>
      </c>
      <c r="CZ134" s="33"/>
      <c r="DA134" s="33"/>
      <c r="DB134" s="32">
        <v>20</v>
      </c>
      <c r="DD134" s="33">
        <v>46</v>
      </c>
      <c r="DE134" s="20"/>
      <c r="DF134" s="20"/>
      <c r="DG134" s="33"/>
      <c r="DH134" s="33"/>
      <c r="DJ134" s="32">
        <v>20</v>
      </c>
      <c r="DO134" s="36">
        <v>66</v>
      </c>
      <c r="DP134" s="20"/>
      <c r="DQ134" s="33"/>
      <c r="DR134" s="32">
        <v>0</v>
      </c>
      <c r="DW134" s="20"/>
      <c r="DX134" s="20"/>
      <c r="DY134" s="20"/>
      <c r="DZ134" s="33"/>
      <c r="EE134" s="34">
        <v>66</v>
      </c>
      <c r="EF134" s="33"/>
      <c r="EG134" s="33"/>
      <c r="EH134" s="32">
        <v>10</v>
      </c>
      <c r="EO134" s="33">
        <v>76</v>
      </c>
      <c r="EP134" s="33"/>
      <c r="EQ134" s="33"/>
      <c r="ER134" s="32">
        <v>-2</v>
      </c>
      <c r="EW134" s="33">
        <v>74</v>
      </c>
      <c r="EX134" s="33"/>
      <c r="EY134" s="33"/>
      <c r="EZ134" s="32">
        <v>4</v>
      </c>
      <c r="FB134" s="32">
        <v>8</v>
      </c>
      <c r="FG134" s="33">
        <v>86</v>
      </c>
      <c r="FH134" s="33"/>
      <c r="FI134" s="33"/>
      <c r="FJ134" s="32">
        <v>3</v>
      </c>
      <c r="FN134" s="32">
        <v>-2</v>
      </c>
      <c r="FO134" s="33">
        <v>87</v>
      </c>
      <c r="FP134" s="33"/>
      <c r="FQ134" s="33"/>
      <c r="FS134" s="32">
        <v>-2</v>
      </c>
      <c r="FV134" s="33"/>
      <c r="FW134" s="33"/>
      <c r="FX134" s="33">
        <v>5</v>
      </c>
      <c r="FZ134" s="32">
        <v>10</v>
      </c>
      <c r="GB134" s="33">
        <v>100</v>
      </c>
      <c r="GC134" s="20"/>
      <c r="GD134" s="20"/>
      <c r="GE134" s="20"/>
      <c r="GF134" s="20"/>
      <c r="GG134" s="20">
        <v>17</v>
      </c>
      <c r="GH134" s="33">
        <v>117</v>
      </c>
      <c r="GI134" s="33"/>
      <c r="GM134" s="40"/>
      <c r="GN134" s="33">
        <v>117</v>
      </c>
      <c r="GO134" s="33"/>
      <c r="GQ134" s="32">
        <v>20</v>
      </c>
      <c r="GR134" s="32">
        <v>2</v>
      </c>
      <c r="GU134" s="33">
        <v>139</v>
      </c>
      <c r="GV134" s="33"/>
      <c r="GX134" s="32">
        <v>7</v>
      </c>
      <c r="GZ134" s="33">
        <v>124</v>
      </c>
      <c r="HE134" s="32">
        <v>3</v>
      </c>
      <c r="HF134" s="32">
        <v>5</v>
      </c>
      <c r="HG134" s="32">
        <v>132</v>
      </c>
      <c r="HL134" s="32">
        <v>-2</v>
      </c>
      <c r="HM134" s="32">
        <v>130</v>
      </c>
      <c r="HP134" s="32">
        <v>6</v>
      </c>
      <c r="HQ134" s="32">
        <v>3</v>
      </c>
      <c r="HR134" s="32">
        <v>139</v>
      </c>
      <c r="HU134" s="32">
        <v>20</v>
      </c>
      <c r="HY134" s="32">
        <v>6</v>
      </c>
      <c r="HZ134" s="32">
        <v>6</v>
      </c>
      <c r="IA134" s="32">
        <v>171</v>
      </c>
      <c r="IB134" s="32">
        <v>-31.5</v>
      </c>
      <c r="IC134" s="32" t="s">
        <v>233</v>
      </c>
      <c r="IG134" s="32">
        <v>9</v>
      </c>
      <c r="IH134" s="32">
        <v>148.5</v>
      </c>
      <c r="IK134" s="32">
        <v>20</v>
      </c>
      <c r="IL134" s="32">
        <v>0</v>
      </c>
      <c r="IQ134" s="32">
        <v>5</v>
      </c>
      <c r="IR134" s="32">
        <v>173.5</v>
      </c>
      <c r="IV134" s="32">
        <v>50</v>
      </c>
      <c r="IX134" s="32">
        <v>223.5</v>
      </c>
      <c r="IY134" s="32">
        <v>-158.5</v>
      </c>
      <c r="IZ134" s="32" t="s">
        <v>353</v>
      </c>
      <c r="JB134" s="32">
        <v>50</v>
      </c>
      <c r="JC134" s="32">
        <v>115</v>
      </c>
      <c r="JF134" s="32">
        <v>20</v>
      </c>
      <c r="JI134" s="66"/>
      <c r="JK134" s="32">
        <v>3</v>
      </c>
      <c r="JL134" s="32">
        <f t="shared" si="2"/>
        <v>138</v>
      </c>
    </row>
    <row r="135" s="32" customFormat="1" customHeight="1" spans="1:272">
      <c r="A135" s="10">
        <v>133</v>
      </c>
      <c r="B135" s="10">
        <v>571</v>
      </c>
      <c r="C135" s="10" t="s">
        <v>557</v>
      </c>
      <c r="D135" s="10" t="s">
        <v>279</v>
      </c>
      <c r="E135" s="10">
        <v>5471</v>
      </c>
      <c r="F135" s="10" t="s">
        <v>953</v>
      </c>
      <c r="G135" s="10" t="s">
        <v>210</v>
      </c>
      <c r="J135" s="32">
        <v>0</v>
      </c>
      <c r="L135" s="32">
        <v>-2</v>
      </c>
      <c r="M135" s="20">
        <v>6</v>
      </c>
      <c r="T135" s="33"/>
      <c r="U135" s="20">
        <v>4</v>
      </c>
      <c r="V135" s="20"/>
      <c r="W135" s="20"/>
      <c r="X135" s="20"/>
      <c r="Y135" s="20"/>
      <c r="Z135" s="20"/>
      <c r="AA135" s="20"/>
      <c r="AB135" s="20"/>
      <c r="AC135" s="20"/>
      <c r="AD135" s="20"/>
      <c r="AE135" s="20"/>
      <c r="AF135" s="20"/>
      <c r="AG135" s="33">
        <v>4</v>
      </c>
      <c r="AJ135" s="32">
        <v>40</v>
      </c>
      <c r="AL135" s="32">
        <v>0</v>
      </c>
      <c r="AM135" s="32">
        <v>20</v>
      </c>
      <c r="AN135" s="32">
        <v>0</v>
      </c>
      <c r="AP135" s="33"/>
      <c r="AQ135" s="56">
        <v>64</v>
      </c>
      <c r="AR135" s="33"/>
      <c r="AS135" s="33"/>
      <c r="AT135" s="33"/>
      <c r="AU135" s="33"/>
      <c r="AV135" s="56">
        <v>64</v>
      </c>
      <c r="AW135" s="33"/>
      <c r="BA135" s="33">
        <v>64</v>
      </c>
      <c r="BB135" s="33"/>
      <c r="BC135" s="33"/>
      <c r="BF135" s="32">
        <v>1</v>
      </c>
      <c r="BH135" s="33"/>
      <c r="BI135" s="33"/>
      <c r="BJ135" s="32">
        <v>4</v>
      </c>
      <c r="BP135" s="34">
        <v>69</v>
      </c>
      <c r="BQ135" s="33"/>
      <c r="BR135" s="33"/>
      <c r="BV135" s="33">
        <v>69</v>
      </c>
      <c r="BW135" s="20"/>
      <c r="BX135" s="20"/>
      <c r="BY135" s="20">
        <v>20</v>
      </c>
      <c r="BZ135" s="20">
        <v>0</v>
      </c>
      <c r="CA135" s="20">
        <v>0</v>
      </c>
      <c r="CB135" s="20"/>
      <c r="CC135" s="20">
        <v>4</v>
      </c>
      <c r="CD135" s="20"/>
      <c r="CE135" s="20"/>
      <c r="CF135" s="33">
        <v>93</v>
      </c>
      <c r="CG135" s="33"/>
      <c r="CH135" s="20"/>
      <c r="CI135" s="20"/>
      <c r="CJ135" s="20">
        <v>-2</v>
      </c>
      <c r="CK135" s="33">
        <v>91</v>
      </c>
      <c r="CL135" s="33"/>
      <c r="CN135" s="20"/>
      <c r="CO135" s="35"/>
      <c r="CP135" s="32">
        <v>20</v>
      </c>
      <c r="CR135" s="33"/>
      <c r="CS135" s="33"/>
      <c r="CT135" s="36">
        <v>111</v>
      </c>
      <c r="CU135" s="32">
        <v>20</v>
      </c>
      <c r="CW135" s="20"/>
      <c r="CX135" s="32">
        <v>14</v>
      </c>
      <c r="CY135" s="33">
        <v>145</v>
      </c>
      <c r="CZ135" s="33"/>
      <c r="DA135" s="33"/>
      <c r="DB135" s="32">
        <v>20</v>
      </c>
      <c r="DD135" s="33">
        <v>165</v>
      </c>
      <c r="DE135" s="20"/>
      <c r="DF135" s="20"/>
      <c r="DG135" s="33"/>
      <c r="DH135" s="33"/>
      <c r="DK135" s="32">
        <v>8</v>
      </c>
      <c r="DN135" s="32">
        <v>20</v>
      </c>
      <c r="DO135" s="36">
        <v>173</v>
      </c>
      <c r="DP135" s="20"/>
      <c r="DQ135" s="33"/>
      <c r="DR135" s="32">
        <v>1</v>
      </c>
      <c r="DT135" s="32">
        <v>2</v>
      </c>
      <c r="DV135" s="32">
        <v>10</v>
      </c>
      <c r="DW135" s="20"/>
      <c r="DX135" s="20"/>
      <c r="DY135" s="20"/>
      <c r="DZ135" s="33"/>
      <c r="EE135" s="34">
        <v>186</v>
      </c>
      <c r="EF135" s="33"/>
      <c r="EG135" s="33"/>
      <c r="EJ135" s="32">
        <v>5</v>
      </c>
      <c r="EK135" s="32">
        <v>20</v>
      </c>
      <c r="EO135" s="33">
        <v>211</v>
      </c>
      <c r="EP135" s="33"/>
      <c r="EQ135" s="33"/>
      <c r="ET135" s="32">
        <v>20</v>
      </c>
      <c r="EU135" s="32">
        <v>90</v>
      </c>
      <c r="EW135" s="33">
        <v>321</v>
      </c>
      <c r="EX135" s="33"/>
      <c r="EY135" s="33"/>
      <c r="FD135" s="32">
        <v>100</v>
      </c>
      <c r="FF135" s="32">
        <v>10</v>
      </c>
      <c r="FG135" s="33">
        <v>431</v>
      </c>
      <c r="FH135" s="33"/>
      <c r="FI135" s="33"/>
      <c r="FN135" s="32">
        <v>24</v>
      </c>
      <c r="FO135" s="33">
        <v>455</v>
      </c>
      <c r="FP135" s="33">
        <v>-24</v>
      </c>
      <c r="FQ135" s="33" t="s">
        <v>520</v>
      </c>
      <c r="FS135" s="32">
        <v>1</v>
      </c>
      <c r="FV135" s="33">
        <v>-51.5</v>
      </c>
      <c r="FW135" s="33" t="s">
        <v>954</v>
      </c>
      <c r="FX135" s="33"/>
      <c r="FZ135" s="32">
        <v>20</v>
      </c>
      <c r="GB135" s="33">
        <v>400.5</v>
      </c>
      <c r="GC135" s="20"/>
      <c r="GD135" s="20"/>
      <c r="GE135" s="20"/>
      <c r="GF135" s="20"/>
      <c r="GG135" s="20">
        <v>5</v>
      </c>
      <c r="GH135" s="33">
        <v>405.5</v>
      </c>
      <c r="GI135" s="33">
        <v>-234</v>
      </c>
      <c r="GJ135" s="32" t="s">
        <v>276</v>
      </c>
      <c r="GM135" s="40"/>
      <c r="GN135" s="33">
        <v>171.5</v>
      </c>
      <c r="GO135" s="33"/>
      <c r="GU135" s="33">
        <v>171.5</v>
      </c>
      <c r="GV135" s="33"/>
      <c r="GX135" s="32">
        <v>12.5</v>
      </c>
      <c r="GZ135" s="33">
        <v>184</v>
      </c>
      <c r="HF135" s="32">
        <v>7.5</v>
      </c>
      <c r="HG135" s="32">
        <v>191.5</v>
      </c>
      <c r="HL135" s="32">
        <v>3</v>
      </c>
      <c r="HM135" s="32">
        <v>194.5</v>
      </c>
      <c r="HP135" s="32">
        <v>8.5</v>
      </c>
      <c r="HR135" s="32">
        <v>203</v>
      </c>
      <c r="HY135" s="32">
        <v>7.5</v>
      </c>
      <c r="HZ135" s="32">
        <v>4</v>
      </c>
      <c r="IA135" s="32">
        <v>214.5</v>
      </c>
      <c r="IE135" s="32">
        <v>20</v>
      </c>
      <c r="IH135" s="32">
        <v>234.5</v>
      </c>
      <c r="II135" s="32">
        <v>-2.5</v>
      </c>
      <c r="IJ135" s="32" t="s">
        <v>955</v>
      </c>
      <c r="IL135" s="32">
        <v>8</v>
      </c>
      <c r="IQ135" s="32">
        <v>1</v>
      </c>
      <c r="IR135" s="32">
        <v>241</v>
      </c>
      <c r="IV135" s="32">
        <v>50</v>
      </c>
      <c r="IX135" s="32">
        <v>291</v>
      </c>
      <c r="IY135" s="32">
        <v>-38</v>
      </c>
      <c r="IZ135" s="32" t="s">
        <v>456</v>
      </c>
      <c r="JC135" s="32">
        <v>253</v>
      </c>
      <c r="JD135" s="32">
        <v>-78.9</v>
      </c>
      <c r="JE135" s="32" t="s">
        <v>545</v>
      </c>
      <c r="JI135" s="66"/>
      <c r="JK135" s="32">
        <v>-2</v>
      </c>
      <c r="JL135" s="32">
        <f t="shared" si="2"/>
        <v>172.1</v>
      </c>
    </row>
    <row r="136" s="32" customFormat="1" customHeight="1" spans="1:272">
      <c r="A136" s="10">
        <v>134</v>
      </c>
      <c r="B136" s="10">
        <v>103639</v>
      </c>
      <c r="C136" s="10" t="s">
        <v>626</v>
      </c>
      <c r="D136" s="10" t="s">
        <v>279</v>
      </c>
      <c r="E136" s="46">
        <v>12164</v>
      </c>
      <c r="F136" s="10" t="s">
        <v>956</v>
      </c>
      <c r="G136" s="10" t="s">
        <v>882</v>
      </c>
      <c r="L136" s="32">
        <v>-2</v>
      </c>
      <c r="M136" s="20">
        <v>-2</v>
      </c>
      <c r="N136" s="32">
        <v>20</v>
      </c>
      <c r="T136" s="33"/>
      <c r="U136" s="20">
        <v>16</v>
      </c>
      <c r="V136" s="20"/>
      <c r="W136" s="20"/>
      <c r="X136" s="20"/>
      <c r="Y136" s="20"/>
      <c r="Z136" s="20"/>
      <c r="AA136" s="20"/>
      <c r="AB136" s="20"/>
      <c r="AC136" s="20">
        <v>20</v>
      </c>
      <c r="AD136" s="20"/>
      <c r="AE136" s="20"/>
      <c r="AF136" s="20"/>
      <c r="AG136" s="33">
        <v>36</v>
      </c>
      <c r="AJ136" s="32">
        <v>25</v>
      </c>
      <c r="AL136" s="32">
        <v>0</v>
      </c>
      <c r="AM136" s="32">
        <v>0</v>
      </c>
      <c r="AN136" s="32">
        <v>0</v>
      </c>
      <c r="AP136" s="33"/>
      <c r="AQ136" s="56">
        <v>61</v>
      </c>
      <c r="AR136" s="33"/>
      <c r="AS136" s="33"/>
      <c r="AT136" s="33"/>
      <c r="AU136" s="33"/>
      <c r="AV136" s="56">
        <v>61</v>
      </c>
      <c r="AW136" s="33"/>
      <c r="BA136" s="33">
        <v>61</v>
      </c>
      <c r="BB136" s="33"/>
      <c r="BC136" s="33"/>
      <c r="BF136" s="32">
        <v>0</v>
      </c>
      <c r="BH136" s="33">
        <v>-48.5</v>
      </c>
      <c r="BI136" s="33" t="s">
        <v>957</v>
      </c>
      <c r="BJ136" s="32">
        <v>-2</v>
      </c>
      <c r="BP136" s="34">
        <v>10.5</v>
      </c>
      <c r="BQ136" s="33"/>
      <c r="BR136" s="33"/>
      <c r="BT136" s="32">
        <v>-2</v>
      </c>
      <c r="BV136" s="33">
        <v>8.5</v>
      </c>
      <c r="BW136" s="20"/>
      <c r="BX136" s="20"/>
      <c r="BY136" s="20"/>
      <c r="BZ136" s="20"/>
      <c r="CA136" s="20">
        <v>0</v>
      </c>
      <c r="CB136" s="20"/>
      <c r="CC136" s="20"/>
      <c r="CD136" s="20"/>
      <c r="CE136" s="20"/>
      <c r="CF136" s="33">
        <v>8.5</v>
      </c>
      <c r="CG136" s="33"/>
      <c r="CH136" s="20"/>
      <c r="CI136" s="20"/>
      <c r="CJ136" s="20"/>
      <c r="CK136" s="33">
        <v>8.5</v>
      </c>
      <c r="CL136" s="33">
        <v>-8.5</v>
      </c>
      <c r="CM136" s="32" t="s">
        <v>958</v>
      </c>
      <c r="CN136" s="20"/>
      <c r="CO136" s="35"/>
      <c r="CP136" s="32">
        <v>20</v>
      </c>
      <c r="CR136" s="33">
        <v>-15</v>
      </c>
      <c r="CS136" s="33" t="s">
        <v>959</v>
      </c>
      <c r="CT136" s="36">
        <v>5</v>
      </c>
      <c r="CW136" s="20"/>
      <c r="CY136" s="33">
        <v>5</v>
      </c>
      <c r="CZ136" s="33"/>
      <c r="DA136" s="33"/>
      <c r="DC136" s="32">
        <v>-2</v>
      </c>
      <c r="DD136" s="33">
        <v>3</v>
      </c>
      <c r="DE136" s="20"/>
      <c r="DF136" s="20"/>
      <c r="DG136" s="33"/>
      <c r="DH136" s="33"/>
      <c r="DI136" s="32">
        <v>-2</v>
      </c>
      <c r="DJ136" s="32">
        <v>20</v>
      </c>
      <c r="DO136" s="36">
        <v>21</v>
      </c>
      <c r="DP136" s="20"/>
      <c r="DQ136" s="33"/>
      <c r="DR136" s="32">
        <v>6</v>
      </c>
      <c r="DT136" s="32">
        <v>4</v>
      </c>
      <c r="DW136" s="20"/>
      <c r="DX136" s="20"/>
      <c r="DY136" s="20"/>
      <c r="DZ136" s="33"/>
      <c r="EE136" s="34">
        <v>31</v>
      </c>
      <c r="EF136" s="33"/>
      <c r="EG136" s="33"/>
      <c r="EO136" s="33">
        <v>31</v>
      </c>
      <c r="EP136" s="33"/>
      <c r="EQ136" s="33"/>
      <c r="EU136" s="32">
        <v>40</v>
      </c>
      <c r="EW136" s="33">
        <v>71</v>
      </c>
      <c r="EX136" s="33"/>
      <c r="EY136" s="33"/>
      <c r="FB136" s="32">
        <v>8</v>
      </c>
      <c r="FD136" s="32">
        <v>60</v>
      </c>
      <c r="FE136" s="32">
        <v>2</v>
      </c>
      <c r="FG136" s="33">
        <v>141</v>
      </c>
      <c r="FH136" s="33"/>
      <c r="FI136" s="33"/>
      <c r="FN136" s="32">
        <v>-2</v>
      </c>
      <c r="FO136" s="33">
        <v>139</v>
      </c>
      <c r="FP136" s="33"/>
      <c r="FQ136" s="33"/>
      <c r="FS136" s="32">
        <v>-2</v>
      </c>
      <c r="FV136" s="33"/>
      <c r="FW136" s="33"/>
      <c r="FX136" s="33">
        <v>-2</v>
      </c>
      <c r="FZ136" s="32">
        <v>10</v>
      </c>
      <c r="GB136" s="33">
        <v>145</v>
      </c>
      <c r="GC136" s="20"/>
      <c r="GD136" s="20"/>
      <c r="GE136" s="20"/>
      <c r="GF136" s="20"/>
      <c r="GG136" s="20"/>
      <c r="GH136" s="33">
        <v>145</v>
      </c>
      <c r="GI136" s="33">
        <v>-54</v>
      </c>
      <c r="GJ136" s="32" t="s">
        <v>372</v>
      </c>
      <c r="GM136" s="40"/>
      <c r="GN136" s="33">
        <v>91</v>
      </c>
      <c r="GO136" s="33"/>
      <c r="GU136" s="33">
        <v>91</v>
      </c>
      <c r="GV136" s="33"/>
      <c r="GX136" s="32">
        <v>5</v>
      </c>
      <c r="GZ136" s="33">
        <v>96</v>
      </c>
      <c r="HD136" s="32">
        <v>3</v>
      </c>
      <c r="HE136" s="32">
        <v>-2</v>
      </c>
      <c r="HF136" s="32">
        <v>5</v>
      </c>
      <c r="HG136" s="32">
        <v>102</v>
      </c>
      <c r="HL136" s="32">
        <v>-6</v>
      </c>
      <c r="HM136" s="32">
        <v>96</v>
      </c>
      <c r="HP136" s="32">
        <v>5</v>
      </c>
      <c r="HR136" s="32">
        <v>101</v>
      </c>
      <c r="HY136" s="32">
        <v>5</v>
      </c>
      <c r="HZ136" s="32">
        <v>-2</v>
      </c>
      <c r="IA136" s="32">
        <v>104</v>
      </c>
      <c r="IG136" s="32">
        <v>2</v>
      </c>
      <c r="IH136" s="32">
        <v>106</v>
      </c>
      <c r="IL136" s="32">
        <v>0</v>
      </c>
      <c r="IQ136" s="32">
        <v>-2</v>
      </c>
      <c r="IR136" s="32">
        <v>104</v>
      </c>
      <c r="IV136" s="32">
        <v>50</v>
      </c>
      <c r="IX136" s="32">
        <v>154</v>
      </c>
      <c r="IY136" s="32">
        <v>-74</v>
      </c>
      <c r="IZ136" s="32" t="s">
        <v>353</v>
      </c>
      <c r="JC136" s="32">
        <v>80</v>
      </c>
      <c r="JI136" s="66"/>
      <c r="JK136" s="32">
        <v>-4</v>
      </c>
      <c r="JL136" s="32">
        <f t="shared" si="2"/>
        <v>76</v>
      </c>
    </row>
    <row r="137" s="32" customFormat="1" customHeight="1" spans="1:272">
      <c r="A137" s="10">
        <v>135</v>
      </c>
      <c r="B137" s="10">
        <v>118951</v>
      </c>
      <c r="C137" s="10" t="s">
        <v>960</v>
      </c>
      <c r="D137" s="10" t="s">
        <v>208</v>
      </c>
      <c r="E137" s="46">
        <v>12158</v>
      </c>
      <c r="F137" s="10" t="s">
        <v>961</v>
      </c>
      <c r="G137" s="10" t="s">
        <v>198</v>
      </c>
      <c r="L137" s="32">
        <v>-2</v>
      </c>
      <c r="M137" s="20"/>
      <c r="R137" s="32">
        <v>20</v>
      </c>
      <c r="T137" s="33"/>
      <c r="U137" s="20">
        <v>18</v>
      </c>
      <c r="V137" s="20"/>
      <c r="W137" s="20"/>
      <c r="X137" s="20"/>
      <c r="Y137" s="20"/>
      <c r="Z137" s="20">
        <v>3</v>
      </c>
      <c r="AA137" s="20"/>
      <c r="AB137" s="20"/>
      <c r="AC137" s="20"/>
      <c r="AD137" s="20"/>
      <c r="AE137" s="20"/>
      <c r="AF137" s="20"/>
      <c r="AG137" s="33">
        <v>21</v>
      </c>
      <c r="AJ137" s="32">
        <v>30</v>
      </c>
      <c r="AL137" s="32">
        <v>10</v>
      </c>
      <c r="AM137" s="32">
        <v>0</v>
      </c>
      <c r="AN137" s="32">
        <v>0</v>
      </c>
      <c r="AP137" s="33"/>
      <c r="AQ137" s="56">
        <v>61</v>
      </c>
      <c r="AR137" s="33"/>
      <c r="AS137" s="33"/>
      <c r="AT137" s="33"/>
      <c r="AU137" s="33"/>
      <c r="AV137" s="56">
        <v>61</v>
      </c>
      <c r="AW137" s="33"/>
      <c r="BA137" s="33">
        <v>61</v>
      </c>
      <c r="BB137" s="33"/>
      <c r="BC137" s="33"/>
      <c r="BD137" s="32">
        <v>20</v>
      </c>
      <c r="BF137" s="32">
        <v>2</v>
      </c>
      <c r="BH137" s="33"/>
      <c r="BI137" s="33"/>
      <c r="BJ137" s="32">
        <v>6</v>
      </c>
      <c r="BK137" s="32">
        <v>20</v>
      </c>
      <c r="BP137" s="34">
        <v>109</v>
      </c>
      <c r="BQ137" s="33"/>
      <c r="BR137" s="33"/>
      <c r="BS137" s="32">
        <v>20</v>
      </c>
      <c r="BV137" s="33">
        <v>129</v>
      </c>
      <c r="BW137" s="20"/>
      <c r="BX137" s="20">
        <v>20</v>
      </c>
      <c r="BY137" s="20"/>
      <c r="BZ137" s="20"/>
      <c r="CA137" s="20">
        <v>20</v>
      </c>
      <c r="CB137" s="20"/>
      <c r="CC137" s="20"/>
      <c r="CD137" s="20">
        <v>-51</v>
      </c>
      <c r="CE137" s="20" t="s">
        <v>962</v>
      </c>
      <c r="CF137" s="33">
        <v>118</v>
      </c>
      <c r="CG137" s="33"/>
      <c r="CH137" s="20"/>
      <c r="CI137" s="20"/>
      <c r="CJ137" s="20">
        <v>-4</v>
      </c>
      <c r="CK137" s="33">
        <v>114</v>
      </c>
      <c r="CL137" s="33">
        <v>-37</v>
      </c>
      <c r="CM137" s="32" t="s">
        <v>776</v>
      </c>
      <c r="CN137" s="20"/>
      <c r="CO137" s="35"/>
      <c r="CR137" s="33">
        <v>-35</v>
      </c>
      <c r="CS137" s="33" t="s">
        <v>963</v>
      </c>
      <c r="CT137" s="36">
        <v>42</v>
      </c>
      <c r="CU137" s="32">
        <v>20</v>
      </c>
      <c r="CW137" s="20"/>
      <c r="CY137" s="33">
        <v>62</v>
      </c>
      <c r="CZ137" s="33">
        <v>-21</v>
      </c>
      <c r="DA137" s="33" t="s">
        <v>964</v>
      </c>
      <c r="DC137" s="32">
        <v>-4</v>
      </c>
      <c r="DD137" s="33">
        <v>37</v>
      </c>
      <c r="DE137" s="20"/>
      <c r="DF137" s="20"/>
      <c r="DG137" s="33"/>
      <c r="DH137" s="33"/>
      <c r="DI137" s="32">
        <v>-2</v>
      </c>
      <c r="DO137" s="36">
        <v>35</v>
      </c>
      <c r="DP137" s="20"/>
      <c r="DQ137" s="33"/>
      <c r="DW137" s="20"/>
      <c r="DX137" s="20"/>
      <c r="DY137" s="20"/>
      <c r="DZ137" s="33"/>
      <c r="EE137" s="34">
        <v>35</v>
      </c>
      <c r="EF137" s="33"/>
      <c r="EG137" s="33"/>
      <c r="EO137" s="33">
        <v>35</v>
      </c>
      <c r="EP137" s="33"/>
      <c r="EQ137" s="33"/>
      <c r="ER137" s="32">
        <v>-2</v>
      </c>
      <c r="ES137" s="32">
        <v>1</v>
      </c>
      <c r="EU137" s="32">
        <v>40</v>
      </c>
      <c r="EW137" s="33">
        <v>74</v>
      </c>
      <c r="EX137" s="33"/>
      <c r="EY137" s="33"/>
      <c r="FD137" s="32">
        <v>50</v>
      </c>
      <c r="FG137" s="33">
        <v>124</v>
      </c>
      <c r="FH137" s="33"/>
      <c r="FI137" s="33"/>
      <c r="FN137" s="32">
        <v>-2</v>
      </c>
      <c r="FO137" s="33">
        <v>122</v>
      </c>
      <c r="FP137" s="33">
        <v>-5</v>
      </c>
      <c r="FQ137" s="33" t="s">
        <v>965</v>
      </c>
      <c r="FS137" s="32">
        <v>4</v>
      </c>
      <c r="FV137" s="33">
        <v>-36.5</v>
      </c>
      <c r="FW137" s="33" t="s">
        <v>832</v>
      </c>
      <c r="FX137" s="33"/>
      <c r="FZ137" s="32">
        <v>20</v>
      </c>
      <c r="GB137" s="33">
        <v>104.5</v>
      </c>
      <c r="GC137" s="20"/>
      <c r="GD137" s="20"/>
      <c r="GE137" s="20"/>
      <c r="GF137" s="20"/>
      <c r="GG137" s="20">
        <v>-2</v>
      </c>
      <c r="GH137" s="33">
        <v>102.5</v>
      </c>
      <c r="GI137" s="33"/>
      <c r="GM137" s="40"/>
      <c r="GN137" s="33">
        <v>102.5</v>
      </c>
      <c r="GO137" s="33"/>
      <c r="GU137" s="33">
        <v>102.5</v>
      </c>
      <c r="GV137" s="33">
        <v>-1</v>
      </c>
      <c r="GW137" s="32" t="s">
        <v>332</v>
      </c>
      <c r="GX137" s="32">
        <v>4</v>
      </c>
      <c r="GZ137" s="33">
        <v>105.5</v>
      </c>
      <c r="HF137" s="32">
        <v>4</v>
      </c>
      <c r="HG137" s="32">
        <v>109.5</v>
      </c>
      <c r="HM137" s="32">
        <v>109.5</v>
      </c>
      <c r="HN137" s="32">
        <v>-37</v>
      </c>
      <c r="HO137" s="32" t="s">
        <v>266</v>
      </c>
      <c r="HR137" s="32">
        <v>72.5</v>
      </c>
      <c r="HU137" s="32">
        <v>20</v>
      </c>
      <c r="HY137" s="32">
        <v>4</v>
      </c>
      <c r="IA137" s="32">
        <v>96.5</v>
      </c>
      <c r="IH137" s="32">
        <v>96.5</v>
      </c>
      <c r="IL137" s="32">
        <v>3.5</v>
      </c>
      <c r="IR137" s="32">
        <v>100</v>
      </c>
      <c r="IS137" s="32">
        <v>-68.5</v>
      </c>
      <c r="IT137" s="32" t="s">
        <v>360</v>
      </c>
      <c r="IV137" s="32">
        <v>60</v>
      </c>
      <c r="IX137" s="32">
        <v>91.5</v>
      </c>
      <c r="JC137" s="32">
        <v>91.5</v>
      </c>
      <c r="JD137" s="32">
        <v>-61.5</v>
      </c>
      <c r="JE137" s="32" t="s">
        <v>206</v>
      </c>
      <c r="JI137" s="66"/>
      <c r="JK137" s="32">
        <v>2</v>
      </c>
      <c r="JL137" s="32">
        <f t="shared" si="2"/>
        <v>32</v>
      </c>
    </row>
    <row r="138" s="32" customFormat="1" customHeight="1" spans="1:272">
      <c r="A138" s="10">
        <v>136</v>
      </c>
      <c r="B138" s="10">
        <v>311</v>
      </c>
      <c r="C138" s="10" t="s">
        <v>258</v>
      </c>
      <c r="D138" s="10" t="s">
        <v>208</v>
      </c>
      <c r="E138" s="10">
        <v>4302</v>
      </c>
      <c r="F138" s="10" t="s">
        <v>966</v>
      </c>
      <c r="G138" s="47" t="s">
        <v>198</v>
      </c>
      <c r="I138" s="32">
        <v>0</v>
      </c>
      <c r="K138" s="32">
        <v>-2</v>
      </c>
      <c r="M138" s="20">
        <v>5</v>
      </c>
      <c r="N138" s="32">
        <v>20</v>
      </c>
      <c r="T138" s="33"/>
      <c r="U138" s="20">
        <v>23</v>
      </c>
      <c r="V138" s="20"/>
      <c r="W138" s="20">
        <v>-23</v>
      </c>
      <c r="X138" s="20"/>
      <c r="Y138" s="20"/>
      <c r="Z138" s="20">
        <v>20</v>
      </c>
      <c r="AA138" s="20"/>
      <c r="AB138" s="20">
        <v>-20</v>
      </c>
      <c r="AC138" s="20"/>
      <c r="AD138" s="20"/>
      <c r="AE138" s="20"/>
      <c r="AF138" s="20"/>
      <c r="AG138" s="33">
        <v>0</v>
      </c>
      <c r="AH138" s="32">
        <v>20</v>
      </c>
      <c r="AJ138" s="32">
        <v>40</v>
      </c>
      <c r="AL138" s="32">
        <v>10</v>
      </c>
      <c r="AM138" s="32">
        <v>0</v>
      </c>
      <c r="AN138" s="32">
        <v>0</v>
      </c>
      <c r="AP138" s="33"/>
      <c r="AQ138" s="56">
        <v>70</v>
      </c>
      <c r="AR138" s="33"/>
      <c r="AS138" s="33">
        <v>20</v>
      </c>
      <c r="AT138" s="33">
        <v>20</v>
      </c>
      <c r="AU138" s="33"/>
      <c r="AV138" s="56">
        <v>110</v>
      </c>
      <c r="AW138" s="33"/>
      <c r="BA138" s="33">
        <v>110</v>
      </c>
      <c r="BB138" s="33"/>
      <c r="BC138" s="33"/>
      <c r="BE138" s="32">
        <v>20</v>
      </c>
      <c r="BF138" s="32">
        <v>0</v>
      </c>
      <c r="BH138" s="33">
        <v>-61</v>
      </c>
      <c r="BI138" s="33" t="s">
        <v>967</v>
      </c>
      <c r="BP138" s="34">
        <v>69</v>
      </c>
      <c r="BQ138" s="33"/>
      <c r="BR138" s="33"/>
      <c r="BT138" s="32">
        <v>-2</v>
      </c>
      <c r="BV138" s="33">
        <v>67</v>
      </c>
      <c r="BW138" s="20"/>
      <c r="BX138" s="20"/>
      <c r="BY138" s="20"/>
      <c r="BZ138" s="20"/>
      <c r="CA138" s="20">
        <v>0</v>
      </c>
      <c r="CB138" s="20"/>
      <c r="CC138" s="20">
        <v>3</v>
      </c>
      <c r="CD138" s="20"/>
      <c r="CE138" s="20"/>
      <c r="CF138" s="33">
        <v>70</v>
      </c>
      <c r="CG138" s="33"/>
      <c r="CH138" s="20"/>
      <c r="CI138" s="20"/>
      <c r="CJ138" s="20">
        <v>-2</v>
      </c>
      <c r="CK138" s="33">
        <v>68</v>
      </c>
      <c r="CL138" s="33"/>
      <c r="CN138" s="20"/>
      <c r="CO138" s="35"/>
      <c r="CR138" s="33"/>
      <c r="CS138" s="33"/>
      <c r="CT138" s="36">
        <v>68</v>
      </c>
      <c r="CW138" s="20"/>
      <c r="CY138" s="33">
        <v>68</v>
      </c>
      <c r="CZ138" s="33"/>
      <c r="DA138" s="33"/>
      <c r="DC138" s="32">
        <v>-2</v>
      </c>
      <c r="DD138" s="33">
        <v>66</v>
      </c>
      <c r="DE138" s="20"/>
      <c r="DF138" s="20"/>
      <c r="DG138" s="33">
        <v>-66</v>
      </c>
      <c r="DH138" s="33" t="s">
        <v>261</v>
      </c>
      <c r="DI138" s="32">
        <v>3</v>
      </c>
      <c r="DJ138" s="32">
        <v>20</v>
      </c>
      <c r="DO138" s="36">
        <v>23</v>
      </c>
      <c r="DP138" s="20"/>
      <c r="DQ138" s="33"/>
      <c r="DR138" s="32">
        <v>-2</v>
      </c>
      <c r="DW138" s="20"/>
      <c r="DX138" s="20"/>
      <c r="DY138" s="20"/>
      <c r="DZ138" s="33"/>
      <c r="EA138" s="32">
        <v>-2</v>
      </c>
      <c r="EE138" s="34">
        <v>19</v>
      </c>
      <c r="EF138" s="33"/>
      <c r="EG138" s="33"/>
      <c r="EK138" s="32">
        <v>10</v>
      </c>
      <c r="EM138" s="32">
        <v>-2</v>
      </c>
      <c r="EO138" s="33">
        <v>27</v>
      </c>
      <c r="EP138" s="33"/>
      <c r="EQ138" s="33"/>
      <c r="EU138" s="32">
        <v>30</v>
      </c>
      <c r="EW138" s="33">
        <v>57</v>
      </c>
      <c r="EX138" s="33">
        <v>-10</v>
      </c>
      <c r="EY138" s="33" t="s">
        <v>370</v>
      </c>
      <c r="EZ138" s="32">
        <v>-2</v>
      </c>
      <c r="FD138" s="32">
        <v>10</v>
      </c>
      <c r="FG138" s="33">
        <v>55</v>
      </c>
      <c r="FH138" s="33"/>
      <c r="FI138" s="33"/>
      <c r="FO138" s="33">
        <v>55</v>
      </c>
      <c r="FP138" s="33">
        <v>-22.5</v>
      </c>
      <c r="FQ138" s="33" t="s">
        <v>968</v>
      </c>
      <c r="FT138" s="32">
        <v>20</v>
      </c>
      <c r="FV138" s="33"/>
      <c r="FW138" s="33"/>
      <c r="FX138" s="33"/>
      <c r="GB138" s="33">
        <v>52.5</v>
      </c>
      <c r="GC138" s="20">
        <v>-16</v>
      </c>
      <c r="GD138" s="20" t="s">
        <v>265</v>
      </c>
      <c r="GE138" s="20"/>
      <c r="GF138" s="20"/>
      <c r="GG138" s="20"/>
      <c r="GH138" s="33">
        <v>36.5</v>
      </c>
      <c r="GI138" s="33"/>
      <c r="GM138" s="40"/>
      <c r="GN138" s="33">
        <v>36.5</v>
      </c>
      <c r="GO138" s="33"/>
      <c r="GU138" s="33">
        <v>36.5</v>
      </c>
      <c r="GV138" s="33"/>
      <c r="GX138" s="32">
        <v>2.5</v>
      </c>
      <c r="GZ138" s="33">
        <v>39</v>
      </c>
      <c r="HE138" s="32">
        <v>4</v>
      </c>
      <c r="HF138" s="32">
        <v>3</v>
      </c>
      <c r="HG138" s="32">
        <v>46</v>
      </c>
      <c r="HH138" s="32">
        <v>-30</v>
      </c>
      <c r="HI138" s="32" t="s">
        <v>253</v>
      </c>
      <c r="HL138" s="32">
        <v>-2</v>
      </c>
      <c r="HM138" s="32">
        <v>14</v>
      </c>
      <c r="HP138" s="32">
        <v>3</v>
      </c>
      <c r="HR138" s="32">
        <v>17</v>
      </c>
      <c r="HV138" s="32">
        <v>20</v>
      </c>
      <c r="HY138" s="32">
        <v>2.5</v>
      </c>
      <c r="HZ138" s="32">
        <v>-6</v>
      </c>
      <c r="IA138" s="32">
        <v>33.5</v>
      </c>
      <c r="IB138" s="32">
        <v>-16</v>
      </c>
      <c r="IC138" s="32" t="s">
        <v>255</v>
      </c>
      <c r="IG138" s="32">
        <v>-8</v>
      </c>
      <c r="IH138" s="32">
        <v>9.5</v>
      </c>
      <c r="IL138" s="32">
        <v>2.5</v>
      </c>
      <c r="IO138" s="32">
        <v>20</v>
      </c>
      <c r="IQ138" s="32">
        <v>-6</v>
      </c>
      <c r="IR138" s="32">
        <v>26</v>
      </c>
      <c r="IV138" s="32">
        <v>0</v>
      </c>
      <c r="IX138" s="32">
        <v>26</v>
      </c>
      <c r="IY138" s="32">
        <v>-26</v>
      </c>
      <c r="IZ138" s="32" t="s">
        <v>267</v>
      </c>
      <c r="JC138" s="32">
        <v>0</v>
      </c>
      <c r="JG138" s="32">
        <v>20</v>
      </c>
      <c r="JI138" s="66"/>
      <c r="JL138" s="32">
        <f t="shared" si="2"/>
        <v>20</v>
      </c>
    </row>
    <row r="139" s="32" customFormat="1" customHeight="1" spans="1:272">
      <c r="A139" s="10">
        <v>137</v>
      </c>
      <c r="B139" s="10">
        <v>337</v>
      </c>
      <c r="C139" s="10" t="s">
        <v>386</v>
      </c>
      <c r="D139" s="10" t="s">
        <v>269</v>
      </c>
      <c r="E139" s="10">
        <v>4061</v>
      </c>
      <c r="F139" s="10" t="s">
        <v>969</v>
      </c>
      <c r="G139" s="10" t="s">
        <v>198</v>
      </c>
      <c r="I139" s="32">
        <v>-2</v>
      </c>
      <c r="M139" s="20"/>
      <c r="S139" s="32">
        <v>20</v>
      </c>
      <c r="T139" s="33"/>
      <c r="U139" s="20">
        <v>18</v>
      </c>
      <c r="V139" s="20"/>
      <c r="W139" s="20"/>
      <c r="X139" s="20"/>
      <c r="Y139" s="20"/>
      <c r="Z139" s="20">
        <v>30</v>
      </c>
      <c r="AA139" s="20"/>
      <c r="AB139" s="20"/>
      <c r="AC139" s="20">
        <v>20</v>
      </c>
      <c r="AD139" s="20">
        <v>30</v>
      </c>
      <c r="AE139" s="20"/>
      <c r="AF139" s="20"/>
      <c r="AG139" s="33">
        <v>98</v>
      </c>
      <c r="AJ139" s="32">
        <v>40</v>
      </c>
      <c r="AL139" s="32">
        <v>0</v>
      </c>
      <c r="AM139" s="32">
        <v>20</v>
      </c>
      <c r="AN139" s="32">
        <v>20</v>
      </c>
      <c r="AP139" s="33"/>
      <c r="AQ139" s="56">
        <v>178</v>
      </c>
      <c r="AR139" s="33"/>
      <c r="AS139" s="33">
        <v>20</v>
      </c>
      <c r="AT139" s="33"/>
      <c r="AU139" s="33"/>
      <c r="AV139" s="56">
        <v>198</v>
      </c>
      <c r="AW139" s="33">
        <v>-32</v>
      </c>
      <c r="AX139" s="32" t="s">
        <v>970</v>
      </c>
      <c r="BA139" s="33">
        <v>166</v>
      </c>
      <c r="BB139" s="33"/>
      <c r="BC139" s="33"/>
      <c r="BD139" s="32">
        <v>20</v>
      </c>
      <c r="BE139" s="32">
        <v>20</v>
      </c>
      <c r="BF139" s="32">
        <v>6</v>
      </c>
      <c r="BH139" s="33">
        <v>-38</v>
      </c>
      <c r="BI139" s="33" t="s">
        <v>476</v>
      </c>
      <c r="BJ139" s="32">
        <v>1</v>
      </c>
      <c r="BM139" s="32">
        <v>20</v>
      </c>
      <c r="BN139" s="32">
        <v>-18</v>
      </c>
      <c r="BO139" s="32" t="s">
        <v>477</v>
      </c>
      <c r="BP139" s="34">
        <v>177</v>
      </c>
      <c r="BQ139" s="33"/>
      <c r="BR139" s="33"/>
      <c r="BT139" s="32">
        <v>-1</v>
      </c>
      <c r="BV139" s="33">
        <v>176</v>
      </c>
      <c r="BW139" s="20"/>
      <c r="BX139" s="20"/>
      <c r="BY139" s="20">
        <v>20</v>
      </c>
      <c r="BZ139" s="20">
        <v>20</v>
      </c>
      <c r="CA139" s="20">
        <v>0</v>
      </c>
      <c r="CB139" s="20"/>
      <c r="CC139" s="20">
        <v>-2</v>
      </c>
      <c r="CD139" s="20">
        <v>-37</v>
      </c>
      <c r="CE139" s="20" t="s">
        <v>379</v>
      </c>
      <c r="CF139" s="33">
        <v>177</v>
      </c>
      <c r="CG139" s="33">
        <v>-22.5</v>
      </c>
      <c r="CH139" s="20" t="s">
        <v>971</v>
      </c>
      <c r="CI139" s="20">
        <v>20</v>
      </c>
      <c r="CJ139" s="20">
        <v>3</v>
      </c>
      <c r="CK139" s="33">
        <v>177.5</v>
      </c>
      <c r="CL139" s="33">
        <v>-2.5</v>
      </c>
      <c r="CM139" s="32" t="s">
        <v>472</v>
      </c>
      <c r="CN139" s="20">
        <v>-2</v>
      </c>
      <c r="CO139" s="35">
        <v>10</v>
      </c>
      <c r="CP139" s="32">
        <v>20</v>
      </c>
      <c r="CR139" s="33"/>
      <c r="CS139" s="33"/>
      <c r="CT139" s="36">
        <v>203</v>
      </c>
      <c r="CW139" s="20"/>
      <c r="CX139" s="32">
        <v>-2</v>
      </c>
      <c r="CY139" s="33">
        <v>201</v>
      </c>
      <c r="CZ139" s="33"/>
      <c r="DA139" s="33"/>
      <c r="DD139" s="33">
        <v>201</v>
      </c>
      <c r="DE139" s="20"/>
      <c r="DF139" s="20"/>
      <c r="DG139" s="33">
        <v>-10</v>
      </c>
      <c r="DH139" s="33" t="s">
        <v>972</v>
      </c>
      <c r="DJ139" s="32">
        <v>20</v>
      </c>
      <c r="DN139" s="32">
        <v>20</v>
      </c>
      <c r="DO139" s="36">
        <v>211</v>
      </c>
      <c r="DP139" s="20">
        <v>-96</v>
      </c>
      <c r="DQ139" s="33" t="s">
        <v>694</v>
      </c>
      <c r="DR139" s="32">
        <v>4</v>
      </c>
      <c r="DW139" s="20">
        <v>-35</v>
      </c>
      <c r="DX139" s="20" t="s">
        <v>973</v>
      </c>
      <c r="DY139" s="20"/>
      <c r="DZ139" s="33"/>
      <c r="EA139" s="32">
        <v>-2</v>
      </c>
      <c r="EE139" s="34">
        <v>82</v>
      </c>
      <c r="EF139" s="33"/>
      <c r="EG139" s="33"/>
      <c r="EI139" s="32">
        <v>20</v>
      </c>
      <c r="EJ139" s="32">
        <v>5</v>
      </c>
      <c r="EK139" s="32">
        <v>10</v>
      </c>
      <c r="EO139" s="33">
        <v>117</v>
      </c>
      <c r="EP139" s="33"/>
      <c r="EQ139" s="33"/>
      <c r="ER139" s="32">
        <v>-2</v>
      </c>
      <c r="EU139" s="32">
        <v>140</v>
      </c>
      <c r="EW139" s="33">
        <v>255</v>
      </c>
      <c r="EX139" s="33">
        <v>-7</v>
      </c>
      <c r="EY139" s="33" t="s">
        <v>396</v>
      </c>
      <c r="EZ139" s="32">
        <v>-6</v>
      </c>
      <c r="FD139" s="32">
        <v>150</v>
      </c>
      <c r="FG139" s="33">
        <v>392</v>
      </c>
      <c r="FH139" s="33">
        <v>-10</v>
      </c>
      <c r="FI139" s="33" t="s">
        <v>887</v>
      </c>
      <c r="FN139" s="32">
        <v>-2</v>
      </c>
      <c r="FO139" s="33">
        <v>380</v>
      </c>
      <c r="FP139" s="33">
        <v>-50</v>
      </c>
      <c r="FQ139" s="33" t="s">
        <v>974</v>
      </c>
      <c r="FS139" s="32">
        <v>-2</v>
      </c>
      <c r="FV139" s="33">
        <v>-42.5</v>
      </c>
      <c r="FW139" s="33" t="s">
        <v>975</v>
      </c>
      <c r="FX139" s="33"/>
      <c r="FZ139" s="32">
        <v>30</v>
      </c>
      <c r="GA139" s="32">
        <v>10</v>
      </c>
      <c r="GB139" s="33">
        <v>325.5</v>
      </c>
      <c r="GC139" s="20">
        <v>-69.5</v>
      </c>
      <c r="GD139" s="20" t="s">
        <v>976</v>
      </c>
      <c r="GE139" s="20"/>
      <c r="GF139" s="20"/>
      <c r="GG139" s="20"/>
      <c r="GH139" s="33">
        <v>256</v>
      </c>
      <c r="GI139" s="33"/>
      <c r="GM139" s="40"/>
      <c r="GN139" s="33">
        <v>256</v>
      </c>
      <c r="GO139" s="33"/>
      <c r="GR139" s="32">
        <v>-4</v>
      </c>
      <c r="GU139" s="33">
        <v>252</v>
      </c>
      <c r="GV139" s="33">
        <v>-8</v>
      </c>
      <c r="GW139" s="32" t="s">
        <v>351</v>
      </c>
      <c r="GZ139" s="33">
        <v>248</v>
      </c>
      <c r="HE139" s="32">
        <v>-2</v>
      </c>
      <c r="HG139" s="32">
        <v>246</v>
      </c>
      <c r="HM139" s="32">
        <v>246</v>
      </c>
      <c r="HR139" s="32">
        <v>246</v>
      </c>
      <c r="HS139" s="32">
        <v>-2.5</v>
      </c>
      <c r="HT139" s="32" t="s">
        <v>204</v>
      </c>
      <c r="IA139" s="32">
        <v>243.5</v>
      </c>
      <c r="IB139" s="32">
        <v>-6</v>
      </c>
      <c r="IC139" s="32" t="s">
        <v>502</v>
      </c>
      <c r="IH139" s="32">
        <v>237.5</v>
      </c>
      <c r="II139" s="32">
        <v>-21.5</v>
      </c>
      <c r="IJ139" s="32" t="s">
        <v>623</v>
      </c>
      <c r="IR139" s="32">
        <v>216</v>
      </c>
      <c r="IU139" s="32">
        <v>20</v>
      </c>
      <c r="IV139" s="32">
        <v>0</v>
      </c>
      <c r="IX139" s="32">
        <v>236</v>
      </c>
      <c r="JC139" s="32">
        <v>236</v>
      </c>
      <c r="JH139" s="32">
        <v>20</v>
      </c>
      <c r="JI139" s="66"/>
      <c r="JL139" s="32">
        <f t="shared" si="2"/>
        <v>256</v>
      </c>
    </row>
    <row r="140" s="32" customFormat="1" customHeight="1" spans="1:272">
      <c r="A140" s="10">
        <v>138</v>
      </c>
      <c r="B140" s="10">
        <v>723</v>
      </c>
      <c r="C140" s="10" t="s">
        <v>977</v>
      </c>
      <c r="D140" s="10" t="s">
        <v>279</v>
      </c>
      <c r="E140" s="10">
        <v>8940</v>
      </c>
      <c r="F140" s="10" t="s">
        <v>978</v>
      </c>
      <c r="G140" s="49" t="s">
        <v>210</v>
      </c>
      <c r="K140" s="32">
        <v>-2</v>
      </c>
      <c r="M140" s="20"/>
      <c r="T140" s="33"/>
      <c r="U140" s="20">
        <v>-2</v>
      </c>
      <c r="V140" s="20"/>
      <c r="W140" s="20"/>
      <c r="X140" s="20"/>
      <c r="Y140" s="20"/>
      <c r="Z140" s="20"/>
      <c r="AA140" s="20"/>
      <c r="AB140" s="20"/>
      <c r="AC140" s="20"/>
      <c r="AD140" s="20"/>
      <c r="AE140" s="20">
        <v>-4</v>
      </c>
      <c r="AF140" s="20"/>
      <c r="AG140" s="33">
        <v>-6</v>
      </c>
      <c r="AJ140" s="32">
        <v>30</v>
      </c>
      <c r="AL140" s="32">
        <v>0</v>
      </c>
      <c r="AM140" s="32">
        <v>0</v>
      </c>
      <c r="AN140" s="32">
        <v>0</v>
      </c>
      <c r="AP140" s="33"/>
      <c r="AQ140" s="56">
        <v>24</v>
      </c>
      <c r="AR140" s="33"/>
      <c r="AS140" s="33"/>
      <c r="AT140" s="33"/>
      <c r="AU140" s="33"/>
      <c r="AV140" s="56">
        <v>24</v>
      </c>
      <c r="AW140" s="33"/>
      <c r="BA140" s="33">
        <v>24</v>
      </c>
      <c r="BB140" s="33"/>
      <c r="BC140" s="33"/>
      <c r="BF140" s="32">
        <v>0</v>
      </c>
      <c r="BH140" s="33"/>
      <c r="BI140" s="33"/>
      <c r="BP140" s="34">
        <v>24</v>
      </c>
      <c r="BQ140" s="33"/>
      <c r="BR140" s="33"/>
      <c r="BV140" s="33">
        <v>24</v>
      </c>
      <c r="BW140" s="20"/>
      <c r="BX140" s="20"/>
      <c r="BY140" s="20"/>
      <c r="BZ140" s="20"/>
      <c r="CA140" s="20">
        <v>0</v>
      </c>
      <c r="CB140" s="20"/>
      <c r="CC140" s="20"/>
      <c r="CD140" s="20"/>
      <c r="CE140" s="20"/>
      <c r="CF140" s="33">
        <v>24</v>
      </c>
      <c r="CG140" s="33"/>
      <c r="CH140" s="20"/>
      <c r="CI140" s="20"/>
      <c r="CJ140" s="20">
        <v>1</v>
      </c>
      <c r="CK140" s="33">
        <v>25</v>
      </c>
      <c r="CL140" s="33"/>
      <c r="CN140" s="20">
        <v>4</v>
      </c>
      <c r="CO140" s="35"/>
      <c r="CP140" s="32">
        <v>20</v>
      </c>
      <c r="CR140" s="33"/>
      <c r="CS140" s="33"/>
      <c r="CT140" s="36">
        <v>49</v>
      </c>
      <c r="CU140" s="32">
        <v>20</v>
      </c>
      <c r="CW140" s="20"/>
      <c r="CX140" s="32">
        <v>1</v>
      </c>
      <c r="CY140" s="33">
        <v>70</v>
      </c>
      <c r="CZ140" s="33"/>
      <c r="DA140" s="33"/>
      <c r="DC140" s="32">
        <v>1</v>
      </c>
      <c r="DD140" s="33">
        <v>71</v>
      </c>
      <c r="DE140" s="20"/>
      <c r="DF140" s="20"/>
      <c r="DG140" s="33"/>
      <c r="DH140" s="33"/>
      <c r="DI140" s="32">
        <v>2</v>
      </c>
      <c r="DO140" s="36">
        <v>73</v>
      </c>
      <c r="DP140" s="20">
        <v>-36.5</v>
      </c>
      <c r="DQ140" s="33" t="s">
        <v>443</v>
      </c>
      <c r="DW140" s="20"/>
      <c r="DX140" s="20"/>
      <c r="DY140" s="20"/>
      <c r="DZ140" s="33"/>
      <c r="EE140" s="34">
        <v>36.5</v>
      </c>
      <c r="EF140" s="33"/>
      <c r="EG140" s="33"/>
      <c r="EO140" s="33">
        <v>36.5</v>
      </c>
      <c r="EP140" s="33"/>
      <c r="EQ140" s="33"/>
      <c r="EU140" s="32">
        <v>80</v>
      </c>
      <c r="EW140" s="33">
        <v>116.5</v>
      </c>
      <c r="EX140" s="33"/>
      <c r="EY140" s="33"/>
      <c r="FD140" s="32">
        <v>30</v>
      </c>
      <c r="FE140" s="32">
        <v>4</v>
      </c>
      <c r="FG140" s="33">
        <v>150.5</v>
      </c>
      <c r="FH140" s="33"/>
      <c r="FI140" s="33"/>
      <c r="FO140" s="33">
        <v>150.5</v>
      </c>
      <c r="FP140" s="33">
        <v>-26</v>
      </c>
      <c r="FQ140" s="33" t="s">
        <v>979</v>
      </c>
      <c r="FV140" s="33"/>
      <c r="FW140" s="33"/>
      <c r="FX140" s="33">
        <v>-2</v>
      </c>
      <c r="FZ140" s="32">
        <v>20</v>
      </c>
      <c r="GB140" s="33">
        <v>142.5</v>
      </c>
      <c r="GC140" s="20"/>
      <c r="GD140" s="20"/>
      <c r="GE140" s="20"/>
      <c r="GF140" s="20"/>
      <c r="GG140" s="20"/>
      <c r="GH140" s="33">
        <v>142.5</v>
      </c>
      <c r="GI140" s="33"/>
      <c r="GM140" s="40"/>
      <c r="GN140" s="33">
        <v>142.5</v>
      </c>
      <c r="GO140" s="33"/>
      <c r="GR140" s="32">
        <v>5</v>
      </c>
      <c r="GU140" s="33">
        <v>147.5</v>
      </c>
      <c r="GV140" s="33"/>
      <c r="GZ140" s="33">
        <v>142.5</v>
      </c>
      <c r="HG140" s="32">
        <v>142.5</v>
      </c>
      <c r="HM140" s="32">
        <v>142.5</v>
      </c>
      <c r="HQ140" s="32">
        <v>1</v>
      </c>
      <c r="HR140" s="32">
        <v>143.5</v>
      </c>
      <c r="HS140" s="32">
        <v>-143.5</v>
      </c>
      <c r="HT140" s="32" t="s">
        <v>204</v>
      </c>
      <c r="HY140" s="32">
        <v>4.5</v>
      </c>
      <c r="IA140" s="32">
        <v>4.5</v>
      </c>
      <c r="IG140" s="32">
        <v>-2</v>
      </c>
      <c r="IH140" s="32">
        <v>2.5</v>
      </c>
      <c r="IK140" s="32">
        <v>20</v>
      </c>
      <c r="IL140" s="32">
        <v>0</v>
      </c>
      <c r="IQ140" s="32">
        <v>3</v>
      </c>
      <c r="IR140" s="32">
        <v>25.5</v>
      </c>
      <c r="IS140" s="32">
        <v>-10</v>
      </c>
      <c r="IT140" s="32" t="s">
        <v>215</v>
      </c>
      <c r="IU140" s="32">
        <v>20</v>
      </c>
      <c r="IV140" s="32">
        <v>50</v>
      </c>
      <c r="IX140" s="32">
        <v>85.5</v>
      </c>
      <c r="JC140" s="32">
        <v>85.5</v>
      </c>
      <c r="JI140" s="66"/>
      <c r="JK140" s="32">
        <v>-2</v>
      </c>
      <c r="JL140" s="32">
        <f t="shared" si="2"/>
        <v>83.5</v>
      </c>
    </row>
    <row r="141" s="32" customFormat="1" customHeight="1" spans="1:272">
      <c r="A141" s="10">
        <v>139</v>
      </c>
      <c r="B141" s="10">
        <v>105910</v>
      </c>
      <c r="C141" s="10" t="s">
        <v>980</v>
      </c>
      <c r="D141" s="10" t="s">
        <v>269</v>
      </c>
      <c r="E141" s="20">
        <v>11876</v>
      </c>
      <c r="F141" s="20" t="s">
        <v>981</v>
      </c>
      <c r="G141" s="10" t="s">
        <v>192</v>
      </c>
      <c r="H141" s="32">
        <v>2</v>
      </c>
      <c r="I141" s="32">
        <v>-1</v>
      </c>
      <c r="K141" s="32">
        <v>-3</v>
      </c>
      <c r="M141" s="20">
        <v>4</v>
      </c>
      <c r="N141" s="32">
        <v>20</v>
      </c>
      <c r="T141" s="33"/>
      <c r="U141" s="20">
        <v>22</v>
      </c>
      <c r="V141" s="20"/>
      <c r="W141" s="20"/>
      <c r="X141" s="20"/>
      <c r="Y141" s="20"/>
      <c r="Z141" s="20"/>
      <c r="AA141" s="20"/>
      <c r="AB141" s="20"/>
      <c r="AC141" s="20"/>
      <c r="AD141" s="20"/>
      <c r="AE141" s="20"/>
      <c r="AF141" s="20"/>
      <c r="AG141" s="33">
        <v>22</v>
      </c>
      <c r="AJ141" s="32">
        <v>35</v>
      </c>
      <c r="AL141" s="32">
        <v>10</v>
      </c>
      <c r="AM141" s="32">
        <v>20</v>
      </c>
      <c r="AN141" s="32">
        <v>20</v>
      </c>
      <c r="AP141" s="33"/>
      <c r="AQ141" s="56">
        <v>107</v>
      </c>
      <c r="AR141" s="33"/>
      <c r="AS141" s="33">
        <v>20</v>
      </c>
      <c r="AT141" s="33"/>
      <c r="AU141" s="33"/>
      <c r="AV141" s="56">
        <v>127</v>
      </c>
      <c r="AW141" s="33">
        <v>-25</v>
      </c>
      <c r="AX141" s="32" t="s">
        <v>982</v>
      </c>
      <c r="BA141" s="33">
        <v>102</v>
      </c>
      <c r="BB141" s="33"/>
      <c r="BC141" s="33"/>
      <c r="BF141" s="32">
        <v>0</v>
      </c>
      <c r="BH141" s="33">
        <v>-92.5</v>
      </c>
      <c r="BI141" s="33" t="s">
        <v>983</v>
      </c>
      <c r="BP141" s="34">
        <v>9.5</v>
      </c>
      <c r="BQ141" s="33"/>
      <c r="BR141" s="33"/>
      <c r="BS141" s="32">
        <v>20</v>
      </c>
      <c r="BV141" s="33">
        <v>29.5</v>
      </c>
      <c r="BW141" s="20"/>
      <c r="BX141" s="20"/>
      <c r="BY141" s="20"/>
      <c r="BZ141" s="20"/>
      <c r="CA141" s="20">
        <v>20</v>
      </c>
      <c r="CB141" s="20"/>
      <c r="CC141" s="20"/>
      <c r="CD141" s="20">
        <v>-15</v>
      </c>
      <c r="CE141" s="20" t="s">
        <v>379</v>
      </c>
      <c r="CF141" s="33">
        <v>34.5</v>
      </c>
      <c r="CG141" s="33"/>
      <c r="CH141" s="20"/>
      <c r="CI141" s="20"/>
      <c r="CJ141" s="20"/>
      <c r="CK141" s="33">
        <v>34.5</v>
      </c>
      <c r="CL141" s="33"/>
      <c r="CN141" s="20"/>
      <c r="CO141" s="35"/>
      <c r="CR141" s="33"/>
      <c r="CS141" s="33"/>
      <c r="CT141" s="36">
        <v>34.5</v>
      </c>
      <c r="CW141" s="20"/>
      <c r="CY141" s="33">
        <v>34.5</v>
      </c>
      <c r="CZ141" s="33"/>
      <c r="DA141" s="33"/>
      <c r="DD141" s="33">
        <v>34.5</v>
      </c>
      <c r="DE141" s="20"/>
      <c r="DF141" s="20"/>
      <c r="DG141" s="33"/>
      <c r="DH141" s="33"/>
      <c r="DO141" s="36">
        <v>34.5</v>
      </c>
      <c r="DP141" s="20"/>
      <c r="DQ141" s="33"/>
      <c r="DW141" s="20"/>
      <c r="DX141" s="20"/>
      <c r="DY141" s="20"/>
      <c r="DZ141" s="33"/>
      <c r="EE141" s="34">
        <v>34.5</v>
      </c>
      <c r="EF141" s="33"/>
      <c r="EG141" s="33"/>
      <c r="EO141" s="33">
        <v>34.5</v>
      </c>
      <c r="EP141" s="33"/>
      <c r="EQ141" s="33"/>
      <c r="EW141" s="33">
        <v>34.5</v>
      </c>
      <c r="EX141" s="33"/>
      <c r="EY141" s="33"/>
      <c r="FG141" s="33">
        <v>34.5</v>
      </c>
      <c r="FH141" s="33"/>
      <c r="FI141" s="33"/>
      <c r="FO141" s="33">
        <v>34.5</v>
      </c>
      <c r="FP141" s="33"/>
      <c r="FQ141" s="33"/>
      <c r="FV141" s="33"/>
      <c r="FW141" s="33"/>
      <c r="FX141" s="33"/>
      <c r="GB141" s="33">
        <v>34.5</v>
      </c>
      <c r="GC141" s="20"/>
      <c r="GD141" s="20"/>
      <c r="GE141" s="20"/>
      <c r="GF141" s="20"/>
      <c r="GG141" s="20"/>
      <c r="GH141" s="33">
        <v>34.5</v>
      </c>
      <c r="GI141" s="33"/>
      <c r="GM141" s="40"/>
      <c r="GN141" s="33">
        <v>34.5</v>
      </c>
      <c r="GO141" s="33"/>
      <c r="GR141" s="32">
        <v>-2</v>
      </c>
      <c r="GU141" s="33">
        <v>32.5</v>
      </c>
      <c r="GV141" s="33"/>
      <c r="GZ141" s="33">
        <v>34.5</v>
      </c>
      <c r="HE141" s="32">
        <v>2</v>
      </c>
      <c r="HF141" s="32">
        <v>0</v>
      </c>
      <c r="HG141" s="32">
        <v>36.5</v>
      </c>
      <c r="HL141" s="32">
        <v>3</v>
      </c>
      <c r="HM141" s="32">
        <v>39.5</v>
      </c>
      <c r="HN141" s="32">
        <v>-10</v>
      </c>
      <c r="HO141" s="32" t="s">
        <v>334</v>
      </c>
      <c r="HP141" s="32">
        <v>0.5</v>
      </c>
      <c r="HR141" s="32">
        <v>30</v>
      </c>
      <c r="HS141" s="32">
        <v>-30</v>
      </c>
      <c r="HT141" s="32" t="s">
        <v>204</v>
      </c>
      <c r="HZ141" s="32">
        <v>5</v>
      </c>
      <c r="IA141" s="32">
        <v>5</v>
      </c>
      <c r="IG141" s="32">
        <v>5</v>
      </c>
      <c r="IH141" s="32">
        <v>10</v>
      </c>
      <c r="IL141" s="32">
        <v>0</v>
      </c>
      <c r="IQ141" s="32">
        <v>-2</v>
      </c>
      <c r="IR141" s="32">
        <v>8</v>
      </c>
      <c r="IU141" s="32">
        <v>20</v>
      </c>
      <c r="IV141" s="32">
        <v>50</v>
      </c>
      <c r="IX141" s="32">
        <v>78</v>
      </c>
      <c r="JC141" s="32">
        <v>78</v>
      </c>
      <c r="JH141" s="32">
        <v>20</v>
      </c>
      <c r="JI141" s="66"/>
      <c r="JK141" s="32">
        <v>-2</v>
      </c>
      <c r="JL141" s="32">
        <f t="shared" si="2"/>
        <v>96</v>
      </c>
    </row>
    <row r="142" s="32" customFormat="1" customHeight="1" spans="1:272">
      <c r="A142" s="10">
        <v>140</v>
      </c>
      <c r="B142" s="10">
        <v>572</v>
      </c>
      <c r="C142" s="10" t="s">
        <v>809</v>
      </c>
      <c r="D142" s="10" t="s">
        <v>269</v>
      </c>
      <c r="E142" s="10">
        <v>10186</v>
      </c>
      <c r="F142" s="10" t="s">
        <v>984</v>
      </c>
      <c r="G142" s="10" t="s">
        <v>210</v>
      </c>
      <c r="J142" s="32">
        <v>-2</v>
      </c>
      <c r="L142" s="32">
        <v>0</v>
      </c>
      <c r="M142" s="20"/>
      <c r="T142" s="33"/>
      <c r="U142" s="20">
        <v>-2</v>
      </c>
      <c r="V142" s="20"/>
      <c r="W142" s="20"/>
      <c r="X142" s="20"/>
      <c r="Y142" s="20"/>
      <c r="Z142" s="20">
        <v>10</v>
      </c>
      <c r="AA142" s="20"/>
      <c r="AB142" s="20"/>
      <c r="AC142" s="20"/>
      <c r="AD142" s="20"/>
      <c r="AE142" s="20"/>
      <c r="AF142" s="20"/>
      <c r="AG142" s="33">
        <v>8</v>
      </c>
      <c r="AJ142" s="32">
        <v>40</v>
      </c>
      <c r="AL142" s="32">
        <v>0</v>
      </c>
      <c r="AM142" s="32">
        <v>0</v>
      </c>
      <c r="AN142" s="32">
        <v>20</v>
      </c>
      <c r="AP142" s="33"/>
      <c r="AQ142" s="56">
        <v>68</v>
      </c>
      <c r="AR142" s="33"/>
      <c r="AS142" s="33"/>
      <c r="AT142" s="33">
        <v>20</v>
      </c>
      <c r="AU142" s="33"/>
      <c r="AV142" s="56">
        <v>88</v>
      </c>
      <c r="AW142" s="33"/>
      <c r="BA142" s="33">
        <v>88</v>
      </c>
      <c r="BB142" s="33"/>
      <c r="BC142" s="33"/>
      <c r="BF142" s="32">
        <v>1</v>
      </c>
      <c r="BH142" s="33"/>
      <c r="BI142" s="33"/>
      <c r="BM142" s="32">
        <v>20</v>
      </c>
      <c r="BP142" s="34">
        <v>109</v>
      </c>
      <c r="BQ142" s="33"/>
      <c r="BR142" s="33"/>
      <c r="BT142" s="32">
        <v>-2</v>
      </c>
      <c r="BV142" s="33">
        <v>107</v>
      </c>
      <c r="BW142" s="20"/>
      <c r="BX142" s="20"/>
      <c r="BY142" s="20"/>
      <c r="BZ142" s="20"/>
      <c r="CA142" s="20">
        <v>20</v>
      </c>
      <c r="CB142" s="20"/>
      <c r="CC142" s="20">
        <v>3</v>
      </c>
      <c r="CD142" s="20"/>
      <c r="CE142" s="20"/>
      <c r="CF142" s="33">
        <v>130</v>
      </c>
      <c r="CG142" s="33"/>
      <c r="CH142" s="20"/>
      <c r="CI142" s="20"/>
      <c r="CJ142" s="20">
        <v>5</v>
      </c>
      <c r="CK142" s="33">
        <v>135</v>
      </c>
      <c r="CL142" s="33"/>
      <c r="CN142" s="20"/>
      <c r="CO142" s="35"/>
      <c r="CR142" s="33"/>
      <c r="CS142" s="33"/>
      <c r="CT142" s="36">
        <v>135</v>
      </c>
      <c r="CU142" s="32">
        <v>20</v>
      </c>
      <c r="CW142" s="20"/>
      <c r="CX142" s="32">
        <v>3</v>
      </c>
      <c r="CY142" s="33">
        <v>158</v>
      </c>
      <c r="CZ142" s="33"/>
      <c r="DA142" s="33"/>
      <c r="DC142" s="32">
        <v>2</v>
      </c>
      <c r="DD142" s="33">
        <v>160</v>
      </c>
      <c r="DE142" s="20"/>
      <c r="DF142" s="20"/>
      <c r="DG142" s="33"/>
      <c r="DH142" s="33"/>
      <c r="DO142" s="36">
        <v>160</v>
      </c>
      <c r="DP142" s="20"/>
      <c r="DQ142" s="33"/>
      <c r="DR142" s="32">
        <v>-6</v>
      </c>
      <c r="DW142" s="20"/>
      <c r="DX142" s="20"/>
      <c r="DY142" s="20"/>
      <c r="DZ142" s="33"/>
      <c r="EB142" s="32">
        <v>20</v>
      </c>
      <c r="EE142" s="34">
        <v>174</v>
      </c>
      <c r="EF142" s="33"/>
      <c r="EG142" s="33"/>
      <c r="EL142" s="32">
        <v>20</v>
      </c>
      <c r="EO142" s="33">
        <v>194</v>
      </c>
      <c r="EP142" s="33"/>
      <c r="EQ142" s="33"/>
      <c r="ER142" s="32">
        <v>-2</v>
      </c>
      <c r="ET142" s="32">
        <v>20</v>
      </c>
      <c r="EU142" s="32">
        <v>20</v>
      </c>
      <c r="EW142" s="33">
        <v>232</v>
      </c>
      <c r="EX142" s="33"/>
      <c r="EY142" s="33"/>
      <c r="EZ142" s="32">
        <v>-2</v>
      </c>
      <c r="FD142" s="32">
        <v>20</v>
      </c>
      <c r="FE142" s="32">
        <v>2</v>
      </c>
      <c r="FG142" s="33">
        <v>252</v>
      </c>
      <c r="FH142" s="33"/>
      <c r="FI142" s="33"/>
      <c r="FN142" s="32">
        <v>-2</v>
      </c>
      <c r="FO142" s="33">
        <v>250</v>
      </c>
      <c r="FP142" s="33">
        <v>-90</v>
      </c>
      <c r="FQ142" s="33" t="s">
        <v>985</v>
      </c>
      <c r="FS142" s="32">
        <v>-4</v>
      </c>
      <c r="FV142" s="33">
        <v>-82.5</v>
      </c>
      <c r="FW142" s="33" t="s">
        <v>986</v>
      </c>
      <c r="FX142" s="33">
        <v>1</v>
      </c>
      <c r="GB142" s="33">
        <v>74.5</v>
      </c>
      <c r="GC142" s="20"/>
      <c r="GD142" s="20"/>
      <c r="GE142" s="20"/>
      <c r="GF142" s="20"/>
      <c r="GG142" s="20">
        <v>-2</v>
      </c>
      <c r="GH142" s="33">
        <v>72.5</v>
      </c>
      <c r="GI142" s="33"/>
      <c r="GM142" s="40">
        <v>-1</v>
      </c>
      <c r="GN142" s="33">
        <v>71.5</v>
      </c>
      <c r="GO142" s="33">
        <v>-25</v>
      </c>
      <c r="GP142" s="32" t="s">
        <v>640</v>
      </c>
      <c r="GR142" s="32">
        <v>5</v>
      </c>
      <c r="GU142" s="33">
        <v>51.5</v>
      </c>
      <c r="GV142" s="33"/>
      <c r="GX142" s="32">
        <v>3.5</v>
      </c>
      <c r="GY142" s="32">
        <v>20</v>
      </c>
      <c r="GZ142" s="33">
        <v>95</v>
      </c>
      <c r="HE142" s="32">
        <v>3</v>
      </c>
      <c r="HF142" s="32">
        <v>3.5</v>
      </c>
      <c r="HG142" s="32">
        <v>101.5</v>
      </c>
      <c r="HH142" s="32">
        <v>-58</v>
      </c>
      <c r="HI142" s="32" t="s">
        <v>253</v>
      </c>
      <c r="HM142" s="32">
        <v>43.5</v>
      </c>
      <c r="HN142" s="32">
        <v>-43.5</v>
      </c>
      <c r="HO142" s="32" t="s">
        <v>334</v>
      </c>
      <c r="HQ142" s="32">
        <v>-2</v>
      </c>
      <c r="HR142" s="32">
        <v>-2</v>
      </c>
      <c r="HU142" s="32">
        <v>20</v>
      </c>
      <c r="HZ142" s="32">
        <v>-2</v>
      </c>
      <c r="IA142" s="32">
        <v>16</v>
      </c>
      <c r="IG142" s="32">
        <v>-1</v>
      </c>
      <c r="IH142" s="32">
        <v>15</v>
      </c>
      <c r="IL142" s="32">
        <v>0</v>
      </c>
      <c r="IM142" s="32">
        <v>20</v>
      </c>
      <c r="IR142" s="32">
        <v>35</v>
      </c>
      <c r="IV142" s="32">
        <v>0</v>
      </c>
      <c r="IX142" s="32">
        <v>35</v>
      </c>
      <c r="IY142" s="32">
        <v>-3.5</v>
      </c>
      <c r="IZ142" s="32" t="s">
        <v>353</v>
      </c>
      <c r="JC142" s="32">
        <v>31.5</v>
      </c>
      <c r="JI142" s="66"/>
      <c r="JL142" s="32">
        <f t="shared" si="2"/>
        <v>31.5</v>
      </c>
    </row>
    <row r="143" s="32" customFormat="1" customHeight="1" spans="1:272">
      <c r="A143" s="10">
        <v>141</v>
      </c>
      <c r="B143" s="10">
        <v>104430</v>
      </c>
      <c r="C143" s="10" t="s">
        <v>987</v>
      </c>
      <c r="D143" s="10" t="s">
        <v>279</v>
      </c>
      <c r="E143" s="46">
        <v>11463</v>
      </c>
      <c r="F143" s="10" t="s">
        <v>988</v>
      </c>
      <c r="G143" s="10" t="s">
        <v>198</v>
      </c>
      <c r="H143" s="32">
        <v>-2</v>
      </c>
      <c r="I143" s="32">
        <v>-2</v>
      </c>
      <c r="J143" s="32">
        <v>2</v>
      </c>
      <c r="M143" s="20"/>
      <c r="R143" s="32">
        <v>20</v>
      </c>
      <c r="T143" s="33"/>
      <c r="U143" s="20">
        <v>18</v>
      </c>
      <c r="V143" s="20"/>
      <c r="W143" s="20">
        <v>-18</v>
      </c>
      <c r="X143" s="20"/>
      <c r="Y143" s="20" t="s">
        <v>883</v>
      </c>
      <c r="Z143" s="20"/>
      <c r="AA143" s="20"/>
      <c r="AB143" s="20"/>
      <c r="AC143" s="20"/>
      <c r="AD143" s="20"/>
      <c r="AE143" s="20"/>
      <c r="AF143" s="20"/>
      <c r="AG143" s="33">
        <v>0</v>
      </c>
      <c r="AJ143" s="32">
        <v>35</v>
      </c>
      <c r="AL143" s="32">
        <v>0</v>
      </c>
      <c r="AM143" s="32">
        <v>0</v>
      </c>
      <c r="AN143" s="32">
        <v>20</v>
      </c>
      <c r="AO143" s="32">
        <v>-25</v>
      </c>
      <c r="AP143" s="33" t="s">
        <v>590</v>
      </c>
      <c r="AQ143" s="56">
        <v>30</v>
      </c>
      <c r="AR143" s="33"/>
      <c r="AS143" s="33">
        <v>20</v>
      </c>
      <c r="AT143" s="33"/>
      <c r="AU143" s="33"/>
      <c r="AV143" s="56">
        <v>50</v>
      </c>
      <c r="AW143" s="33"/>
      <c r="BA143" s="33">
        <v>50</v>
      </c>
      <c r="BB143" s="33"/>
      <c r="BC143" s="33"/>
      <c r="BD143" s="32">
        <v>20</v>
      </c>
      <c r="BF143" s="32">
        <v>2</v>
      </c>
      <c r="BH143" s="33">
        <v>-57.5</v>
      </c>
      <c r="BI143" s="33" t="s">
        <v>989</v>
      </c>
      <c r="BK143" s="32">
        <v>20</v>
      </c>
      <c r="BP143" s="34">
        <v>34.5</v>
      </c>
      <c r="BQ143" s="33"/>
      <c r="BR143" s="33"/>
      <c r="BS143" s="32">
        <v>20</v>
      </c>
      <c r="BV143" s="33">
        <v>54.5</v>
      </c>
      <c r="BW143" s="20"/>
      <c r="BX143" s="20"/>
      <c r="BY143" s="20"/>
      <c r="BZ143" s="20"/>
      <c r="CA143" s="20">
        <v>20</v>
      </c>
      <c r="CB143" s="20"/>
      <c r="CC143" s="20">
        <v>2</v>
      </c>
      <c r="CD143" s="20">
        <v>-15</v>
      </c>
      <c r="CE143" s="20" t="s">
        <v>379</v>
      </c>
      <c r="CF143" s="33">
        <v>61.5</v>
      </c>
      <c r="CG143" s="33"/>
      <c r="CH143" s="20"/>
      <c r="CI143" s="20"/>
      <c r="CJ143" s="20">
        <v>3</v>
      </c>
      <c r="CK143" s="33">
        <v>64.5</v>
      </c>
      <c r="CL143" s="33">
        <v>-15</v>
      </c>
      <c r="CM143" s="32" t="s">
        <v>990</v>
      </c>
      <c r="CN143" s="20"/>
      <c r="CO143" s="35"/>
      <c r="CR143" s="33"/>
      <c r="CS143" s="33"/>
      <c r="CT143" s="36">
        <v>49.5</v>
      </c>
      <c r="CU143" s="32">
        <v>20</v>
      </c>
      <c r="CW143" s="20"/>
      <c r="CY143" s="33">
        <v>69.5</v>
      </c>
      <c r="CZ143" s="33"/>
      <c r="DA143" s="33"/>
      <c r="DD143" s="33">
        <v>69.5</v>
      </c>
      <c r="DE143" s="20"/>
      <c r="DF143" s="20"/>
      <c r="DG143" s="33">
        <v>-22</v>
      </c>
      <c r="DH143" s="33" t="s">
        <v>560</v>
      </c>
      <c r="DJ143" s="32">
        <v>20</v>
      </c>
      <c r="DK143" s="32">
        <v>6</v>
      </c>
      <c r="DO143" s="36">
        <v>73.5</v>
      </c>
      <c r="DP143" s="20">
        <v>-36.5</v>
      </c>
      <c r="DQ143" s="33" t="s">
        <v>540</v>
      </c>
      <c r="DW143" s="20"/>
      <c r="DX143" s="20"/>
      <c r="DY143" s="20"/>
      <c r="DZ143" s="33"/>
      <c r="EE143" s="34">
        <v>37</v>
      </c>
      <c r="EF143" s="33">
        <v>-2.75</v>
      </c>
      <c r="EG143" s="33" t="s">
        <v>814</v>
      </c>
      <c r="EH143" s="32">
        <v>10</v>
      </c>
      <c r="EK143" s="32">
        <v>10</v>
      </c>
      <c r="EL143" s="32">
        <v>20</v>
      </c>
      <c r="EM143" s="32">
        <v>3</v>
      </c>
      <c r="EO143" s="33">
        <v>77.25</v>
      </c>
      <c r="EP143" s="33"/>
      <c r="EQ143" s="33"/>
      <c r="ET143" s="32">
        <v>20</v>
      </c>
      <c r="EU143" s="32">
        <v>100</v>
      </c>
      <c r="EW143" s="33">
        <v>197.25</v>
      </c>
      <c r="EX143" s="33">
        <v>-25</v>
      </c>
      <c r="EY143" s="33" t="s">
        <v>991</v>
      </c>
      <c r="EZ143" s="32">
        <v>6</v>
      </c>
      <c r="FD143" s="32">
        <v>20</v>
      </c>
      <c r="FG143" s="33">
        <v>198.25</v>
      </c>
      <c r="FH143" s="33"/>
      <c r="FI143" s="33"/>
      <c r="FN143" s="32">
        <v>10</v>
      </c>
      <c r="FO143" s="33">
        <v>208.25</v>
      </c>
      <c r="FP143" s="33">
        <v>-45</v>
      </c>
      <c r="FQ143" s="33" t="s">
        <v>992</v>
      </c>
      <c r="FV143" s="33">
        <v>-32.5</v>
      </c>
      <c r="FW143" s="33" t="s">
        <v>993</v>
      </c>
      <c r="FX143" s="33">
        <v>1</v>
      </c>
      <c r="FZ143" s="32">
        <v>20</v>
      </c>
      <c r="GB143" s="33">
        <v>151.75</v>
      </c>
      <c r="GC143" s="20"/>
      <c r="GD143" s="20"/>
      <c r="GE143" s="20">
        <v>20</v>
      </c>
      <c r="GF143" s="20"/>
      <c r="GG143" s="20">
        <v>3</v>
      </c>
      <c r="GH143" s="33">
        <v>174.75</v>
      </c>
      <c r="GI143" s="33"/>
      <c r="GM143" s="40">
        <v>3</v>
      </c>
      <c r="GN143" s="33">
        <v>177.75</v>
      </c>
      <c r="GO143" s="33"/>
      <c r="GU143" s="33">
        <v>177.75</v>
      </c>
      <c r="GV143" s="33">
        <v>-50</v>
      </c>
      <c r="GW143" s="32" t="s">
        <v>351</v>
      </c>
      <c r="GX143" s="32">
        <v>5.5</v>
      </c>
      <c r="GZ143" s="33">
        <v>133.25</v>
      </c>
      <c r="HE143" s="32">
        <v>5</v>
      </c>
      <c r="HF143" s="32">
        <v>0</v>
      </c>
      <c r="HG143" s="32">
        <v>138.25</v>
      </c>
      <c r="HH143" s="32">
        <v>-48</v>
      </c>
      <c r="HI143" s="32" t="s">
        <v>436</v>
      </c>
      <c r="HM143" s="32">
        <v>90.25</v>
      </c>
      <c r="HN143" s="32">
        <v>-9</v>
      </c>
      <c r="HO143" s="32" t="s">
        <v>334</v>
      </c>
      <c r="HP143" s="32">
        <v>6.5</v>
      </c>
      <c r="HR143" s="32">
        <v>87.75</v>
      </c>
      <c r="HU143" s="32">
        <v>20</v>
      </c>
      <c r="HZ143" s="32">
        <v>-2</v>
      </c>
      <c r="IA143" s="32">
        <v>105.75</v>
      </c>
      <c r="IB143" s="32">
        <v>-29.5</v>
      </c>
      <c r="IC143" s="32" t="s">
        <v>255</v>
      </c>
      <c r="IE143" s="32">
        <v>20</v>
      </c>
      <c r="IG143" s="32">
        <v>1</v>
      </c>
      <c r="IH143" s="32">
        <v>97.25</v>
      </c>
      <c r="IK143" s="32">
        <v>20</v>
      </c>
      <c r="IL143" s="32">
        <v>0</v>
      </c>
      <c r="IQ143" s="32">
        <v>0</v>
      </c>
      <c r="IR143" s="32">
        <v>117.25</v>
      </c>
      <c r="IS143" s="32">
        <v>-83</v>
      </c>
      <c r="IT143" s="32" t="s">
        <v>241</v>
      </c>
      <c r="IV143" s="32">
        <v>50</v>
      </c>
      <c r="IW143" s="32">
        <v>1</v>
      </c>
      <c r="IX143" s="32">
        <v>84.25</v>
      </c>
      <c r="IY143" s="32">
        <v>-55</v>
      </c>
      <c r="IZ143" s="32" t="s">
        <v>267</v>
      </c>
      <c r="JC143" s="32">
        <v>29.25</v>
      </c>
      <c r="JF143" s="32">
        <v>20</v>
      </c>
      <c r="JI143" s="66"/>
      <c r="JK143" s="32">
        <v>1</v>
      </c>
      <c r="JL143" s="32">
        <f t="shared" si="2"/>
        <v>50.25</v>
      </c>
    </row>
    <row r="144" s="32" customFormat="1" customHeight="1" spans="1:272">
      <c r="A144" s="10">
        <v>142</v>
      </c>
      <c r="B144" s="10">
        <v>107658</v>
      </c>
      <c r="C144" s="10" t="s">
        <v>641</v>
      </c>
      <c r="D144" s="10" t="s">
        <v>190</v>
      </c>
      <c r="E144" s="46">
        <v>4562</v>
      </c>
      <c r="F144" s="10" t="s">
        <v>994</v>
      </c>
      <c r="G144" s="47" t="s">
        <v>198</v>
      </c>
      <c r="J144" s="32">
        <v>-2</v>
      </c>
      <c r="M144" s="20"/>
      <c r="T144" s="33"/>
      <c r="U144" s="20">
        <v>-2</v>
      </c>
      <c r="V144" s="20"/>
      <c r="W144" s="20"/>
      <c r="X144" s="20"/>
      <c r="Y144" s="20"/>
      <c r="Z144" s="20"/>
      <c r="AA144" s="20"/>
      <c r="AB144" s="20"/>
      <c r="AC144" s="20"/>
      <c r="AD144" s="20"/>
      <c r="AE144" s="20"/>
      <c r="AF144" s="20"/>
      <c r="AG144" s="33">
        <v>-2</v>
      </c>
      <c r="AJ144" s="32">
        <v>40</v>
      </c>
      <c r="AP144" s="33"/>
      <c r="AQ144" s="56">
        <v>38</v>
      </c>
      <c r="AR144" s="33"/>
      <c r="AS144" s="33"/>
      <c r="AT144" s="33">
        <v>20</v>
      </c>
      <c r="AU144" s="33"/>
      <c r="AV144" s="56">
        <v>58</v>
      </c>
      <c r="AW144" s="33"/>
      <c r="BA144" s="33">
        <v>58</v>
      </c>
      <c r="BB144" s="33"/>
      <c r="BC144" s="33"/>
      <c r="BE144" s="32">
        <v>20</v>
      </c>
      <c r="BF144" s="32">
        <v>0</v>
      </c>
      <c r="BH144" s="33">
        <v>-10.5</v>
      </c>
      <c r="BI144" s="33" t="s">
        <v>995</v>
      </c>
      <c r="BP144" s="34">
        <v>67.5</v>
      </c>
      <c r="BQ144" s="33"/>
      <c r="BR144" s="33"/>
      <c r="BV144" s="33">
        <v>67.5</v>
      </c>
      <c r="BW144" s="20"/>
      <c r="BX144" s="20"/>
      <c r="BY144" s="20"/>
      <c r="BZ144" s="20"/>
      <c r="CA144" s="20">
        <v>20</v>
      </c>
      <c r="CB144" s="20"/>
      <c r="CC144" s="20"/>
      <c r="CD144" s="20"/>
      <c r="CE144" s="20"/>
      <c r="CF144" s="33">
        <v>87.5</v>
      </c>
      <c r="CG144" s="33"/>
      <c r="CH144" s="20"/>
      <c r="CI144" s="20"/>
      <c r="CJ144" s="20">
        <v>4</v>
      </c>
      <c r="CK144" s="33">
        <v>91.5</v>
      </c>
      <c r="CL144" s="33">
        <v>-15</v>
      </c>
      <c r="CM144" s="32" t="s">
        <v>996</v>
      </c>
      <c r="CN144" s="20">
        <v>9</v>
      </c>
      <c r="CO144" s="35"/>
      <c r="CP144" s="32">
        <v>20</v>
      </c>
      <c r="CR144" s="33"/>
      <c r="CS144" s="33"/>
      <c r="CT144" s="36">
        <v>105.5</v>
      </c>
      <c r="CU144" s="32">
        <v>20</v>
      </c>
      <c r="CW144" s="20"/>
      <c r="CY144" s="33">
        <v>125.5</v>
      </c>
      <c r="CZ144" s="33"/>
      <c r="DA144" s="33"/>
      <c r="DB144" s="32">
        <v>20</v>
      </c>
      <c r="DC144" s="32">
        <v>5</v>
      </c>
      <c r="DD144" s="33">
        <v>150.5</v>
      </c>
      <c r="DE144" s="20"/>
      <c r="DF144" s="20"/>
      <c r="DG144" s="33"/>
      <c r="DH144" s="33"/>
      <c r="DI144" s="32">
        <v>1</v>
      </c>
      <c r="DJ144" s="32">
        <v>20</v>
      </c>
      <c r="DM144" s="32">
        <v>10</v>
      </c>
      <c r="DO144" s="36">
        <v>181.5</v>
      </c>
      <c r="DP144" s="20"/>
      <c r="DQ144" s="33"/>
      <c r="DW144" s="20"/>
      <c r="DX144" s="20"/>
      <c r="DY144" s="20"/>
      <c r="DZ144" s="33"/>
      <c r="ED144" s="32">
        <v>10</v>
      </c>
      <c r="EE144" s="34">
        <v>191.5</v>
      </c>
      <c r="EF144" s="33"/>
      <c r="EG144" s="33"/>
      <c r="EL144" s="32">
        <v>20</v>
      </c>
      <c r="EO144" s="33">
        <v>211.5</v>
      </c>
      <c r="EP144" s="33"/>
      <c r="EQ144" s="33"/>
      <c r="ER144" s="32">
        <v>2</v>
      </c>
      <c r="ET144" s="32">
        <v>20</v>
      </c>
      <c r="EU144" s="32">
        <v>80</v>
      </c>
      <c r="EV144" s="32">
        <v>3</v>
      </c>
      <c r="EW144" s="33">
        <v>316.5</v>
      </c>
      <c r="EX144" s="33"/>
      <c r="EY144" s="33"/>
      <c r="FD144" s="32">
        <v>50</v>
      </c>
      <c r="FG144" s="33">
        <v>366.5</v>
      </c>
      <c r="FH144" s="33"/>
      <c r="FI144" s="33"/>
      <c r="FN144" s="32">
        <v>2</v>
      </c>
      <c r="FO144" s="33">
        <v>368.5</v>
      </c>
      <c r="FP144" s="33"/>
      <c r="FQ144" s="33"/>
      <c r="FV144" s="33">
        <v>-15</v>
      </c>
      <c r="FW144" s="33" t="s">
        <v>997</v>
      </c>
      <c r="FX144" s="33"/>
      <c r="FZ144" s="32">
        <v>70</v>
      </c>
      <c r="GB144" s="33">
        <v>423.5</v>
      </c>
      <c r="GC144" s="20"/>
      <c r="GD144" s="20"/>
      <c r="GE144" s="20"/>
      <c r="GF144" s="20"/>
      <c r="GG144" s="20"/>
      <c r="GH144" s="33">
        <v>423.5</v>
      </c>
      <c r="GI144" s="33"/>
      <c r="GM144" s="40"/>
      <c r="GN144" s="33">
        <v>423.5</v>
      </c>
      <c r="GO144" s="33"/>
      <c r="GS144" s="32">
        <v>10</v>
      </c>
      <c r="GU144" s="33">
        <v>433.5</v>
      </c>
      <c r="GV144" s="33"/>
      <c r="GX144" s="32">
        <v>8.5</v>
      </c>
      <c r="GZ144" s="33">
        <v>432</v>
      </c>
      <c r="HF144" s="32">
        <v>10</v>
      </c>
      <c r="HG144" s="32">
        <v>442</v>
      </c>
      <c r="HM144" s="32">
        <v>442</v>
      </c>
      <c r="HP144" s="32">
        <v>9</v>
      </c>
      <c r="HR144" s="32">
        <v>451</v>
      </c>
      <c r="HU144" s="32">
        <v>20</v>
      </c>
      <c r="HY144" s="32">
        <v>7.5</v>
      </c>
      <c r="HZ144" s="32">
        <v>4</v>
      </c>
      <c r="IA144" s="32">
        <v>482.5</v>
      </c>
      <c r="IH144" s="32">
        <v>482.5</v>
      </c>
      <c r="IK144" s="32">
        <v>20</v>
      </c>
      <c r="IL144" s="32">
        <v>7.5</v>
      </c>
      <c r="IM144" s="32">
        <v>20</v>
      </c>
      <c r="IR144" s="32">
        <v>530</v>
      </c>
      <c r="IV144" s="32">
        <v>40</v>
      </c>
      <c r="IX144" s="32">
        <v>570</v>
      </c>
      <c r="IY144" s="32">
        <v>-13</v>
      </c>
      <c r="IZ144" s="32" t="s">
        <v>509</v>
      </c>
      <c r="JC144" s="32">
        <v>557</v>
      </c>
      <c r="JG144" s="32">
        <v>20</v>
      </c>
      <c r="JH144" s="32">
        <v>20</v>
      </c>
      <c r="JI144" s="66"/>
      <c r="JK144" s="32">
        <v>8</v>
      </c>
      <c r="JL144" s="32">
        <f t="shared" si="2"/>
        <v>605</v>
      </c>
    </row>
    <row r="145" s="32" customFormat="1" customHeight="1" spans="1:272">
      <c r="A145" s="10">
        <v>143</v>
      </c>
      <c r="B145" s="10">
        <v>587</v>
      </c>
      <c r="C145" s="10" t="s">
        <v>834</v>
      </c>
      <c r="D145" s="10" t="s">
        <v>190</v>
      </c>
      <c r="E145" s="10">
        <v>8073</v>
      </c>
      <c r="F145" s="10" t="s">
        <v>998</v>
      </c>
      <c r="G145" s="49" t="s">
        <v>210</v>
      </c>
      <c r="H145" s="32">
        <v>-2</v>
      </c>
      <c r="M145" s="20"/>
      <c r="T145" s="33"/>
      <c r="U145" s="20">
        <v>-2</v>
      </c>
      <c r="V145" s="20"/>
      <c r="W145" s="20"/>
      <c r="X145" s="20"/>
      <c r="Y145" s="20"/>
      <c r="Z145" s="20"/>
      <c r="AA145" s="20"/>
      <c r="AB145" s="20"/>
      <c r="AC145" s="20"/>
      <c r="AD145" s="20"/>
      <c r="AE145" s="20"/>
      <c r="AF145" s="20"/>
      <c r="AG145" s="33">
        <v>-2</v>
      </c>
      <c r="AJ145" s="32">
        <v>30</v>
      </c>
      <c r="AL145" s="32">
        <v>0</v>
      </c>
      <c r="AM145" s="32">
        <v>20</v>
      </c>
      <c r="AN145" s="32">
        <v>0</v>
      </c>
      <c r="AP145" s="33"/>
      <c r="AQ145" s="56">
        <v>48</v>
      </c>
      <c r="AR145" s="33"/>
      <c r="AS145" s="33"/>
      <c r="AT145" s="33"/>
      <c r="AU145" s="33"/>
      <c r="AV145" s="56">
        <v>48</v>
      </c>
      <c r="AW145" s="33"/>
      <c r="BA145" s="33">
        <v>48</v>
      </c>
      <c r="BB145" s="33"/>
      <c r="BC145" s="33"/>
      <c r="BF145" s="32">
        <v>0</v>
      </c>
      <c r="BH145" s="33"/>
      <c r="BI145" s="33"/>
      <c r="BP145" s="34">
        <v>48</v>
      </c>
      <c r="BQ145" s="33"/>
      <c r="BR145" s="33"/>
      <c r="BV145" s="33">
        <v>48</v>
      </c>
      <c r="BW145" s="20"/>
      <c r="BX145" s="20"/>
      <c r="BY145" s="20"/>
      <c r="BZ145" s="20"/>
      <c r="CA145" s="20">
        <v>20</v>
      </c>
      <c r="CB145" s="20"/>
      <c r="CC145" s="20"/>
      <c r="CD145" s="20"/>
      <c r="CE145" s="20"/>
      <c r="CF145" s="33">
        <v>68</v>
      </c>
      <c r="CG145" s="33"/>
      <c r="CH145" s="20"/>
      <c r="CI145" s="20">
        <v>20</v>
      </c>
      <c r="CJ145" s="20"/>
      <c r="CK145" s="33">
        <v>88</v>
      </c>
      <c r="CL145" s="33"/>
      <c r="CN145" s="20"/>
      <c r="CO145" s="35"/>
      <c r="CP145" s="32">
        <v>20</v>
      </c>
      <c r="CR145" s="33"/>
      <c r="CS145" s="33"/>
      <c r="CT145" s="36">
        <v>108</v>
      </c>
      <c r="CW145" s="20"/>
      <c r="CY145" s="33">
        <v>108</v>
      </c>
      <c r="CZ145" s="33"/>
      <c r="DA145" s="33"/>
      <c r="DD145" s="33">
        <v>108</v>
      </c>
      <c r="DE145" s="20"/>
      <c r="DF145" s="20"/>
      <c r="DG145" s="33"/>
      <c r="DH145" s="33"/>
      <c r="DM145" s="32">
        <v>10</v>
      </c>
      <c r="DN145" s="32">
        <v>20</v>
      </c>
      <c r="DO145" s="36">
        <v>118</v>
      </c>
      <c r="DP145" s="20"/>
      <c r="DQ145" s="33"/>
      <c r="DW145" s="20"/>
      <c r="DX145" s="20"/>
      <c r="DY145" s="20"/>
      <c r="DZ145" s="33"/>
      <c r="EE145" s="34">
        <v>118</v>
      </c>
      <c r="EF145" s="33"/>
      <c r="EG145" s="33"/>
      <c r="EI145" s="32">
        <v>20</v>
      </c>
      <c r="EJ145" s="32">
        <v>5</v>
      </c>
      <c r="EK145" s="32">
        <v>20</v>
      </c>
      <c r="EO145" s="33">
        <v>163</v>
      </c>
      <c r="EP145" s="33"/>
      <c r="EQ145" s="33"/>
      <c r="EU145" s="32">
        <v>80</v>
      </c>
      <c r="EV145" s="32">
        <v>1</v>
      </c>
      <c r="EW145" s="33">
        <v>244</v>
      </c>
      <c r="EX145" s="33"/>
      <c r="EY145" s="33"/>
      <c r="FD145" s="32">
        <v>60</v>
      </c>
      <c r="FG145" s="33">
        <v>304</v>
      </c>
      <c r="FH145" s="33"/>
      <c r="FI145" s="33"/>
      <c r="FO145" s="33">
        <v>304</v>
      </c>
      <c r="FP145" s="33"/>
      <c r="FQ145" s="33"/>
      <c r="FV145" s="33"/>
      <c r="FW145" s="33"/>
      <c r="FX145" s="33">
        <v>-2</v>
      </c>
      <c r="FZ145" s="32">
        <v>70</v>
      </c>
      <c r="GB145" s="33">
        <v>372</v>
      </c>
      <c r="GC145" s="20"/>
      <c r="GD145" s="20"/>
      <c r="GE145" s="20"/>
      <c r="GF145" s="20"/>
      <c r="GG145" s="20"/>
      <c r="GH145" s="33">
        <v>372</v>
      </c>
      <c r="GI145" s="33">
        <v>-9</v>
      </c>
      <c r="GJ145" s="32" t="s">
        <v>469</v>
      </c>
      <c r="GM145" s="40"/>
      <c r="GN145" s="33">
        <v>363</v>
      </c>
      <c r="GO145" s="33">
        <v>-32.5</v>
      </c>
      <c r="GP145" s="32" t="s">
        <v>640</v>
      </c>
      <c r="GQ145" s="32">
        <v>20</v>
      </c>
      <c r="GU145" s="33">
        <v>350.5</v>
      </c>
      <c r="GV145" s="33"/>
      <c r="GX145" s="32">
        <v>5</v>
      </c>
      <c r="GZ145" s="33">
        <v>368</v>
      </c>
      <c r="HA145" s="32">
        <v>-22</v>
      </c>
      <c r="HB145" s="32" t="s">
        <v>352</v>
      </c>
      <c r="HF145" s="32">
        <v>5</v>
      </c>
      <c r="HG145" s="32">
        <v>351</v>
      </c>
      <c r="HM145" s="32">
        <v>351</v>
      </c>
      <c r="HP145" s="32">
        <v>5</v>
      </c>
      <c r="HR145" s="32">
        <v>356</v>
      </c>
      <c r="HU145" s="32">
        <v>20</v>
      </c>
      <c r="HY145" s="32">
        <v>5</v>
      </c>
      <c r="IA145" s="32">
        <v>381</v>
      </c>
      <c r="IE145" s="32">
        <v>10</v>
      </c>
      <c r="IH145" s="32">
        <v>391</v>
      </c>
      <c r="IK145" s="32">
        <v>20</v>
      </c>
      <c r="IL145" s="32">
        <v>5</v>
      </c>
      <c r="IR145" s="32">
        <v>416</v>
      </c>
      <c r="IS145" s="32">
        <v>-53.5</v>
      </c>
      <c r="IT145" s="32" t="s">
        <v>215</v>
      </c>
      <c r="IV145" s="32">
        <v>10</v>
      </c>
      <c r="IX145" s="32">
        <v>372.5</v>
      </c>
      <c r="IY145" s="32">
        <v>-152</v>
      </c>
      <c r="IZ145" s="32" t="s">
        <v>509</v>
      </c>
      <c r="JC145" s="32">
        <v>220.5</v>
      </c>
      <c r="JD145" s="32">
        <v>-14.5</v>
      </c>
      <c r="JE145" s="32" t="s">
        <v>686</v>
      </c>
      <c r="JI145" s="66"/>
      <c r="JL145" s="32">
        <f t="shared" si="2"/>
        <v>206</v>
      </c>
    </row>
    <row r="146" s="32" customFormat="1" customHeight="1" spans="1:272">
      <c r="A146" s="10">
        <v>144</v>
      </c>
      <c r="B146" s="10">
        <v>103199</v>
      </c>
      <c r="C146" s="10" t="s">
        <v>999</v>
      </c>
      <c r="D146" s="10" t="s">
        <v>269</v>
      </c>
      <c r="E146" s="46">
        <v>7666</v>
      </c>
      <c r="F146" s="10" t="s">
        <v>1000</v>
      </c>
      <c r="G146" s="47" t="s">
        <v>210</v>
      </c>
      <c r="K146" s="32">
        <v>-2</v>
      </c>
      <c r="M146" s="20">
        <v>-1</v>
      </c>
      <c r="T146" s="33"/>
      <c r="U146" s="20">
        <v>-3</v>
      </c>
      <c r="V146" s="20"/>
      <c r="W146" s="20"/>
      <c r="X146" s="20"/>
      <c r="Y146" s="20"/>
      <c r="Z146" s="20"/>
      <c r="AA146" s="20"/>
      <c r="AB146" s="20"/>
      <c r="AC146" s="20"/>
      <c r="AD146" s="20"/>
      <c r="AE146" s="20">
        <v>-6</v>
      </c>
      <c r="AF146" s="20"/>
      <c r="AG146" s="33">
        <v>-9</v>
      </c>
      <c r="AJ146" s="32">
        <v>30</v>
      </c>
      <c r="AL146" s="32">
        <v>0</v>
      </c>
      <c r="AM146" s="32">
        <v>0</v>
      </c>
      <c r="AN146" s="32">
        <v>20</v>
      </c>
      <c r="AP146" s="33"/>
      <c r="AQ146" s="56">
        <v>41</v>
      </c>
      <c r="AR146" s="33"/>
      <c r="AS146" s="33"/>
      <c r="AT146" s="33"/>
      <c r="AU146" s="33"/>
      <c r="AV146" s="56">
        <v>41</v>
      </c>
      <c r="AW146" s="33"/>
      <c r="BA146" s="33">
        <v>41</v>
      </c>
      <c r="BB146" s="33"/>
      <c r="BC146" s="33"/>
      <c r="BF146" s="32">
        <v>0</v>
      </c>
      <c r="BH146" s="33"/>
      <c r="BI146" s="33"/>
      <c r="BP146" s="34">
        <v>41</v>
      </c>
      <c r="BQ146" s="33"/>
      <c r="BR146" s="33"/>
      <c r="BT146" s="32">
        <v>3</v>
      </c>
      <c r="BV146" s="33">
        <v>44</v>
      </c>
      <c r="BW146" s="20"/>
      <c r="BX146" s="20"/>
      <c r="BY146" s="20">
        <v>20</v>
      </c>
      <c r="BZ146" s="20">
        <v>20</v>
      </c>
      <c r="CA146" s="20">
        <v>0</v>
      </c>
      <c r="CB146" s="20"/>
      <c r="CC146" s="20">
        <v>8</v>
      </c>
      <c r="CD146" s="20"/>
      <c r="CE146" s="20"/>
      <c r="CF146" s="33">
        <v>92</v>
      </c>
      <c r="CG146" s="33"/>
      <c r="CH146" s="20"/>
      <c r="CI146" s="20"/>
      <c r="CJ146" s="20">
        <v>-2</v>
      </c>
      <c r="CK146" s="33">
        <v>90</v>
      </c>
      <c r="CL146" s="33"/>
      <c r="CN146" s="20"/>
      <c r="CO146" s="35"/>
      <c r="CP146" s="32">
        <v>20</v>
      </c>
      <c r="CR146" s="33"/>
      <c r="CS146" s="33"/>
      <c r="CT146" s="36">
        <v>110</v>
      </c>
      <c r="CW146" s="20"/>
      <c r="CX146" s="32">
        <v>3</v>
      </c>
      <c r="CY146" s="33">
        <v>113</v>
      </c>
      <c r="CZ146" s="33"/>
      <c r="DA146" s="33"/>
      <c r="DB146" s="32">
        <v>20</v>
      </c>
      <c r="DC146" s="32">
        <v>5</v>
      </c>
      <c r="DD146" s="33">
        <v>138</v>
      </c>
      <c r="DE146" s="20"/>
      <c r="DF146" s="20"/>
      <c r="DG146" s="33"/>
      <c r="DH146" s="33"/>
      <c r="DO146" s="36">
        <v>138</v>
      </c>
      <c r="DP146" s="20"/>
      <c r="DQ146" s="33"/>
      <c r="DW146" s="20"/>
      <c r="DX146" s="20"/>
      <c r="DY146" s="20"/>
      <c r="DZ146" s="33"/>
      <c r="EE146" s="34">
        <v>138</v>
      </c>
      <c r="EF146" s="33"/>
      <c r="EG146" s="33"/>
      <c r="EN146" s="32">
        <v>10</v>
      </c>
      <c r="EO146" s="33">
        <v>148</v>
      </c>
      <c r="EP146" s="33"/>
      <c r="EQ146" s="33"/>
      <c r="EU146" s="32">
        <v>90</v>
      </c>
      <c r="EV146" s="32">
        <v>2</v>
      </c>
      <c r="EW146" s="33">
        <v>240</v>
      </c>
      <c r="EX146" s="33"/>
      <c r="EY146" s="33"/>
      <c r="FD146" s="32">
        <v>60</v>
      </c>
      <c r="FG146" s="33">
        <v>300</v>
      </c>
      <c r="FH146" s="33"/>
      <c r="FI146" s="33"/>
      <c r="FN146" s="32">
        <v>-2</v>
      </c>
      <c r="FO146" s="33">
        <v>298</v>
      </c>
      <c r="FP146" s="33"/>
      <c r="FQ146" s="33"/>
      <c r="FS146" s="32">
        <v>3</v>
      </c>
      <c r="FV146" s="33"/>
      <c r="FW146" s="33"/>
      <c r="FX146" s="33"/>
      <c r="FZ146" s="32">
        <v>20</v>
      </c>
      <c r="GB146" s="33">
        <v>321</v>
      </c>
      <c r="GC146" s="20"/>
      <c r="GD146" s="20"/>
      <c r="GE146" s="20"/>
      <c r="GF146" s="20"/>
      <c r="GG146" s="20"/>
      <c r="GH146" s="33">
        <v>321</v>
      </c>
      <c r="GI146" s="33"/>
      <c r="GM146" s="40"/>
      <c r="GN146" s="33">
        <v>321</v>
      </c>
      <c r="GO146" s="33"/>
      <c r="GU146" s="33">
        <v>321</v>
      </c>
      <c r="GV146" s="33"/>
      <c r="GZ146" s="33">
        <v>321</v>
      </c>
      <c r="HF146" s="32">
        <v>5</v>
      </c>
      <c r="HG146" s="32">
        <v>326</v>
      </c>
      <c r="HL146" s="32">
        <v>-6</v>
      </c>
      <c r="HM146" s="32">
        <v>320</v>
      </c>
      <c r="HP146" s="32">
        <v>24.5</v>
      </c>
      <c r="HQ146" s="32">
        <v>-2</v>
      </c>
      <c r="HR146" s="32">
        <v>342.5</v>
      </c>
      <c r="HY146" s="32">
        <v>6</v>
      </c>
      <c r="IA146" s="32">
        <v>348.5</v>
      </c>
      <c r="IG146" s="32">
        <v>-2</v>
      </c>
      <c r="IH146" s="32">
        <v>346.5</v>
      </c>
      <c r="IL146" s="32">
        <v>5.5</v>
      </c>
      <c r="IQ146" s="32">
        <v>-2</v>
      </c>
      <c r="IR146" s="32">
        <v>350</v>
      </c>
      <c r="IV146" s="32">
        <v>0</v>
      </c>
      <c r="IX146" s="32">
        <v>350</v>
      </c>
      <c r="IY146" s="32">
        <v>-45</v>
      </c>
      <c r="IZ146" s="32" t="s">
        <v>216</v>
      </c>
      <c r="JC146" s="32">
        <v>305</v>
      </c>
      <c r="JD146" s="32">
        <f>-5-72.5</f>
        <v>-77.5</v>
      </c>
      <c r="JE146" s="32" t="s">
        <v>1001</v>
      </c>
      <c r="JF146" s="32">
        <v>20</v>
      </c>
      <c r="JG146" s="32">
        <v>20</v>
      </c>
      <c r="JI146" s="66"/>
      <c r="JL146" s="32">
        <f t="shared" si="2"/>
        <v>267.5</v>
      </c>
    </row>
    <row r="147" s="32" customFormat="1" customHeight="1" spans="1:272">
      <c r="A147" s="10">
        <v>145</v>
      </c>
      <c r="B147" s="10">
        <v>742</v>
      </c>
      <c r="C147" s="10" t="s">
        <v>788</v>
      </c>
      <c r="D147" s="10" t="s">
        <v>376</v>
      </c>
      <c r="E147" s="10">
        <v>9822</v>
      </c>
      <c r="F147" s="10" t="s">
        <v>1002</v>
      </c>
      <c r="G147" s="10" t="s">
        <v>198</v>
      </c>
      <c r="H147" s="32">
        <v>-2</v>
      </c>
      <c r="J147" s="32">
        <v>-4</v>
      </c>
      <c r="K147" s="32">
        <v>4</v>
      </c>
      <c r="M147" s="20"/>
      <c r="T147" s="33"/>
      <c r="U147" s="20">
        <v>-2</v>
      </c>
      <c r="V147" s="20"/>
      <c r="W147" s="20"/>
      <c r="X147" s="20"/>
      <c r="Y147" s="20"/>
      <c r="Z147" s="20"/>
      <c r="AA147" s="20"/>
      <c r="AB147" s="20"/>
      <c r="AC147" s="20"/>
      <c r="AD147" s="20"/>
      <c r="AE147" s="20"/>
      <c r="AF147" s="20"/>
      <c r="AG147" s="33">
        <v>-2</v>
      </c>
      <c r="AJ147" s="32">
        <v>40</v>
      </c>
      <c r="AP147" s="33"/>
      <c r="AQ147" s="56">
        <v>38</v>
      </c>
      <c r="AR147" s="33"/>
      <c r="AS147" s="33"/>
      <c r="AT147" s="33">
        <v>20</v>
      </c>
      <c r="AU147" s="33"/>
      <c r="AV147" s="56">
        <v>58</v>
      </c>
      <c r="AW147" s="33"/>
      <c r="BA147" s="33">
        <v>58</v>
      </c>
      <c r="BB147" s="33"/>
      <c r="BC147" s="33"/>
      <c r="BE147" s="32">
        <v>20</v>
      </c>
      <c r="BF147" s="32">
        <v>0</v>
      </c>
      <c r="BG147" s="32">
        <v>50</v>
      </c>
      <c r="BH147" s="33"/>
      <c r="BI147" s="33"/>
      <c r="BJ147" s="32">
        <v>2</v>
      </c>
      <c r="BN147" s="32">
        <v>-48.5</v>
      </c>
      <c r="BO147" s="32" t="s">
        <v>409</v>
      </c>
      <c r="BP147" s="34">
        <v>81.5</v>
      </c>
      <c r="BQ147" s="33"/>
      <c r="BR147" s="33"/>
      <c r="BT147" s="32">
        <v>8</v>
      </c>
      <c r="BV147" s="33">
        <v>89.5</v>
      </c>
      <c r="BW147" s="20"/>
      <c r="BX147" s="20"/>
      <c r="BY147" s="20">
        <v>20</v>
      </c>
      <c r="BZ147" s="20">
        <v>0</v>
      </c>
      <c r="CA147" s="20">
        <v>0</v>
      </c>
      <c r="CB147" s="20"/>
      <c r="CC147" s="20"/>
      <c r="CD147" s="20"/>
      <c r="CE147" s="20"/>
      <c r="CF147" s="33">
        <v>109.5</v>
      </c>
      <c r="CG147" s="33">
        <v>-3</v>
      </c>
      <c r="CH147" s="20" t="s">
        <v>411</v>
      </c>
      <c r="CI147" s="20"/>
      <c r="CJ147" s="20"/>
      <c r="CK147" s="33">
        <v>106.5</v>
      </c>
      <c r="CL147" s="33">
        <v>-53.5</v>
      </c>
      <c r="CM147" s="32" t="s">
        <v>1003</v>
      </c>
      <c r="CN147" s="20"/>
      <c r="CO147" s="35"/>
      <c r="CP147" s="32">
        <v>20</v>
      </c>
      <c r="CR147" s="33"/>
      <c r="CS147" s="33"/>
      <c r="CT147" s="36">
        <v>73</v>
      </c>
      <c r="CW147" s="20"/>
      <c r="CY147" s="33">
        <v>73</v>
      </c>
      <c r="CZ147" s="33">
        <v>-14</v>
      </c>
      <c r="DA147" s="33" t="s">
        <v>794</v>
      </c>
      <c r="DD147" s="33">
        <v>59</v>
      </c>
      <c r="DE147" s="20"/>
      <c r="DF147" s="20"/>
      <c r="DG147" s="33">
        <v>-18</v>
      </c>
      <c r="DH147" s="33" t="s">
        <v>1004</v>
      </c>
      <c r="DI147" s="32">
        <v>8</v>
      </c>
      <c r="DM147" s="32">
        <v>10</v>
      </c>
      <c r="DO147" s="36">
        <v>59</v>
      </c>
      <c r="DP147" s="20">
        <v>-19</v>
      </c>
      <c r="DQ147" s="33" t="s">
        <v>415</v>
      </c>
      <c r="DV147" s="32">
        <v>20</v>
      </c>
      <c r="DW147" s="20">
        <v>-18</v>
      </c>
      <c r="DX147" s="20" t="s">
        <v>416</v>
      </c>
      <c r="DY147" s="20">
        <v>-7.5</v>
      </c>
      <c r="DZ147" s="33" t="s">
        <v>797</v>
      </c>
      <c r="EC147" s="32">
        <v>2</v>
      </c>
      <c r="EE147" s="34">
        <v>36.5</v>
      </c>
      <c r="EF147" s="33">
        <v>-20</v>
      </c>
      <c r="EG147" s="33" t="s">
        <v>1005</v>
      </c>
      <c r="EM147" s="32">
        <v>5</v>
      </c>
      <c r="EO147" s="33">
        <v>21.5</v>
      </c>
      <c r="EP147" s="33"/>
      <c r="EQ147" s="33"/>
      <c r="ER147" s="32">
        <v>2</v>
      </c>
      <c r="EU147" s="32">
        <v>90</v>
      </c>
      <c r="EW147" s="33">
        <v>113.5</v>
      </c>
      <c r="EX147" s="33">
        <v>-48.5</v>
      </c>
      <c r="EY147" s="33" t="s">
        <v>1006</v>
      </c>
      <c r="FD147" s="32">
        <v>70</v>
      </c>
      <c r="FG147" s="33">
        <v>135</v>
      </c>
      <c r="FH147" s="33">
        <v>-5.5</v>
      </c>
      <c r="FI147" s="33" t="s">
        <v>421</v>
      </c>
      <c r="FO147" s="33">
        <v>129.5</v>
      </c>
      <c r="FP147" s="33">
        <v>-10.5</v>
      </c>
      <c r="FQ147" s="33" t="s">
        <v>422</v>
      </c>
      <c r="FV147" s="33">
        <v>-2</v>
      </c>
      <c r="FW147" s="33" t="s">
        <v>423</v>
      </c>
      <c r="FX147" s="33">
        <v>3</v>
      </c>
      <c r="FZ147" s="32">
        <v>20</v>
      </c>
      <c r="GB147" s="33">
        <v>140</v>
      </c>
      <c r="GC147" s="20"/>
      <c r="GD147" s="20"/>
      <c r="GE147" s="20"/>
      <c r="GF147" s="20"/>
      <c r="GG147" s="20"/>
      <c r="GH147" s="33">
        <v>140</v>
      </c>
      <c r="GI147" s="33"/>
      <c r="GM147" s="40"/>
      <c r="GN147" s="33">
        <v>140</v>
      </c>
      <c r="GO147" s="33"/>
      <c r="GU147" s="33">
        <v>140</v>
      </c>
      <c r="GV147" s="33"/>
      <c r="GX147" s="32">
        <v>7.5</v>
      </c>
      <c r="GY147" s="32">
        <v>20</v>
      </c>
      <c r="GZ147" s="33">
        <v>167.5</v>
      </c>
      <c r="HE147" s="32">
        <v>4</v>
      </c>
      <c r="HF147" s="32">
        <v>8</v>
      </c>
      <c r="HG147" s="32">
        <v>179.5</v>
      </c>
      <c r="HL147" s="32">
        <v>9</v>
      </c>
      <c r="HM147" s="32">
        <v>188.5</v>
      </c>
      <c r="HP147" s="32">
        <v>8.5</v>
      </c>
      <c r="HQ147" s="32">
        <v>17</v>
      </c>
      <c r="HR147" s="32">
        <v>214</v>
      </c>
      <c r="HS147" s="32">
        <v>-82</v>
      </c>
      <c r="HT147" s="32" t="s">
        <v>335</v>
      </c>
      <c r="HY147" s="32">
        <v>8.5</v>
      </c>
      <c r="HZ147" s="32">
        <v>10</v>
      </c>
      <c r="IA147" s="32">
        <v>150.5</v>
      </c>
      <c r="IB147" s="32">
        <v>-3.5</v>
      </c>
      <c r="IC147" s="32" t="s">
        <v>255</v>
      </c>
      <c r="IG147" s="32">
        <v>31</v>
      </c>
      <c r="IH147" s="32">
        <v>178</v>
      </c>
      <c r="IL147" s="32">
        <v>0</v>
      </c>
      <c r="IQ147" s="32">
        <v>8</v>
      </c>
      <c r="IR147" s="32">
        <v>186</v>
      </c>
      <c r="IS147" s="32">
        <v>-44.5</v>
      </c>
      <c r="IT147" s="32" t="s">
        <v>227</v>
      </c>
      <c r="IU147" s="32">
        <v>20</v>
      </c>
      <c r="IV147" s="32">
        <v>0</v>
      </c>
      <c r="IX147" s="32">
        <v>161.5</v>
      </c>
      <c r="IY147" s="32">
        <v>-27.5</v>
      </c>
      <c r="IZ147" s="32" t="s">
        <v>242</v>
      </c>
      <c r="JB147" s="32">
        <v>50</v>
      </c>
      <c r="JC147" s="32">
        <v>184</v>
      </c>
      <c r="JD147" s="32">
        <f>-38.5-0.5-18.5</f>
        <v>-57.5</v>
      </c>
      <c r="JE147" s="32" t="s">
        <v>597</v>
      </c>
      <c r="JG147" s="32">
        <v>20</v>
      </c>
      <c r="JH147" s="32">
        <v>20</v>
      </c>
      <c r="JI147" s="66"/>
      <c r="JK147" s="32">
        <v>7</v>
      </c>
      <c r="JL147" s="32">
        <f t="shared" si="2"/>
        <v>173.5</v>
      </c>
    </row>
    <row r="148" s="32" customFormat="1" customHeight="1" spans="1:272">
      <c r="A148" s="10">
        <v>146</v>
      </c>
      <c r="B148" s="10">
        <v>737</v>
      </c>
      <c r="C148" s="10" t="s">
        <v>1007</v>
      </c>
      <c r="D148" s="10" t="s">
        <v>279</v>
      </c>
      <c r="E148" s="46">
        <v>11642</v>
      </c>
      <c r="F148" s="10" t="s">
        <v>1008</v>
      </c>
      <c r="G148" s="48" t="s">
        <v>198</v>
      </c>
      <c r="H148" s="32">
        <v>-2</v>
      </c>
      <c r="J148" s="32">
        <v>-2</v>
      </c>
      <c r="K148" s="32">
        <v>1</v>
      </c>
      <c r="M148" s="20">
        <v>-2</v>
      </c>
      <c r="R148" s="32">
        <v>20</v>
      </c>
      <c r="T148" s="33"/>
      <c r="U148" s="20">
        <v>15</v>
      </c>
      <c r="V148" s="20"/>
      <c r="W148" s="20"/>
      <c r="X148" s="20"/>
      <c r="Y148" s="20"/>
      <c r="Z148" s="20"/>
      <c r="AA148" s="20"/>
      <c r="AB148" s="20"/>
      <c r="AC148" s="20"/>
      <c r="AD148" s="20"/>
      <c r="AE148" s="20">
        <v>10</v>
      </c>
      <c r="AF148" s="20"/>
      <c r="AG148" s="33">
        <v>25</v>
      </c>
      <c r="AH148" s="32">
        <v>20</v>
      </c>
      <c r="AL148" s="32">
        <v>10</v>
      </c>
      <c r="AM148" s="32">
        <v>20</v>
      </c>
      <c r="AN148" s="32">
        <v>20</v>
      </c>
      <c r="AP148" s="33"/>
      <c r="AQ148" s="56">
        <v>95</v>
      </c>
      <c r="AR148" s="33"/>
      <c r="AS148" s="33">
        <v>20</v>
      </c>
      <c r="AT148" s="33"/>
      <c r="AU148" s="33"/>
      <c r="AV148" s="56">
        <v>115</v>
      </c>
      <c r="AW148" s="33"/>
      <c r="BA148" s="33">
        <v>115</v>
      </c>
      <c r="BB148" s="33"/>
      <c r="BC148" s="33"/>
      <c r="BF148" s="32">
        <v>7</v>
      </c>
      <c r="BH148" s="33"/>
      <c r="BI148" s="33"/>
      <c r="BP148" s="34">
        <v>122</v>
      </c>
      <c r="BQ148" s="33"/>
      <c r="BR148" s="33"/>
      <c r="BV148" s="33">
        <v>122</v>
      </c>
      <c r="BW148" s="20"/>
      <c r="BX148" s="20">
        <v>20</v>
      </c>
      <c r="BY148" s="20"/>
      <c r="BZ148" s="20"/>
      <c r="CA148" s="20">
        <v>0</v>
      </c>
      <c r="CB148" s="20"/>
      <c r="CC148" s="20"/>
      <c r="CD148" s="20"/>
      <c r="CE148" s="20"/>
      <c r="CF148" s="33">
        <v>142</v>
      </c>
      <c r="CG148" s="33"/>
      <c r="CH148" s="20"/>
      <c r="CI148" s="20"/>
      <c r="CJ148" s="20">
        <v>-2</v>
      </c>
      <c r="CK148" s="33">
        <v>140</v>
      </c>
      <c r="CL148" s="33"/>
      <c r="CN148" s="20">
        <v>13</v>
      </c>
      <c r="CO148" s="35"/>
      <c r="CR148" s="33"/>
      <c r="CS148" s="33"/>
      <c r="CT148" s="36">
        <v>153</v>
      </c>
      <c r="CW148" s="20"/>
      <c r="CX148" s="32">
        <v>10</v>
      </c>
      <c r="CY148" s="33">
        <v>163</v>
      </c>
      <c r="CZ148" s="33"/>
      <c r="DA148" s="33"/>
      <c r="DB148" s="32">
        <v>20</v>
      </c>
      <c r="DC148" s="32">
        <v>15</v>
      </c>
      <c r="DD148" s="33">
        <v>198</v>
      </c>
      <c r="DE148" s="20"/>
      <c r="DF148" s="20"/>
      <c r="DG148" s="33">
        <v>-8</v>
      </c>
      <c r="DH148" s="33" t="s">
        <v>1009</v>
      </c>
      <c r="DI148" s="32">
        <v>3</v>
      </c>
      <c r="DJ148" s="32">
        <v>20</v>
      </c>
      <c r="DO148" s="36">
        <v>213</v>
      </c>
      <c r="DP148" s="20">
        <v>-85.5</v>
      </c>
      <c r="DQ148" s="33" t="s">
        <v>443</v>
      </c>
      <c r="DR148" s="32">
        <v>3</v>
      </c>
      <c r="DW148" s="20">
        <v>-52.5</v>
      </c>
      <c r="DX148" s="20" t="s">
        <v>1010</v>
      </c>
      <c r="DY148" s="20"/>
      <c r="DZ148" s="33"/>
      <c r="EB148" s="32">
        <v>20</v>
      </c>
      <c r="ED148" s="32">
        <v>20</v>
      </c>
      <c r="EE148" s="34">
        <v>118</v>
      </c>
      <c r="EF148" s="33">
        <v>-12.5</v>
      </c>
      <c r="EG148" s="33" t="s">
        <v>814</v>
      </c>
      <c r="EK148" s="32">
        <v>10</v>
      </c>
      <c r="EO148" s="33">
        <v>115.5</v>
      </c>
      <c r="EP148" s="33"/>
      <c r="EQ148" s="33"/>
      <c r="ER148" s="32">
        <v>1</v>
      </c>
      <c r="EU148" s="32">
        <v>90</v>
      </c>
      <c r="EW148" s="33">
        <v>206.5</v>
      </c>
      <c r="EX148" s="33">
        <v>-19</v>
      </c>
      <c r="EY148" s="33" t="s">
        <v>658</v>
      </c>
      <c r="FB148" s="32">
        <v>6</v>
      </c>
      <c r="FD148" s="32">
        <v>50</v>
      </c>
      <c r="FG148" s="33">
        <v>243.5</v>
      </c>
      <c r="FH148" s="33"/>
      <c r="FI148" s="33"/>
      <c r="FK148" s="32">
        <v>10</v>
      </c>
      <c r="FO148" s="33">
        <v>253.5</v>
      </c>
      <c r="FP148" s="33">
        <v>-14.5</v>
      </c>
      <c r="FQ148" s="33" t="s">
        <v>1011</v>
      </c>
      <c r="FS148" s="32">
        <v>2</v>
      </c>
      <c r="FV148" s="33">
        <v>-6.5</v>
      </c>
      <c r="FW148" s="33" t="s">
        <v>251</v>
      </c>
      <c r="FX148" s="33"/>
      <c r="FZ148" s="32">
        <v>10</v>
      </c>
      <c r="GB148" s="33">
        <v>244.5</v>
      </c>
      <c r="GC148" s="20"/>
      <c r="GD148" s="20"/>
      <c r="GE148" s="20"/>
      <c r="GF148" s="20"/>
      <c r="GG148" s="20">
        <v>3</v>
      </c>
      <c r="GH148" s="33">
        <v>247.5</v>
      </c>
      <c r="GI148" s="33"/>
      <c r="GM148" s="40"/>
      <c r="GN148" s="33">
        <v>247.5</v>
      </c>
      <c r="GO148" s="33"/>
      <c r="GU148" s="33">
        <v>247.5</v>
      </c>
      <c r="GV148" s="33"/>
      <c r="GZ148" s="33">
        <v>247.5</v>
      </c>
      <c r="HE148" s="32">
        <v>10</v>
      </c>
      <c r="HF148" s="32">
        <v>8.5</v>
      </c>
      <c r="HG148" s="32">
        <v>266</v>
      </c>
      <c r="HH148" s="32">
        <v>-58.5</v>
      </c>
      <c r="HI148" s="32" t="s">
        <v>253</v>
      </c>
      <c r="HL148" s="32">
        <v>5</v>
      </c>
      <c r="HM148" s="32">
        <v>212.5</v>
      </c>
      <c r="HN148" s="32">
        <v>-77</v>
      </c>
      <c r="HO148" s="32" t="s">
        <v>566</v>
      </c>
      <c r="HQ148" s="32">
        <v>5</v>
      </c>
      <c r="HR148" s="32">
        <v>140.5</v>
      </c>
      <c r="HS148" s="32">
        <v>-43</v>
      </c>
      <c r="HT148" s="32" t="s">
        <v>400</v>
      </c>
      <c r="HX148" s="32">
        <v>30</v>
      </c>
      <c r="HY148" s="32">
        <v>10</v>
      </c>
      <c r="HZ148" s="32">
        <v>5</v>
      </c>
      <c r="IA148" s="32">
        <v>142.5</v>
      </c>
      <c r="IE148" s="32">
        <v>20</v>
      </c>
      <c r="IG148" s="32">
        <v>-2</v>
      </c>
      <c r="IH148" s="32">
        <v>160.5</v>
      </c>
      <c r="IL148" s="32">
        <v>11.5</v>
      </c>
      <c r="IQ148" s="32">
        <v>4</v>
      </c>
      <c r="IR148" s="32">
        <v>176</v>
      </c>
      <c r="IS148" s="32">
        <v>-27.5</v>
      </c>
      <c r="IT148" s="32" t="s">
        <v>624</v>
      </c>
      <c r="IV148" s="32">
        <v>50</v>
      </c>
      <c r="IX148" s="32">
        <v>198.5</v>
      </c>
      <c r="IY148" s="32">
        <v>-198.5</v>
      </c>
      <c r="IZ148" s="32" t="s">
        <v>495</v>
      </c>
      <c r="JC148" s="32">
        <v>0</v>
      </c>
      <c r="JI148" s="66"/>
      <c r="JK148" s="32">
        <v>6</v>
      </c>
      <c r="JL148" s="32">
        <f t="shared" si="2"/>
        <v>6</v>
      </c>
    </row>
    <row r="149" s="32" customFormat="1" customHeight="1" spans="1:272">
      <c r="A149" s="10">
        <v>147</v>
      </c>
      <c r="B149" s="10">
        <v>704</v>
      </c>
      <c r="C149" s="10" t="s">
        <v>876</v>
      </c>
      <c r="D149" s="10" t="s">
        <v>190</v>
      </c>
      <c r="E149" s="10">
        <v>6505</v>
      </c>
      <c r="F149" s="10" t="s">
        <v>1012</v>
      </c>
      <c r="G149" s="10" t="s">
        <v>198</v>
      </c>
      <c r="H149" s="32">
        <v>-2</v>
      </c>
      <c r="K149" s="32">
        <v>-1</v>
      </c>
      <c r="M149" s="20"/>
      <c r="T149" s="33"/>
      <c r="U149" s="20">
        <v>-3</v>
      </c>
      <c r="V149" s="20"/>
      <c r="W149" s="20"/>
      <c r="X149" s="20"/>
      <c r="Y149" s="20"/>
      <c r="Z149" s="20">
        <v>5</v>
      </c>
      <c r="AA149" s="20"/>
      <c r="AB149" s="20"/>
      <c r="AC149" s="20"/>
      <c r="AD149" s="20"/>
      <c r="AE149" s="20"/>
      <c r="AF149" s="20"/>
      <c r="AG149" s="33">
        <v>2</v>
      </c>
      <c r="AJ149" s="32">
        <v>40</v>
      </c>
      <c r="AL149" s="32">
        <v>10</v>
      </c>
      <c r="AM149" s="32">
        <v>20</v>
      </c>
      <c r="AN149" s="32">
        <v>20</v>
      </c>
      <c r="AP149" s="33"/>
      <c r="AQ149" s="56">
        <v>92</v>
      </c>
      <c r="AR149" s="33"/>
      <c r="AS149" s="33"/>
      <c r="AT149" s="33"/>
      <c r="AU149" s="33"/>
      <c r="AV149" s="56">
        <v>92</v>
      </c>
      <c r="AW149" s="33"/>
      <c r="BA149" s="33">
        <v>92</v>
      </c>
      <c r="BB149" s="33"/>
      <c r="BC149" s="33"/>
      <c r="BE149" s="32">
        <v>20</v>
      </c>
      <c r="BF149" s="32">
        <v>0</v>
      </c>
      <c r="BH149" s="33"/>
      <c r="BI149" s="33"/>
      <c r="BK149" s="32">
        <v>20</v>
      </c>
      <c r="BP149" s="34">
        <v>132</v>
      </c>
      <c r="BQ149" s="33"/>
      <c r="BR149" s="33"/>
      <c r="BV149" s="33">
        <v>132</v>
      </c>
      <c r="BW149" s="20"/>
      <c r="BX149" s="20"/>
      <c r="BY149" s="20">
        <v>20</v>
      </c>
      <c r="BZ149" s="20">
        <v>20</v>
      </c>
      <c r="CA149" s="20">
        <v>0</v>
      </c>
      <c r="CB149" s="20"/>
      <c r="CC149" s="20"/>
      <c r="CD149" s="20"/>
      <c r="CE149" s="20"/>
      <c r="CF149" s="33">
        <v>172</v>
      </c>
      <c r="CG149" s="33"/>
      <c r="CH149" s="20"/>
      <c r="CI149" s="20"/>
      <c r="CJ149" s="20"/>
      <c r="CK149" s="33">
        <v>172</v>
      </c>
      <c r="CL149" s="33"/>
      <c r="CN149" s="20"/>
      <c r="CO149" s="35"/>
      <c r="CR149" s="33"/>
      <c r="CS149" s="33"/>
      <c r="CT149" s="36">
        <v>172</v>
      </c>
      <c r="CU149" s="32">
        <v>20</v>
      </c>
      <c r="CW149" s="20">
        <v>10</v>
      </c>
      <c r="CY149" s="33">
        <v>202</v>
      </c>
      <c r="CZ149" s="33"/>
      <c r="DA149" s="33"/>
      <c r="DD149" s="33">
        <v>202</v>
      </c>
      <c r="DE149" s="20"/>
      <c r="DF149" s="20"/>
      <c r="DG149" s="33">
        <v>-1</v>
      </c>
      <c r="DH149" s="33" t="s">
        <v>560</v>
      </c>
      <c r="DO149" s="36">
        <v>201</v>
      </c>
      <c r="DP149" s="20"/>
      <c r="DQ149" s="33"/>
      <c r="DR149" s="32">
        <v>-2</v>
      </c>
      <c r="DW149" s="20"/>
      <c r="DX149" s="20"/>
      <c r="DY149" s="20"/>
      <c r="DZ149" s="33"/>
      <c r="EE149" s="34">
        <v>199</v>
      </c>
      <c r="EF149" s="33"/>
      <c r="EG149" s="33"/>
      <c r="EM149" s="32">
        <v>1</v>
      </c>
      <c r="EO149" s="33">
        <v>200</v>
      </c>
      <c r="EP149" s="33"/>
      <c r="EQ149" s="33"/>
      <c r="EU149" s="32">
        <v>80</v>
      </c>
      <c r="EW149" s="33">
        <v>280</v>
      </c>
      <c r="EX149" s="33"/>
      <c r="EY149" s="33"/>
      <c r="FB149" s="32">
        <v>10</v>
      </c>
      <c r="FC149" s="32">
        <v>10</v>
      </c>
      <c r="FD149" s="32">
        <v>70</v>
      </c>
      <c r="FE149" s="32">
        <v>3</v>
      </c>
      <c r="FG149" s="33">
        <v>373</v>
      </c>
      <c r="FH149" s="33"/>
      <c r="FI149" s="33"/>
      <c r="FK149" s="32">
        <v>10</v>
      </c>
      <c r="FN149" s="32">
        <v>-2</v>
      </c>
      <c r="FO149" s="33">
        <v>381</v>
      </c>
      <c r="FP149" s="33">
        <v>-13</v>
      </c>
      <c r="FQ149" s="33" t="s">
        <v>263</v>
      </c>
      <c r="FV149" s="33"/>
      <c r="FW149" s="33"/>
      <c r="FX149" s="33"/>
      <c r="FZ149" s="32">
        <v>40</v>
      </c>
      <c r="GB149" s="33">
        <v>408</v>
      </c>
      <c r="GC149" s="20"/>
      <c r="GD149" s="20"/>
      <c r="GE149" s="20"/>
      <c r="GF149" s="20"/>
      <c r="GG149" s="20"/>
      <c r="GH149" s="33">
        <v>408</v>
      </c>
      <c r="GI149" s="33"/>
      <c r="GK149" s="32">
        <v>10</v>
      </c>
      <c r="GM149" s="40"/>
      <c r="GN149" s="33">
        <v>418</v>
      </c>
      <c r="GO149" s="33"/>
      <c r="GU149" s="33">
        <v>418</v>
      </c>
      <c r="GV149" s="33"/>
      <c r="GX149" s="32">
        <v>4</v>
      </c>
      <c r="GZ149" s="33">
        <v>422</v>
      </c>
      <c r="HF149" s="32">
        <v>0</v>
      </c>
      <c r="HG149" s="32">
        <v>422</v>
      </c>
      <c r="HH149" s="32">
        <v>-54.5</v>
      </c>
      <c r="HI149" s="32" t="s">
        <v>333</v>
      </c>
      <c r="HL149" s="32">
        <v>5</v>
      </c>
      <c r="HM149" s="32">
        <v>372.5</v>
      </c>
      <c r="HR149" s="32">
        <v>372.5</v>
      </c>
      <c r="IA149" s="32">
        <v>372.5</v>
      </c>
      <c r="IH149" s="32">
        <v>372.5</v>
      </c>
      <c r="IK149" s="32">
        <v>20</v>
      </c>
      <c r="IL149" s="32">
        <v>6</v>
      </c>
      <c r="IM149" s="32">
        <v>20</v>
      </c>
      <c r="IR149" s="32">
        <v>418.5</v>
      </c>
      <c r="IV149" s="32">
        <v>0</v>
      </c>
      <c r="IX149" s="32">
        <v>418.5</v>
      </c>
      <c r="JC149" s="32">
        <v>418.5</v>
      </c>
      <c r="JH149" s="32">
        <v>20</v>
      </c>
      <c r="JI149" s="66"/>
      <c r="JL149" s="32">
        <f t="shared" si="2"/>
        <v>438.5</v>
      </c>
    </row>
    <row r="150" s="32" customFormat="1" customHeight="1" spans="1:272">
      <c r="A150" s="10">
        <v>148</v>
      </c>
      <c r="B150" s="10">
        <v>724</v>
      </c>
      <c r="C150" s="10" t="s">
        <v>1013</v>
      </c>
      <c r="D150" s="10" t="s">
        <v>269</v>
      </c>
      <c r="E150" s="10">
        <v>10930</v>
      </c>
      <c r="F150" s="10" t="s">
        <v>1014</v>
      </c>
      <c r="G150" s="47" t="s">
        <v>210</v>
      </c>
      <c r="I150" s="32">
        <v>1</v>
      </c>
      <c r="K150" s="32">
        <v>-4</v>
      </c>
      <c r="M150" s="20"/>
      <c r="O150" s="32">
        <v>20</v>
      </c>
      <c r="T150" s="33"/>
      <c r="U150" s="20">
        <v>17</v>
      </c>
      <c r="V150" s="20"/>
      <c r="W150" s="20"/>
      <c r="X150" s="20"/>
      <c r="Y150" s="20"/>
      <c r="Z150" s="20">
        <v>1</v>
      </c>
      <c r="AA150" s="20"/>
      <c r="AB150" s="20"/>
      <c r="AC150" s="20"/>
      <c r="AD150" s="20"/>
      <c r="AE150" s="20"/>
      <c r="AF150" s="20"/>
      <c r="AG150" s="33">
        <v>18</v>
      </c>
      <c r="AJ150" s="32">
        <v>25</v>
      </c>
      <c r="AL150" s="32">
        <v>0</v>
      </c>
      <c r="AM150" s="32">
        <v>0</v>
      </c>
      <c r="AN150" s="32">
        <v>0</v>
      </c>
      <c r="AP150" s="33"/>
      <c r="AQ150" s="56">
        <v>43</v>
      </c>
      <c r="AR150" s="33"/>
      <c r="AS150" s="33"/>
      <c r="AT150" s="33"/>
      <c r="AU150" s="33"/>
      <c r="AV150" s="56">
        <v>43</v>
      </c>
      <c r="AW150" s="33">
        <v>-32.5</v>
      </c>
      <c r="AX150" s="32" t="s">
        <v>1015</v>
      </c>
      <c r="BA150" s="33">
        <v>10.5</v>
      </c>
      <c r="BB150" s="33"/>
      <c r="BC150" s="33"/>
      <c r="BF150" s="32">
        <v>0</v>
      </c>
      <c r="BH150" s="33"/>
      <c r="BI150" s="33"/>
      <c r="BP150" s="34">
        <v>10.5</v>
      </c>
      <c r="BQ150" s="33"/>
      <c r="BR150" s="33"/>
      <c r="BV150" s="33">
        <v>10.5</v>
      </c>
      <c r="BW150" s="20"/>
      <c r="BX150" s="20"/>
      <c r="BY150" s="20">
        <v>20</v>
      </c>
      <c r="BZ150" s="20">
        <v>0</v>
      </c>
      <c r="CA150" s="20">
        <v>0</v>
      </c>
      <c r="CB150" s="20"/>
      <c r="CC150" s="20"/>
      <c r="CD150" s="20"/>
      <c r="CE150" s="20"/>
      <c r="CF150" s="33">
        <v>30.5</v>
      </c>
      <c r="CG150" s="33">
        <v>-30</v>
      </c>
      <c r="CH150" s="20" t="s">
        <v>1016</v>
      </c>
      <c r="CI150" s="20"/>
      <c r="CJ150" s="20"/>
      <c r="CK150" s="33">
        <v>0.5</v>
      </c>
      <c r="CL150" s="33"/>
      <c r="CN150" s="20">
        <v>5</v>
      </c>
      <c r="CO150" s="35"/>
      <c r="CR150" s="33"/>
      <c r="CS150" s="33"/>
      <c r="CT150" s="36">
        <v>5.5</v>
      </c>
      <c r="CW150" s="20"/>
      <c r="CY150" s="33">
        <v>5.5</v>
      </c>
      <c r="CZ150" s="33"/>
      <c r="DA150" s="33"/>
      <c r="DB150" s="32">
        <v>20</v>
      </c>
      <c r="DD150" s="33">
        <v>25.5</v>
      </c>
      <c r="DE150" s="20"/>
      <c r="DF150" s="20"/>
      <c r="DG150" s="33"/>
      <c r="DH150" s="33"/>
      <c r="DI150" s="32">
        <v>-2</v>
      </c>
      <c r="DO150" s="36">
        <v>23.5</v>
      </c>
      <c r="DP150" s="20">
        <v>-23.5</v>
      </c>
      <c r="DQ150" s="33" t="s">
        <v>473</v>
      </c>
      <c r="DW150" s="20"/>
      <c r="DX150" s="20"/>
      <c r="DY150" s="20"/>
      <c r="DZ150" s="33"/>
      <c r="EA150" s="32">
        <v>1</v>
      </c>
      <c r="EE150" s="34">
        <v>1</v>
      </c>
      <c r="EF150" s="33"/>
      <c r="EG150" s="33"/>
      <c r="EH150" s="32">
        <v>10</v>
      </c>
      <c r="EO150" s="33">
        <v>11</v>
      </c>
      <c r="EP150" s="33"/>
      <c r="EQ150" s="33"/>
      <c r="ET150" s="32">
        <v>20</v>
      </c>
      <c r="EU150" s="32">
        <v>30</v>
      </c>
      <c r="EW150" s="33">
        <v>61</v>
      </c>
      <c r="EX150" s="33"/>
      <c r="EY150" s="33"/>
      <c r="FD150" s="32">
        <v>60</v>
      </c>
      <c r="FG150" s="33">
        <v>121</v>
      </c>
      <c r="FH150" s="33">
        <v>-20</v>
      </c>
      <c r="FI150" s="33" t="s">
        <v>1017</v>
      </c>
      <c r="FO150" s="33">
        <v>101</v>
      </c>
      <c r="FP150" s="33">
        <v>-4.5</v>
      </c>
      <c r="FQ150" s="33" t="s">
        <v>1018</v>
      </c>
      <c r="FV150" s="33"/>
      <c r="FW150" s="33"/>
      <c r="FX150" s="33"/>
      <c r="GB150" s="33">
        <v>96.5</v>
      </c>
      <c r="GC150" s="20"/>
      <c r="GD150" s="20"/>
      <c r="GE150" s="20"/>
      <c r="GF150" s="20"/>
      <c r="GG150" s="20"/>
      <c r="GH150" s="33">
        <v>96.5</v>
      </c>
      <c r="GI150" s="33"/>
      <c r="GM150" s="40"/>
      <c r="GN150" s="33">
        <v>96.5</v>
      </c>
      <c r="GO150" s="33"/>
      <c r="GU150" s="33">
        <v>96.5</v>
      </c>
      <c r="GV150" s="33"/>
      <c r="GX150" s="32">
        <v>9.5</v>
      </c>
      <c r="GZ150" s="33">
        <v>106</v>
      </c>
      <c r="HF150" s="32">
        <v>10.5</v>
      </c>
      <c r="HG150" s="32">
        <v>116.5</v>
      </c>
      <c r="HM150" s="32">
        <v>116.5</v>
      </c>
      <c r="HP150" s="32">
        <v>8</v>
      </c>
      <c r="HR150" s="32">
        <v>124.5</v>
      </c>
      <c r="HS150" s="32">
        <v>-23.5</v>
      </c>
      <c r="HT150" s="32" t="s">
        <v>204</v>
      </c>
      <c r="HU150" s="32">
        <v>20</v>
      </c>
      <c r="IA150" s="32">
        <v>121</v>
      </c>
      <c r="IB150" s="32">
        <v>-28</v>
      </c>
      <c r="IC150" s="32" t="s">
        <v>454</v>
      </c>
      <c r="IG150" s="32">
        <v>-2</v>
      </c>
      <c r="IH150" s="32">
        <v>91</v>
      </c>
      <c r="IL150" s="32">
        <v>8.5</v>
      </c>
      <c r="IR150" s="32">
        <v>99.5</v>
      </c>
      <c r="IS150" s="32">
        <v>-29</v>
      </c>
      <c r="IT150" s="32" t="s">
        <v>543</v>
      </c>
      <c r="IV150" s="32">
        <v>60</v>
      </c>
      <c r="IX150" s="32">
        <v>130.5</v>
      </c>
      <c r="JC150" s="32">
        <v>130.5</v>
      </c>
      <c r="JF150" s="32">
        <v>20</v>
      </c>
      <c r="JG150" s="32">
        <v>20</v>
      </c>
      <c r="JI150" s="66"/>
      <c r="JK150" s="32">
        <v>4</v>
      </c>
      <c r="JL150" s="32">
        <f t="shared" si="2"/>
        <v>174.5</v>
      </c>
    </row>
    <row r="151" s="32" customFormat="1" customHeight="1" spans="1:272">
      <c r="A151" s="10">
        <v>149</v>
      </c>
      <c r="B151" s="10">
        <v>371</v>
      </c>
      <c r="C151" s="10" t="s">
        <v>1019</v>
      </c>
      <c r="D151" s="10" t="s">
        <v>447</v>
      </c>
      <c r="E151" s="10">
        <v>9112</v>
      </c>
      <c r="F151" s="10" t="s">
        <v>1020</v>
      </c>
      <c r="G151" s="10" t="s">
        <v>198</v>
      </c>
      <c r="I151" s="32">
        <v>-2</v>
      </c>
      <c r="J151" s="32">
        <v>-4</v>
      </c>
      <c r="L151" s="32">
        <v>3</v>
      </c>
      <c r="M151" s="20">
        <v>-2</v>
      </c>
      <c r="T151" s="33"/>
      <c r="U151" s="20">
        <v>-5</v>
      </c>
      <c r="V151" s="20"/>
      <c r="W151" s="20"/>
      <c r="X151" s="20"/>
      <c r="Y151" s="20"/>
      <c r="Z151" s="20"/>
      <c r="AA151" s="20"/>
      <c r="AB151" s="20"/>
      <c r="AC151" s="20"/>
      <c r="AD151" s="20"/>
      <c r="AE151" s="20">
        <v>-2</v>
      </c>
      <c r="AF151" s="20"/>
      <c r="AG151" s="33">
        <v>-7</v>
      </c>
      <c r="AJ151" s="32">
        <v>25</v>
      </c>
      <c r="AL151" s="32">
        <v>0</v>
      </c>
      <c r="AM151" s="32">
        <v>0</v>
      </c>
      <c r="AN151" s="32">
        <v>20</v>
      </c>
      <c r="AP151" s="33"/>
      <c r="AQ151" s="56">
        <v>38</v>
      </c>
      <c r="AR151" s="33"/>
      <c r="AS151" s="33"/>
      <c r="AT151" s="33"/>
      <c r="AU151" s="33"/>
      <c r="AV151" s="56">
        <v>38</v>
      </c>
      <c r="AW151" s="33"/>
      <c r="BA151" s="33">
        <v>38</v>
      </c>
      <c r="BB151" s="33"/>
      <c r="BC151" s="33"/>
      <c r="BF151" s="32">
        <v>-6</v>
      </c>
      <c r="BH151" s="33"/>
      <c r="BI151" s="33"/>
      <c r="BP151" s="34">
        <v>32</v>
      </c>
      <c r="BQ151" s="33"/>
      <c r="BR151" s="33"/>
      <c r="BS151" s="32">
        <v>20</v>
      </c>
      <c r="BT151" s="32">
        <v>-2</v>
      </c>
      <c r="BV151" s="33">
        <v>50</v>
      </c>
      <c r="BW151" s="20"/>
      <c r="BX151" s="20"/>
      <c r="BY151" s="20"/>
      <c r="BZ151" s="20"/>
      <c r="CA151" s="20">
        <v>0</v>
      </c>
      <c r="CB151" s="20"/>
      <c r="CC151" s="20">
        <v>-2</v>
      </c>
      <c r="CD151" s="20"/>
      <c r="CE151" s="20"/>
      <c r="CF151" s="33">
        <v>48</v>
      </c>
      <c r="CG151" s="33"/>
      <c r="CH151" s="20"/>
      <c r="CI151" s="20"/>
      <c r="CJ151" s="20">
        <v>0</v>
      </c>
      <c r="CK151" s="33">
        <v>48</v>
      </c>
      <c r="CL151" s="33"/>
      <c r="CN151" s="20">
        <v>5</v>
      </c>
      <c r="CO151" s="35"/>
      <c r="CR151" s="33"/>
      <c r="CS151" s="33"/>
      <c r="CT151" s="36">
        <v>53</v>
      </c>
      <c r="CW151" s="20"/>
      <c r="CY151" s="33">
        <v>53</v>
      </c>
      <c r="CZ151" s="33"/>
      <c r="DA151" s="33"/>
      <c r="DC151" s="32">
        <v>3</v>
      </c>
      <c r="DD151" s="33">
        <v>56</v>
      </c>
      <c r="DE151" s="20"/>
      <c r="DF151" s="20"/>
      <c r="DG151" s="33"/>
      <c r="DH151" s="33"/>
      <c r="DI151" s="32">
        <v>-2</v>
      </c>
      <c r="DK151" s="32">
        <v>8</v>
      </c>
      <c r="DO151" s="36">
        <v>62</v>
      </c>
      <c r="DP151" s="20"/>
      <c r="DQ151" s="33"/>
      <c r="DR151" s="32">
        <v>-4</v>
      </c>
      <c r="DT151" s="32">
        <v>3</v>
      </c>
      <c r="DW151" s="20">
        <v>-34.5</v>
      </c>
      <c r="DX151" s="20" t="s">
        <v>1021</v>
      </c>
      <c r="DY151" s="20"/>
      <c r="DZ151" s="33"/>
      <c r="EA151" s="32">
        <v>-2</v>
      </c>
      <c r="EC151" s="32">
        <v>1</v>
      </c>
      <c r="EE151" s="34">
        <v>25.5</v>
      </c>
      <c r="EF151" s="33"/>
      <c r="EG151" s="33"/>
      <c r="EM151" s="32">
        <v>-4</v>
      </c>
      <c r="EO151" s="33">
        <v>21.5</v>
      </c>
      <c r="EP151" s="33"/>
      <c r="EQ151" s="33"/>
      <c r="ER151" s="32">
        <v>-6</v>
      </c>
      <c r="EU151" s="32">
        <v>20</v>
      </c>
      <c r="EW151" s="33">
        <v>35.5</v>
      </c>
      <c r="EX151" s="33"/>
      <c r="EY151" s="33"/>
      <c r="EZ151" s="32">
        <v>6</v>
      </c>
      <c r="FC151" s="32">
        <v>6</v>
      </c>
      <c r="FG151" s="33">
        <v>47.5</v>
      </c>
      <c r="FH151" s="33"/>
      <c r="FI151" s="33"/>
      <c r="FK151" s="32">
        <v>6</v>
      </c>
      <c r="FN151" s="32">
        <v>-4</v>
      </c>
      <c r="FO151" s="33">
        <v>49.5</v>
      </c>
      <c r="FP151" s="33"/>
      <c r="FQ151" s="33"/>
      <c r="FV151" s="33"/>
      <c r="FW151" s="33"/>
      <c r="FX151" s="33">
        <v>5</v>
      </c>
      <c r="GB151" s="33">
        <v>54.5</v>
      </c>
      <c r="GC151" s="20">
        <v>-10.5</v>
      </c>
      <c r="GD151" s="20" t="s">
        <v>464</v>
      </c>
      <c r="GE151" s="20"/>
      <c r="GF151" s="20"/>
      <c r="GG151" s="20"/>
      <c r="GH151" s="33">
        <v>44</v>
      </c>
      <c r="GI151" s="33"/>
      <c r="GM151" s="40">
        <v>2</v>
      </c>
      <c r="GN151" s="33">
        <v>46</v>
      </c>
      <c r="GO151" s="33"/>
      <c r="GQ151" s="32">
        <v>20</v>
      </c>
      <c r="GR151" s="32">
        <v>-2</v>
      </c>
      <c r="GU151" s="33">
        <v>64</v>
      </c>
      <c r="GV151" s="33"/>
      <c r="GX151" s="32">
        <v>2.5</v>
      </c>
      <c r="GZ151" s="33">
        <v>48.5</v>
      </c>
      <c r="HF151" s="32">
        <v>2.5</v>
      </c>
      <c r="HG151" s="32">
        <v>51</v>
      </c>
      <c r="HL151" s="32">
        <v>-2</v>
      </c>
      <c r="HM151" s="32">
        <v>49</v>
      </c>
      <c r="HR151" s="32">
        <v>49</v>
      </c>
      <c r="HZ151" s="32">
        <v>-2</v>
      </c>
      <c r="IA151" s="32">
        <v>47</v>
      </c>
      <c r="IG151" s="32">
        <v>-5</v>
      </c>
      <c r="IH151" s="32">
        <v>42</v>
      </c>
      <c r="IL151" s="32">
        <v>2.5</v>
      </c>
      <c r="IQ151" s="32">
        <v>-1</v>
      </c>
      <c r="IR151" s="32">
        <v>43.5</v>
      </c>
      <c r="IV151" s="32">
        <v>10</v>
      </c>
      <c r="IX151" s="32">
        <v>53.5</v>
      </c>
      <c r="JC151" s="32">
        <v>53.5</v>
      </c>
      <c r="JG151" s="32">
        <v>20</v>
      </c>
      <c r="JI151" s="66"/>
      <c r="JK151" s="32">
        <v>-2</v>
      </c>
      <c r="JL151" s="32">
        <f t="shared" si="2"/>
        <v>71.5</v>
      </c>
    </row>
    <row r="152" s="32" customFormat="1" customHeight="1" spans="1:272">
      <c r="A152" s="10">
        <v>150</v>
      </c>
      <c r="B152" s="10">
        <v>752</v>
      </c>
      <c r="C152" s="10" t="s">
        <v>1022</v>
      </c>
      <c r="D152" s="10" t="s">
        <v>208</v>
      </c>
      <c r="E152" s="46">
        <v>11318</v>
      </c>
      <c r="F152" s="50" t="s">
        <v>1023</v>
      </c>
      <c r="G152" s="10" t="s">
        <v>198</v>
      </c>
      <c r="J152" s="32">
        <v>1</v>
      </c>
      <c r="L152" s="32">
        <v>-5</v>
      </c>
      <c r="M152" s="20">
        <v>-4</v>
      </c>
      <c r="N152" s="32">
        <v>20</v>
      </c>
      <c r="R152" s="32">
        <v>20</v>
      </c>
      <c r="T152" s="33"/>
      <c r="U152" s="20">
        <v>32</v>
      </c>
      <c r="V152" s="20"/>
      <c r="W152" s="20">
        <v>-24</v>
      </c>
      <c r="X152" s="20"/>
      <c r="Y152" s="20" t="s">
        <v>589</v>
      </c>
      <c r="Z152" s="20"/>
      <c r="AA152" s="20"/>
      <c r="AB152" s="20"/>
      <c r="AC152" s="20"/>
      <c r="AD152" s="20"/>
      <c r="AE152" s="20">
        <v>-2</v>
      </c>
      <c r="AF152" s="20"/>
      <c r="AG152" s="33">
        <v>6</v>
      </c>
      <c r="AJ152" s="32">
        <v>20</v>
      </c>
      <c r="AL152" s="32">
        <v>0</v>
      </c>
      <c r="AM152" s="32">
        <v>0</v>
      </c>
      <c r="AN152" s="32">
        <v>0</v>
      </c>
      <c r="AO152" s="32">
        <v>-25</v>
      </c>
      <c r="AP152" s="33" t="s">
        <v>590</v>
      </c>
      <c r="AQ152" s="56">
        <v>1</v>
      </c>
      <c r="AR152" s="33"/>
      <c r="AS152" s="33"/>
      <c r="AT152" s="33"/>
      <c r="AU152" s="33"/>
      <c r="AV152" s="56">
        <v>1</v>
      </c>
      <c r="AW152" s="33"/>
      <c r="BA152" s="33">
        <v>1</v>
      </c>
      <c r="BB152" s="33"/>
      <c r="BC152" s="33"/>
      <c r="BF152" s="32">
        <v>3</v>
      </c>
      <c r="BH152" s="33"/>
      <c r="BI152" s="33"/>
      <c r="BJ152" s="32">
        <v>7</v>
      </c>
      <c r="BP152" s="34">
        <v>11</v>
      </c>
      <c r="BQ152" s="33"/>
      <c r="BR152" s="33"/>
      <c r="BT152" s="32">
        <v>-2</v>
      </c>
      <c r="BV152" s="33">
        <v>9</v>
      </c>
      <c r="BW152" s="20"/>
      <c r="BX152" s="20"/>
      <c r="BY152" s="20"/>
      <c r="BZ152" s="20"/>
      <c r="CA152" s="20">
        <v>20</v>
      </c>
      <c r="CB152" s="20"/>
      <c r="CC152" s="20">
        <v>-2</v>
      </c>
      <c r="CD152" s="20"/>
      <c r="CE152" s="20"/>
      <c r="CF152" s="33">
        <v>27</v>
      </c>
      <c r="CG152" s="33"/>
      <c r="CH152" s="20"/>
      <c r="CI152" s="20"/>
      <c r="CJ152" s="20">
        <v>-4</v>
      </c>
      <c r="CK152" s="33">
        <v>23</v>
      </c>
      <c r="CL152" s="33"/>
      <c r="CN152" s="20">
        <v>3</v>
      </c>
      <c r="CO152" s="35"/>
      <c r="CR152" s="33"/>
      <c r="CS152" s="33"/>
      <c r="CT152" s="36">
        <v>26</v>
      </c>
      <c r="CU152" s="32">
        <v>20</v>
      </c>
      <c r="CW152" s="20"/>
      <c r="CX152" s="32">
        <v>4</v>
      </c>
      <c r="CY152" s="33">
        <v>50</v>
      </c>
      <c r="CZ152" s="33"/>
      <c r="DA152" s="33"/>
      <c r="DD152" s="33">
        <v>50</v>
      </c>
      <c r="DE152" s="20"/>
      <c r="DF152" s="20"/>
      <c r="DG152" s="33"/>
      <c r="DH152" s="33"/>
      <c r="DI152" s="32">
        <v>4</v>
      </c>
      <c r="DO152" s="36">
        <v>54</v>
      </c>
      <c r="DP152" s="20"/>
      <c r="DQ152" s="33"/>
      <c r="DR152" s="32">
        <v>-2</v>
      </c>
      <c r="DW152" s="20"/>
      <c r="DX152" s="20"/>
      <c r="DY152" s="20"/>
      <c r="DZ152" s="33"/>
      <c r="EA152" s="32">
        <v>1</v>
      </c>
      <c r="EE152" s="34">
        <v>53</v>
      </c>
      <c r="EF152" s="33"/>
      <c r="EG152" s="33"/>
      <c r="EM152" s="32">
        <v>-3</v>
      </c>
      <c r="EO152" s="33">
        <v>50</v>
      </c>
      <c r="EP152" s="33"/>
      <c r="EQ152" s="33"/>
      <c r="EU152" s="32">
        <v>40</v>
      </c>
      <c r="EW152" s="33">
        <v>90</v>
      </c>
      <c r="EX152" s="33"/>
      <c r="EY152" s="33"/>
      <c r="FD152" s="32">
        <v>20</v>
      </c>
      <c r="FE152" s="32">
        <v>3</v>
      </c>
      <c r="FG152" s="33">
        <v>113</v>
      </c>
      <c r="FH152" s="33"/>
      <c r="FI152" s="33"/>
      <c r="FN152" s="32">
        <v>-2</v>
      </c>
      <c r="FO152" s="33">
        <v>111</v>
      </c>
      <c r="FP152" s="33"/>
      <c r="FQ152" s="33"/>
      <c r="FS152" s="32">
        <v>-2</v>
      </c>
      <c r="FV152" s="33"/>
      <c r="FW152" s="33"/>
      <c r="FX152" s="33">
        <v>16</v>
      </c>
      <c r="FZ152" s="32">
        <v>10</v>
      </c>
      <c r="GB152" s="33">
        <v>135</v>
      </c>
      <c r="GC152" s="20">
        <v>-54</v>
      </c>
      <c r="GD152" s="20" t="s">
        <v>1024</v>
      </c>
      <c r="GE152" s="20"/>
      <c r="GF152" s="20"/>
      <c r="GG152" s="20"/>
      <c r="GH152" s="33">
        <v>81</v>
      </c>
      <c r="GI152" s="33"/>
      <c r="GM152" s="40">
        <v>10</v>
      </c>
      <c r="GN152" s="33">
        <v>91</v>
      </c>
      <c r="GO152" s="33"/>
      <c r="GR152" s="32">
        <v>-2</v>
      </c>
      <c r="GU152" s="33">
        <v>89</v>
      </c>
      <c r="GV152" s="33">
        <v>-89</v>
      </c>
      <c r="GW152" s="32" t="s">
        <v>703</v>
      </c>
      <c r="GX152" s="32">
        <v>5.5</v>
      </c>
      <c r="GZ152" s="33">
        <v>7.5</v>
      </c>
      <c r="HA152" s="32">
        <v>-74</v>
      </c>
      <c r="HB152" s="32" t="s">
        <v>833</v>
      </c>
      <c r="HE152" s="32">
        <v>1</v>
      </c>
      <c r="HF152" s="32">
        <v>0</v>
      </c>
      <c r="HG152" s="32">
        <v>-65.5</v>
      </c>
      <c r="HM152" s="32">
        <v>-65.5</v>
      </c>
      <c r="HQ152" s="32">
        <v>-2</v>
      </c>
      <c r="HR152" s="32">
        <v>-67.5</v>
      </c>
      <c r="HU152" s="32">
        <v>20</v>
      </c>
      <c r="HZ152" s="32">
        <v>4</v>
      </c>
      <c r="IA152" s="32">
        <v>0</v>
      </c>
      <c r="IG152" s="32">
        <v>6</v>
      </c>
      <c r="IH152" s="32">
        <v>6</v>
      </c>
      <c r="IL152" s="32">
        <v>0</v>
      </c>
      <c r="IQ152" s="32">
        <v>-2</v>
      </c>
      <c r="IR152" s="32">
        <v>4</v>
      </c>
      <c r="IV152" s="32">
        <v>10</v>
      </c>
      <c r="IX152" s="32">
        <v>14</v>
      </c>
      <c r="JC152" s="32">
        <v>14</v>
      </c>
      <c r="JF152" s="32">
        <v>20</v>
      </c>
      <c r="JH152" s="32">
        <v>20</v>
      </c>
      <c r="JI152" s="66"/>
      <c r="JL152" s="32">
        <f t="shared" si="2"/>
        <v>54</v>
      </c>
    </row>
    <row r="153" s="32" customFormat="1" customHeight="1" spans="1:272">
      <c r="A153" s="10">
        <v>151</v>
      </c>
      <c r="B153" s="10">
        <v>122718</v>
      </c>
      <c r="C153" s="10" t="s">
        <v>1025</v>
      </c>
      <c r="D153" s="10" t="s">
        <v>196</v>
      </c>
      <c r="E153" s="68">
        <v>12184</v>
      </c>
      <c r="F153" s="69" t="s">
        <v>1026</v>
      </c>
      <c r="G153" s="10" t="s">
        <v>882</v>
      </c>
      <c r="L153" s="32">
        <v>-4</v>
      </c>
      <c r="M153" s="20"/>
      <c r="T153" s="33"/>
      <c r="U153" s="20">
        <v>-4</v>
      </c>
      <c r="V153" s="20"/>
      <c r="W153" s="20"/>
      <c r="X153" s="20"/>
      <c r="Y153" s="20"/>
      <c r="Z153" s="20"/>
      <c r="AA153" s="20"/>
      <c r="AB153" s="20"/>
      <c r="AC153" s="20"/>
      <c r="AD153" s="20"/>
      <c r="AE153" s="20">
        <v>3</v>
      </c>
      <c r="AF153" s="20"/>
      <c r="AG153" s="33">
        <v>-1</v>
      </c>
      <c r="AJ153" s="32">
        <v>35</v>
      </c>
      <c r="AL153" s="32">
        <v>0</v>
      </c>
      <c r="AM153" s="32">
        <v>0</v>
      </c>
      <c r="AN153" s="32">
        <v>20</v>
      </c>
      <c r="AP153" s="33"/>
      <c r="AQ153" s="56">
        <v>54</v>
      </c>
      <c r="AR153" s="33"/>
      <c r="AS153" s="33"/>
      <c r="AT153" s="33"/>
      <c r="AU153" s="33"/>
      <c r="AV153" s="56">
        <v>54</v>
      </c>
      <c r="AW153" s="33"/>
      <c r="BA153" s="33">
        <v>54</v>
      </c>
      <c r="BB153" s="33"/>
      <c r="BC153" s="33"/>
      <c r="BF153" s="32">
        <v>4</v>
      </c>
      <c r="BH153" s="33"/>
      <c r="BI153" s="33"/>
      <c r="BM153" s="32">
        <v>20</v>
      </c>
      <c r="BP153" s="34">
        <v>78</v>
      </c>
      <c r="BQ153" s="33"/>
      <c r="BR153" s="33"/>
      <c r="BT153" s="32">
        <v>-4</v>
      </c>
      <c r="BV153" s="33">
        <v>74</v>
      </c>
      <c r="BW153" s="20"/>
      <c r="BX153" s="20">
        <v>20</v>
      </c>
      <c r="BY153" s="20">
        <v>20</v>
      </c>
      <c r="BZ153" s="20">
        <v>20</v>
      </c>
      <c r="CA153" s="20">
        <v>0</v>
      </c>
      <c r="CB153" s="20"/>
      <c r="CC153" s="20"/>
      <c r="CD153" s="20"/>
      <c r="CE153" s="20"/>
      <c r="CF153" s="33">
        <v>134</v>
      </c>
      <c r="CG153" s="33"/>
      <c r="CH153" s="20"/>
      <c r="CI153" s="20"/>
      <c r="CJ153" s="20">
        <v>6</v>
      </c>
      <c r="CK153" s="33">
        <v>140</v>
      </c>
      <c r="CL153" s="33"/>
      <c r="CN153" s="20"/>
      <c r="CO153" s="35"/>
      <c r="CR153" s="33"/>
      <c r="CS153" s="33"/>
      <c r="CT153" s="36">
        <v>140</v>
      </c>
      <c r="CU153" s="32">
        <v>20</v>
      </c>
      <c r="CW153" s="20"/>
      <c r="CY153" s="33">
        <v>160</v>
      </c>
      <c r="CZ153" s="33"/>
      <c r="DA153" s="33"/>
      <c r="DD153" s="33">
        <v>160</v>
      </c>
      <c r="DE153" s="20"/>
      <c r="DF153" s="20"/>
      <c r="DG153" s="33">
        <v>-1</v>
      </c>
      <c r="DH153" s="33" t="s">
        <v>916</v>
      </c>
      <c r="DI153" s="32">
        <v>-2</v>
      </c>
      <c r="DM153" s="32">
        <v>10</v>
      </c>
      <c r="DN153" s="32">
        <v>20</v>
      </c>
      <c r="DO153" s="36">
        <v>167</v>
      </c>
      <c r="DP153" s="20">
        <v>-23.5</v>
      </c>
      <c r="DQ153" s="33" t="s">
        <v>223</v>
      </c>
      <c r="DR153" s="32">
        <v>-2</v>
      </c>
      <c r="DW153" s="20">
        <v>-10</v>
      </c>
      <c r="DX153" s="20" t="s">
        <v>368</v>
      </c>
      <c r="DY153" s="20"/>
      <c r="DZ153" s="33"/>
      <c r="EA153" s="32">
        <v>-2</v>
      </c>
      <c r="EE153" s="34">
        <v>129.5</v>
      </c>
      <c r="EF153" s="33"/>
      <c r="EG153" s="33"/>
      <c r="EI153" s="32">
        <v>20</v>
      </c>
      <c r="EJ153" s="32">
        <v>5</v>
      </c>
      <c r="EK153" s="32">
        <v>20</v>
      </c>
      <c r="EM153" s="32">
        <v>-4</v>
      </c>
      <c r="EO153" s="33">
        <v>170.5</v>
      </c>
      <c r="EP153" s="33"/>
      <c r="EQ153" s="33"/>
      <c r="EU153" s="32">
        <v>50</v>
      </c>
      <c r="EW153" s="33">
        <v>220.5</v>
      </c>
      <c r="EX153" s="33"/>
      <c r="EY153" s="33"/>
      <c r="EZ153" s="32">
        <v>-2</v>
      </c>
      <c r="FD153" s="32">
        <v>10</v>
      </c>
      <c r="FG153" s="33">
        <v>228.5</v>
      </c>
      <c r="FH153" s="33"/>
      <c r="FI153" s="33"/>
      <c r="FJ153" s="32">
        <v>3</v>
      </c>
      <c r="FO153" s="33">
        <v>231.5</v>
      </c>
      <c r="FP153" s="33"/>
      <c r="FQ153" s="33"/>
      <c r="FS153" s="32">
        <v>-2</v>
      </c>
      <c r="FV153" s="33">
        <v>-44</v>
      </c>
      <c r="FW153" s="33" t="s">
        <v>1027</v>
      </c>
      <c r="FX153" s="33">
        <v>2</v>
      </c>
      <c r="FZ153" s="32">
        <v>70</v>
      </c>
      <c r="GB153" s="33">
        <v>257.5</v>
      </c>
      <c r="GC153" s="20"/>
      <c r="GD153" s="20"/>
      <c r="GE153" s="20"/>
      <c r="GF153" s="20"/>
      <c r="GG153" s="20"/>
      <c r="GH153" s="33">
        <v>257.5</v>
      </c>
      <c r="GI153" s="33"/>
      <c r="GM153" s="40"/>
      <c r="GN153" s="33">
        <v>257.5</v>
      </c>
      <c r="GO153" s="33">
        <v>-11</v>
      </c>
      <c r="GP153" s="32" t="s">
        <v>331</v>
      </c>
      <c r="GR153" s="32">
        <v>-2</v>
      </c>
      <c r="GU153" s="33">
        <v>244.5</v>
      </c>
      <c r="GV153" s="33">
        <v>-10.5</v>
      </c>
      <c r="GW153" s="32" t="s">
        <v>332</v>
      </c>
      <c r="GX153" s="32">
        <v>4.5</v>
      </c>
      <c r="GZ153" s="33">
        <v>251.5</v>
      </c>
      <c r="HF153" s="32">
        <v>4</v>
      </c>
      <c r="HG153" s="32">
        <v>255.5</v>
      </c>
      <c r="HH153" s="32">
        <v>-30.5</v>
      </c>
      <c r="HI153" s="32" t="s">
        <v>333</v>
      </c>
      <c r="HM153" s="32">
        <v>225</v>
      </c>
      <c r="HN153" s="32">
        <v>-11.5</v>
      </c>
      <c r="HO153" s="32" t="s">
        <v>334</v>
      </c>
      <c r="HP153" s="32">
        <v>4</v>
      </c>
      <c r="HR153" s="32">
        <v>217.5</v>
      </c>
      <c r="HS153" s="32">
        <v>-40.9</v>
      </c>
      <c r="HT153" s="32" t="s">
        <v>335</v>
      </c>
      <c r="HY153" s="32">
        <v>4.5</v>
      </c>
      <c r="IA153" s="32">
        <v>181.1</v>
      </c>
      <c r="IB153" s="32">
        <v>-9</v>
      </c>
      <c r="IC153" s="32" t="s">
        <v>255</v>
      </c>
      <c r="IH153" s="32">
        <v>172.1</v>
      </c>
      <c r="II153" s="32">
        <v>-20</v>
      </c>
      <c r="IJ153" s="32" t="s">
        <v>526</v>
      </c>
      <c r="IK153" s="32">
        <v>20</v>
      </c>
      <c r="IL153" s="32">
        <v>4</v>
      </c>
      <c r="IR153" s="32">
        <v>176.1</v>
      </c>
      <c r="IV153" s="32">
        <v>50</v>
      </c>
      <c r="IX153" s="32">
        <v>226.1</v>
      </c>
      <c r="IY153" s="32">
        <v>-16.5</v>
      </c>
      <c r="IZ153" s="32" t="s">
        <v>495</v>
      </c>
      <c r="JC153" s="32">
        <v>209.6</v>
      </c>
      <c r="JD153" s="32">
        <v>-17.5</v>
      </c>
      <c r="JE153" s="32" t="s">
        <v>310</v>
      </c>
      <c r="JI153" s="66"/>
      <c r="JK153" s="32">
        <v>-6</v>
      </c>
      <c r="JL153" s="32">
        <f t="shared" si="2"/>
        <v>186.1</v>
      </c>
    </row>
    <row r="154" s="32" customFormat="1" customHeight="1" spans="1:272">
      <c r="A154" s="10">
        <v>152</v>
      </c>
      <c r="B154" s="10">
        <v>307</v>
      </c>
      <c r="C154" s="10" t="s">
        <v>375</v>
      </c>
      <c r="D154" s="10" t="s">
        <v>376</v>
      </c>
      <c r="E154" s="10">
        <v>10989</v>
      </c>
      <c r="F154" s="10" t="s">
        <v>1028</v>
      </c>
      <c r="G154" s="10" t="s">
        <v>198</v>
      </c>
      <c r="I154" s="32">
        <v>-2</v>
      </c>
      <c r="L154" s="32">
        <v>-2</v>
      </c>
      <c r="M154" s="20">
        <v>3</v>
      </c>
      <c r="T154" s="33"/>
      <c r="U154" s="20">
        <v>-1</v>
      </c>
      <c r="V154" s="20"/>
      <c r="W154" s="20"/>
      <c r="X154" s="20"/>
      <c r="Y154" s="20"/>
      <c r="Z154" s="20"/>
      <c r="AA154" s="20"/>
      <c r="AB154" s="20"/>
      <c r="AC154" s="20"/>
      <c r="AD154" s="20"/>
      <c r="AE154" s="20">
        <v>4</v>
      </c>
      <c r="AF154" s="20"/>
      <c r="AG154" s="33">
        <v>3</v>
      </c>
      <c r="AJ154" s="32">
        <v>20</v>
      </c>
      <c r="AL154" s="32">
        <v>0</v>
      </c>
      <c r="AM154" s="32">
        <v>20</v>
      </c>
      <c r="AN154" s="32">
        <v>0</v>
      </c>
      <c r="AP154" s="33"/>
      <c r="AQ154" s="56">
        <v>43</v>
      </c>
      <c r="AR154" s="33"/>
      <c r="AS154" s="33">
        <v>20</v>
      </c>
      <c r="AT154" s="33">
        <v>20</v>
      </c>
      <c r="AU154" s="33"/>
      <c r="AV154" s="56">
        <v>83</v>
      </c>
      <c r="AW154" s="33"/>
      <c r="BA154" s="33">
        <v>83</v>
      </c>
      <c r="BB154" s="33"/>
      <c r="BC154" s="33"/>
      <c r="BE154" s="32">
        <v>20</v>
      </c>
      <c r="BF154" s="32">
        <v>0</v>
      </c>
      <c r="BH154" s="33"/>
      <c r="BI154" s="33"/>
      <c r="BP154" s="34">
        <v>103</v>
      </c>
      <c r="BQ154" s="33"/>
      <c r="BR154" s="33"/>
      <c r="BV154" s="33">
        <v>103</v>
      </c>
      <c r="BW154" s="20"/>
      <c r="BX154" s="20"/>
      <c r="BY154" s="20">
        <v>20</v>
      </c>
      <c r="BZ154" s="20">
        <v>0</v>
      </c>
      <c r="CA154" s="20">
        <v>0</v>
      </c>
      <c r="CB154" s="20">
        <v>20</v>
      </c>
      <c r="CC154" s="20">
        <v>3</v>
      </c>
      <c r="CD154" s="20">
        <v>-98.5</v>
      </c>
      <c r="CE154" s="20" t="s">
        <v>390</v>
      </c>
      <c r="CF154" s="33">
        <v>47.5</v>
      </c>
      <c r="CG154" s="33"/>
      <c r="CH154" s="20"/>
      <c r="CI154" s="20">
        <v>20</v>
      </c>
      <c r="CJ154" s="20">
        <v>-2</v>
      </c>
      <c r="CK154" s="33">
        <v>65.5</v>
      </c>
      <c r="CL154" s="33"/>
      <c r="CN154" s="20"/>
      <c r="CO154" s="35"/>
      <c r="CR154" s="33"/>
      <c r="CS154" s="33"/>
      <c r="CT154" s="36">
        <v>65.5</v>
      </c>
      <c r="CU154" s="32">
        <v>20</v>
      </c>
      <c r="CW154" s="20"/>
      <c r="CY154" s="33">
        <v>85.5</v>
      </c>
      <c r="CZ154" s="33"/>
      <c r="DA154" s="33"/>
      <c r="DC154" s="32">
        <v>-4</v>
      </c>
      <c r="DD154" s="33">
        <v>81.5</v>
      </c>
      <c r="DE154" s="20"/>
      <c r="DF154" s="20"/>
      <c r="DG154" s="33"/>
      <c r="DH154" s="33"/>
      <c r="DM154" s="32">
        <v>10</v>
      </c>
      <c r="DO154" s="36">
        <v>91.5</v>
      </c>
      <c r="DP154" s="20"/>
      <c r="DQ154" s="33"/>
      <c r="DW154" s="20"/>
      <c r="DX154" s="20"/>
      <c r="DY154" s="20"/>
      <c r="DZ154" s="33"/>
      <c r="EA154" s="32">
        <v>-1</v>
      </c>
      <c r="EE154" s="34">
        <v>90.5</v>
      </c>
      <c r="EF154" s="33"/>
      <c r="EG154" s="33"/>
      <c r="EM154" s="32">
        <v>-4</v>
      </c>
      <c r="EO154" s="33">
        <v>86.5</v>
      </c>
      <c r="EP154" s="33"/>
      <c r="EQ154" s="33"/>
      <c r="ET154" s="32">
        <v>20</v>
      </c>
      <c r="EU154" s="32">
        <v>120</v>
      </c>
      <c r="EW154" s="33">
        <v>226.5</v>
      </c>
      <c r="EX154" s="33"/>
      <c r="EY154" s="33"/>
      <c r="EZ154" s="32">
        <v>3</v>
      </c>
      <c r="FD154" s="32">
        <v>110</v>
      </c>
      <c r="FG154" s="33">
        <v>339.5</v>
      </c>
      <c r="FH154" s="33"/>
      <c r="FI154" s="33"/>
      <c r="FO154" s="33">
        <v>339.5</v>
      </c>
      <c r="FP154" s="33"/>
      <c r="FQ154" s="33"/>
      <c r="FV154" s="33">
        <v>-25</v>
      </c>
      <c r="FW154" s="33" t="s">
        <v>596</v>
      </c>
      <c r="FX154" s="33"/>
      <c r="FZ154" s="32">
        <v>70</v>
      </c>
      <c r="GB154" s="33">
        <v>384.5</v>
      </c>
      <c r="GC154" s="20">
        <v>-20</v>
      </c>
      <c r="GD154" s="20" t="s">
        <v>289</v>
      </c>
      <c r="GE154" s="20"/>
      <c r="GF154" s="20"/>
      <c r="GG154" s="20"/>
      <c r="GH154" s="33">
        <v>364.5</v>
      </c>
      <c r="GI154" s="33"/>
      <c r="GL154" s="32">
        <v>20</v>
      </c>
      <c r="GM154" s="40">
        <v>-2</v>
      </c>
      <c r="GN154" s="33">
        <v>382.5</v>
      </c>
      <c r="GO154" s="33"/>
      <c r="GT154" s="32">
        <v>20</v>
      </c>
      <c r="GU154" s="33">
        <v>402.5</v>
      </c>
      <c r="GV154" s="33">
        <v>-29.5</v>
      </c>
      <c r="GW154" s="32" t="s">
        <v>351</v>
      </c>
      <c r="GY154" s="32">
        <v>20</v>
      </c>
      <c r="GZ154" s="33">
        <v>373</v>
      </c>
      <c r="HG154" s="32">
        <v>373</v>
      </c>
      <c r="HM154" s="32">
        <v>373</v>
      </c>
      <c r="HQ154" s="32">
        <v>-2</v>
      </c>
      <c r="HR154" s="32">
        <v>371</v>
      </c>
      <c r="HS154" s="32">
        <v>-32</v>
      </c>
      <c r="HT154" s="32" t="s">
        <v>335</v>
      </c>
      <c r="HY154" s="32">
        <v>7.5</v>
      </c>
      <c r="HZ154" s="32">
        <v>-2</v>
      </c>
      <c r="IA154" s="32">
        <v>344.5</v>
      </c>
      <c r="IH154" s="32">
        <v>344.5</v>
      </c>
      <c r="IL154" s="32">
        <v>7.5</v>
      </c>
      <c r="IR154" s="32">
        <v>352</v>
      </c>
      <c r="IS154" s="32">
        <v>-159</v>
      </c>
      <c r="IT154" s="32" t="s">
        <v>227</v>
      </c>
      <c r="IU154" s="32">
        <v>20</v>
      </c>
      <c r="IV154" s="32">
        <v>0</v>
      </c>
      <c r="IX154" s="32">
        <v>213</v>
      </c>
      <c r="IY154" s="32">
        <v>-12</v>
      </c>
      <c r="IZ154" s="32" t="s">
        <v>242</v>
      </c>
      <c r="JB154" s="32">
        <v>50</v>
      </c>
      <c r="JC154" s="32">
        <v>251</v>
      </c>
      <c r="JD154" s="32">
        <v>-91.5</v>
      </c>
      <c r="JE154" s="32" t="s">
        <v>773</v>
      </c>
      <c r="JI154" s="66"/>
      <c r="JL154" s="32">
        <f t="shared" si="2"/>
        <v>159.5</v>
      </c>
    </row>
    <row r="155" s="32" customFormat="1" customHeight="1" spans="1:272">
      <c r="A155" s="10">
        <v>153</v>
      </c>
      <c r="B155" s="10">
        <v>387</v>
      </c>
      <c r="C155" s="10" t="s">
        <v>467</v>
      </c>
      <c r="D155" s="10" t="s">
        <v>279</v>
      </c>
      <c r="E155" s="10">
        <v>5701</v>
      </c>
      <c r="F155" s="10" t="s">
        <v>1029</v>
      </c>
      <c r="G155" s="10" t="s">
        <v>198</v>
      </c>
      <c r="J155" s="32">
        <v>-4</v>
      </c>
      <c r="M155" s="20"/>
      <c r="R155" s="32">
        <v>20</v>
      </c>
      <c r="T155" s="33"/>
      <c r="U155" s="20">
        <v>16</v>
      </c>
      <c r="V155" s="20"/>
      <c r="W155" s="20"/>
      <c r="X155" s="20"/>
      <c r="Y155" s="20"/>
      <c r="Z155" s="20"/>
      <c r="AA155" s="20"/>
      <c r="AB155" s="20"/>
      <c r="AC155" s="20"/>
      <c r="AD155" s="20"/>
      <c r="AE155" s="20">
        <v>-2</v>
      </c>
      <c r="AF155" s="20"/>
      <c r="AG155" s="33">
        <v>14</v>
      </c>
      <c r="AJ155" s="32">
        <v>15</v>
      </c>
      <c r="AL155" s="32">
        <v>0</v>
      </c>
      <c r="AM155" s="32">
        <v>20</v>
      </c>
      <c r="AN155" s="32">
        <v>20</v>
      </c>
      <c r="AP155" s="33"/>
      <c r="AQ155" s="56">
        <v>69</v>
      </c>
      <c r="AR155" s="33"/>
      <c r="AS155" s="33"/>
      <c r="AT155" s="33"/>
      <c r="AU155" s="33"/>
      <c r="AV155" s="56">
        <v>69</v>
      </c>
      <c r="AW155" s="33"/>
      <c r="BA155" s="33">
        <v>69</v>
      </c>
      <c r="BB155" s="33"/>
      <c r="BC155" s="33"/>
      <c r="BF155" s="32">
        <v>-4</v>
      </c>
      <c r="BH155" s="33"/>
      <c r="BI155" s="33"/>
      <c r="BP155" s="34">
        <v>65</v>
      </c>
      <c r="BQ155" s="33"/>
      <c r="BR155" s="33"/>
      <c r="BV155" s="33">
        <v>65</v>
      </c>
      <c r="BW155" s="20"/>
      <c r="BX155" s="20">
        <v>20</v>
      </c>
      <c r="BY155" s="20"/>
      <c r="BZ155" s="20"/>
      <c r="CA155" s="20">
        <v>20</v>
      </c>
      <c r="CB155" s="20"/>
      <c r="CC155" s="20"/>
      <c r="CD155" s="20"/>
      <c r="CE155" s="20"/>
      <c r="CF155" s="33">
        <v>105</v>
      </c>
      <c r="CG155" s="33"/>
      <c r="CH155" s="20"/>
      <c r="CI155" s="20"/>
      <c r="CJ155" s="20">
        <v>-4</v>
      </c>
      <c r="CK155" s="33">
        <v>101</v>
      </c>
      <c r="CL155" s="33"/>
      <c r="CN155" s="20">
        <v>-2</v>
      </c>
      <c r="CO155" s="35"/>
      <c r="CR155" s="33"/>
      <c r="CS155" s="33"/>
      <c r="CT155" s="36">
        <v>99</v>
      </c>
      <c r="CW155" s="20">
        <v>10</v>
      </c>
      <c r="CX155" s="32">
        <v>-2</v>
      </c>
      <c r="CY155" s="33">
        <v>107</v>
      </c>
      <c r="CZ155" s="33"/>
      <c r="DA155" s="33"/>
      <c r="DD155" s="33">
        <v>107</v>
      </c>
      <c r="DE155" s="20"/>
      <c r="DF155" s="20"/>
      <c r="DG155" s="33">
        <v>-87</v>
      </c>
      <c r="DH155" s="33" t="s">
        <v>1030</v>
      </c>
      <c r="DO155" s="36">
        <v>20</v>
      </c>
      <c r="DP155" s="20"/>
      <c r="DQ155" s="33"/>
      <c r="DR155" s="32">
        <v>3</v>
      </c>
      <c r="DT155" s="32">
        <v>3</v>
      </c>
      <c r="DW155" s="20"/>
      <c r="DX155" s="20"/>
      <c r="DY155" s="20"/>
      <c r="DZ155" s="33"/>
      <c r="EB155" s="32">
        <v>20</v>
      </c>
      <c r="ED155" s="32">
        <v>10</v>
      </c>
      <c r="EE155" s="34">
        <v>56</v>
      </c>
      <c r="EF155" s="33"/>
      <c r="EG155" s="33"/>
      <c r="EM155" s="32">
        <v>-2</v>
      </c>
      <c r="EO155" s="33">
        <v>54</v>
      </c>
      <c r="EP155" s="33"/>
      <c r="EQ155" s="33"/>
      <c r="EU155" s="32">
        <v>80</v>
      </c>
      <c r="EW155" s="33">
        <v>134</v>
      </c>
      <c r="EX155" s="33"/>
      <c r="EY155" s="33"/>
      <c r="EZ155" s="32">
        <v>-6</v>
      </c>
      <c r="FD155" s="32">
        <v>70</v>
      </c>
      <c r="FG155" s="33">
        <v>198</v>
      </c>
      <c r="FH155" s="33"/>
      <c r="FI155" s="33"/>
      <c r="FO155" s="33">
        <v>198</v>
      </c>
      <c r="FP155" s="33">
        <v>-22.5</v>
      </c>
      <c r="FQ155" s="33" t="s">
        <v>520</v>
      </c>
      <c r="FR155" s="32">
        <v>10</v>
      </c>
      <c r="FV155" s="33"/>
      <c r="FW155" s="33"/>
      <c r="FX155" s="33"/>
      <c r="FY155" s="32">
        <v>10</v>
      </c>
      <c r="FZ155" s="32">
        <v>30</v>
      </c>
      <c r="GB155" s="33">
        <v>225.5</v>
      </c>
      <c r="GC155" s="20"/>
      <c r="GD155" s="20"/>
      <c r="GE155" s="20"/>
      <c r="GF155" s="20"/>
      <c r="GG155" s="20"/>
      <c r="GH155" s="33">
        <v>225.5</v>
      </c>
      <c r="GI155" s="33"/>
      <c r="GL155" s="32">
        <v>20</v>
      </c>
      <c r="GM155" s="40"/>
      <c r="GN155" s="33">
        <v>245.5</v>
      </c>
      <c r="GO155" s="33"/>
      <c r="GT155" s="32">
        <v>20</v>
      </c>
      <c r="GU155" s="33">
        <v>265.5</v>
      </c>
      <c r="GV155" s="33"/>
      <c r="GX155" s="32">
        <v>4</v>
      </c>
      <c r="GZ155" s="33">
        <v>249.5</v>
      </c>
      <c r="HE155" s="32">
        <v>-2</v>
      </c>
      <c r="HF155" s="32">
        <v>4.5</v>
      </c>
      <c r="HG155" s="32">
        <v>252</v>
      </c>
      <c r="HL155" s="32">
        <v>-2</v>
      </c>
      <c r="HM155" s="32">
        <v>250</v>
      </c>
      <c r="HP155" s="32">
        <v>4</v>
      </c>
      <c r="HR155" s="32">
        <v>254</v>
      </c>
      <c r="HU155" s="32">
        <v>20</v>
      </c>
      <c r="HY155" s="32">
        <v>5</v>
      </c>
      <c r="IA155" s="32">
        <v>279</v>
      </c>
      <c r="IB155" s="32">
        <v>-2</v>
      </c>
      <c r="IC155" s="32" t="s">
        <v>255</v>
      </c>
      <c r="IG155" s="32">
        <v>-2</v>
      </c>
      <c r="IH155" s="32">
        <v>275</v>
      </c>
      <c r="IL155" s="32">
        <v>6.5</v>
      </c>
      <c r="IR155" s="32">
        <v>281.5</v>
      </c>
      <c r="IS155" s="32">
        <v>-175</v>
      </c>
      <c r="IT155" s="32" t="s">
        <v>215</v>
      </c>
      <c r="IV155" s="32">
        <v>0</v>
      </c>
      <c r="IX155" s="32">
        <v>106.5</v>
      </c>
      <c r="JC155" s="32">
        <v>106.5</v>
      </c>
      <c r="JF155" s="32">
        <v>20</v>
      </c>
      <c r="JH155" s="32">
        <v>20</v>
      </c>
      <c r="JI155" s="66"/>
      <c r="JL155" s="32">
        <f t="shared" si="2"/>
        <v>146.5</v>
      </c>
    </row>
    <row r="156" s="32" customFormat="1" customHeight="1" spans="1:272">
      <c r="A156" s="10">
        <v>154</v>
      </c>
      <c r="B156" s="10">
        <v>573</v>
      </c>
      <c r="C156" s="10" t="s">
        <v>1031</v>
      </c>
      <c r="D156" s="10" t="s">
        <v>279</v>
      </c>
      <c r="E156" s="10">
        <v>5501</v>
      </c>
      <c r="F156" s="10" t="s">
        <v>1032</v>
      </c>
      <c r="G156" s="10" t="s">
        <v>210</v>
      </c>
      <c r="H156" s="32">
        <v>-2</v>
      </c>
      <c r="I156" s="32">
        <v>-2</v>
      </c>
      <c r="M156" s="20">
        <v>-4</v>
      </c>
      <c r="T156" s="33"/>
      <c r="U156" s="20">
        <v>-8</v>
      </c>
      <c r="V156" s="20"/>
      <c r="W156" s="20"/>
      <c r="X156" s="20"/>
      <c r="Y156" s="20"/>
      <c r="Z156" s="20"/>
      <c r="AA156" s="20"/>
      <c r="AB156" s="20"/>
      <c r="AC156" s="20"/>
      <c r="AD156" s="20"/>
      <c r="AE156" s="20">
        <v>-8</v>
      </c>
      <c r="AF156" s="20"/>
      <c r="AG156" s="33">
        <v>-16</v>
      </c>
      <c r="AJ156" s="32">
        <v>20</v>
      </c>
      <c r="AL156" s="32">
        <v>0</v>
      </c>
      <c r="AM156" s="32">
        <v>0</v>
      </c>
      <c r="AN156" s="32">
        <v>0</v>
      </c>
      <c r="AP156" s="33"/>
      <c r="AQ156" s="56">
        <v>4</v>
      </c>
      <c r="AR156" s="33"/>
      <c r="AS156" s="33"/>
      <c r="AT156" s="33"/>
      <c r="AU156" s="33"/>
      <c r="AV156" s="56">
        <v>4</v>
      </c>
      <c r="AW156" s="33"/>
      <c r="BA156" s="33">
        <v>4</v>
      </c>
      <c r="BB156" s="33"/>
      <c r="BC156" s="33"/>
      <c r="BF156" s="32">
        <v>0</v>
      </c>
      <c r="BH156" s="33"/>
      <c r="BI156" s="33"/>
      <c r="BP156" s="34">
        <v>4</v>
      </c>
      <c r="BQ156" s="33"/>
      <c r="BR156" s="33"/>
      <c r="BS156" s="32">
        <v>20</v>
      </c>
      <c r="BV156" s="33">
        <v>24</v>
      </c>
      <c r="BW156" s="20"/>
      <c r="BX156" s="20">
        <v>20</v>
      </c>
      <c r="BY156" s="20"/>
      <c r="BZ156" s="20"/>
      <c r="CA156" s="20">
        <v>0</v>
      </c>
      <c r="CB156" s="20"/>
      <c r="CC156" s="20"/>
      <c r="CD156" s="20">
        <v>-25</v>
      </c>
      <c r="CE156" s="20" t="s">
        <v>1033</v>
      </c>
      <c r="CF156" s="33">
        <v>19</v>
      </c>
      <c r="CG156" s="33"/>
      <c r="CH156" s="20"/>
      <c r="CI156" s="20"/>
      <c r="CJ156" s="20"/>
      <c r="CK156" s="33">
        <v>19</v>
      </c>
      <c r="CL156" s="33"/>
      <c r="CN156" s="20"/>
      <c r="CO156" s="35"/>
      <c r="CR156" s="33">
        <v>-15</v>
      </c>
      <c r="CS156" s="33" t="s">
        <v>344</v>
      </c>
      <c r="CT156" s="36">
        <v>4</v>
      </c>
      <c r="CW156" s="20"/>
      <c r="CY156" s="33">
        <v>4</v>
      </c>
      <c r="CZ156" s="33"/>
      <c r="DA156" s="33"/>
      <c r="DB156" s="32">
        <v>20</v>
      </c>
      <c r="DD156" s="33">
        <v>24</v>
      </c>
      <c r="DE156" s="20"/>
      <c r="DF156" s="20"/>
      <c r="DG156" s="33"/>
      <c r="DH156" s="33"/>
      <c r="DI156" s="32">
        <v>-1</v>
      </c>
      <c r="DO156" s="36">
        <v>23</v>
      </c>
      <c r="DP156" s="20">
        <v>-21</v>
      </c>
      <c r="DQ156" s="33" t="s">
        <v>443</v>
      </c>
      <c r="DW156" s="20"/>
      <c r="DX156" s="20"/>
      <c r="DY156" s="20"/>
      <c r="DZ156" s="33"/>
      <c r="ED156" s="32">
        <v>10</v>
      </c>
      <c r="EE156" s="34">
        <v>12</v>
      </c>
      <c r="EF156" s="33"/>
      <c r="EG156" s="33"/>
      <c r="EO156" s="33">
        <v>12</v>
      </c>
      <c r="EP156" s="33">
        <v>-6</v>
      </c>
      <c r="EQ156" s="33" t="s">
        <v>1034</v>
      </c>
      <c r="ER156" s="32">
        <v>0</v>
      </c>
      <c r="ET156" s="32">
        <v>20</v>
      </c>
      <c r="EU156" s="32">
        <v>60</v>
      </c>
      <c r="EW156" s="33">
        <v>86</v>
      </c>
      <c r="EX156" s="33">
        <v>-16</v>
      </c>
      <c r="EY156" s="33" t="s">
        <v>1035</v>
      </c>
      <c r="EZ156" s="32">
        <v>4</v>
      </c>
      <c r="FD156" s="32">
        <v>60</v>
      </c>
      <c r="FG156" s="33">
        <v>134</v>
      </c>
      <c r="FH156" s="33"/>
      <c r="FI156" s="33"/>
      <c r="FO156" s="33">
        <v>134</v>
      </c>
      <c r="FP156" s="33">
        <v>-76.5</v>
      </c>
      <c r="FQ156" s="33" t="s">
        <v>520</v>
      </c>
      <c r="FV156" s="33">
        <v>-17</v>
      </c>
      <c r="FW156" s="33" t="s">
        <v>745</v>
      </c>
      <c r="FX156" s="33">
        <v>-2</v>
      </c>
      <c r="FZ156" s="32">
        <v>20</v>
      </c>
      <c r="GB156" s="33">
        <v>58.5</v>
      </c>
      <c r="GC156" s="20"/>
      <c r="GD156" s="20"/>
      <c r="GE156" s="20"/>
      <c r="GF156" s="20"/>
      <c r="GG156" s="20">
        <v>-2</v>
      </c>
      <c r="GH156" s="33">
        <v>56.5</v>
      </c>
      <c r="GI156" s="33"/>
      <c r="GM156" s="40"/>
      <c r="GN156" s="33">
        <v>56.5</v>
      </c>
      <c r="GO156" s="33"/>
      <c r="GU156" s="33">
        <v>56.5</v>
      </c>
      <c r="GV156" s="33"/>
      <c r="GX156" s="32">
        <v>10</v>
      </c>
      <c r="GZ156" s="33">
        <v>66.5</v>
      </c>
      <c r="HE156" s="32">
        <v>4</v>
      </c>
      <c r="HF156" s="32">
        <v>10</v>
      </c>
      <c r="HG156" s="32">
        <v>80.5</v>
      </c>
      <c r="HL156" s="32">
        <v>-4</v>
      </c>
      <c r="HM156" s="32">
        <v>76.5</v>
      </c>
      <c r="HP156" s="32">
        <v>10</v>
      </c>
      <c r="HR156" s="32">
        <v>86.5</v>
      </c>
      <c r="HU156" s="32">
        <v>20</v>
      </c>
      <c r="HY156" s="32">
        <v>6</v>
      </c>
      <c r="HZ156" s="32">
        <v>-6</v>
      </c>
      <c r="IA156" s="32">
        <v>106.5</v>
      </c>
      <c r="IE156" s="32">
        <v>20</v>
      </c>
      <c r="IG156" s="32">
        <v>1</v>
      </c>
      <c r="IH156" s="32">
        <v>127.5</v>
      </c>
      <c r="IL156" s="32">
        <v>5.5</v>
      </c>
      <c r="IR156" s="32">
        <v>133</v>
      </c>
      <c r="IV156" s="32">
        <v>10</v>
      </c>
      <c r="IX156" s="32">
        <v>143</v>
      </c>
      <c r="JC156" s="32">
        <v>143</v>
      </c>
      <c r="JD156" s="32">
        <v>-11.5</v>
      </c>
      <c r="JE156" s="32" t="s">
        <v>206</v>
      </c>
      <c r="JH156" s="32">
        <v>20</v>
      </c>
      <c r="JI156" s="66"/>
      <c r="JL156" s="32">
        <f t="shared" si="2"/>
        <v>151.5</v>
      </c>
    </row>
    <row r="157" s="32" customFormat="1" customHeight="1" spans="1:272">
      <c r="A157" s="10">
        <v>155</v>
      </c>
      <c r="B157" s="10">
        <v>727</v>
      </c>
      <c r="C157" s="10" t="s">
        <v>1036</v>
      </c>
      <c r="D157" s="10" t="s">
        <v>208</v>
      </c>
      <c r="E157" s="10">
        <v>8060</v>
      </c>
      <c r="F157" s="10" t="s">
        <v>1037</v>
      </c>
      <c r="G157" s="18" t="s">
        <v>198</v>
      </c>
      <c r="J157" s="32">
        <v>-2</v>
      </c>
      <c r="K157" s="32">
        <v>-2</v>
      </c>
      <c r="M157" s="20"/>
      <c r="N157" s="32">
        <v>20</v>
      </c>
      <c r="T157" s="33">
        <v>-20</v>
      </c>
      <c r="U157" s="20">
        <v>-4</v>
      </c>
      <c r="V157" s="20" t="s">
        <v>1038</v>
      </c>
      <c r="W157" s="20"/>
      <c r="X157" s="20"/>
      <c r="Y157" s="20"/>
      <c r="Z157" s="20"/>
      <c r="AA157" s="20"/>
      <c r="AB157" s="20"/>
      <c r="AC157" s="20">
        <v>20</v>
      </c>
      <c r="AD157" s="20"/>
      <c r="AE157" s="20"/>
      <c r="AF157" s="20"/>
      <c r="AG157" s="33">
        <v>16</v>
      </c>
      <c r="AJ157" s="32">
        <v>30</v>
      </c>
      <c r="AL157" s="32">
        <v>10</v>
      </c>
      <c r="AM157" s="32">
        <v>20</v>
      </c>
      <c r="AN157" s="32">
        <v>20</v>
      </c>
      <c r="AP157" s="33"/>
      <c r="AQ157" s="56">
        <v>96</v>
      </c>
      <c r="AR157" s="33">
        <v>-13</v>
      </c>
      <c r="AS157" s="33"/>
      <c r="AT157" s="33"/>
      <c r="AU157" s="33"/>
      <c r="AV157" s="56">
        <v>83</v>
      </c>
      <c r="AW157" s="33">
        <v>-15</v>
      </c>
      <c r="AX157" s="32" t="s">
        <v>1039</v>
      </c>
      <c r="BA157" s="33">
        <v>68</v>
      </c>
      <c r="BB157" s="33"/>
      <c r="BC157" s="33"/>
      <c r="BD157" s="32">
        <v>20</v>
      </c>
      <c r="BF157" s="32">
        <v>0</v>
      </c>
      <c r="BH157" s="33">
        <v>-88</v>
      </c>
      <c r="BI157" s="33" t="s">
        <v>631</v>
      </c>
      <c r="BP157" s="34">
        <v>0</v>
      </c>
      <c r="BQ157" s="33"/>
      <c r="BR157" s="33"/>
      <c r="BV157" s="33">
        <v>0</v>
      </c>
      <c r="BW157" s="20"/>
      <c r="BX157" s="20"/>
      <c r="BY157" s="20"/>
      <c r="BZ157" s="20">
        <v>20</v>
      </c>
      <c r="CA157" s="20">
        <v>20</v>
      </c>
      <c r="CB157" s="20"/>
      <c r="CC157" s="20">
        <v>2</v>
      </c>
      <c r="CD157" s="20">
        <v>-22</v>
      </c>
      <c r="CE157" s="20" t="s">
        <v>379</v>
      </c>
      <c r="CF157" s="33">
        <v>20</v>
      </c>
      <c r="CG157" s="33"/>
      <c r="CH157" s="20"/>
      <c r="CI157" s="20"/>
      <c r="CJ157" s="20">
        <v>-2</v>
      </c>
      <c r="CK157" s="33">
        <v>18</v>
      </c>
      <c r="CL157" s="33"/>
      <c r="CN157" s="20">
        <v>1</v>
      </c>
      <c r="CO157" s="35"/>
      <c r="CP157" s="32">
        <v>20</v>
      </c>
      <c r="CR157" s="33">
        <v>-39</v>
      </c>
      <c r="CS157" s="33" t="s">
        <v>1040</v>
      </c>
      <c r="CT157" s="36">
        <v>0</v>
      </c>
      <c r="CU157" s="32">
        <v>20</v>
      </c>
      <c r="CW157" s="20"/>
      <c r="CY157" s="33">
        <v>20</v>
      </c>
      <c r="CZ157" s="33"/>
      <c r="DA157" s="33"/>
      <c r="DB157" s="32">
        <v>20</v>
      </c>
      <c r="DD157" s="33">
        <v>40</v>
      </c>
      <c r="DE157" s="20"/>
      <c r="DF157" s="20"/>
      <c r="DG157" s="33"/>
      <c r="DH157" s="33"/>
      <c r="DI157" s="32">
        <v>-2</v>
      </c>
      <c r="DK157" s="32">
        <v>8</v>
      </c>
      <c r="DM157" s="32">
        <v>10</v>
      </c>
      <c r="DN157" s="32">
        <v>20</v>
      </c>
      <c r="DO157" s="36">
        <v>56</v>
      </c>
      <c r="DP157" s="20">
        <v>-44.5</v>
      </c>
      <c r="DQ157" s="33" t="s">
        <v>443</v>
      </c>
      <c r="DR157" s="32">
        <v>5</v>
      </c>
      <c r="DS157" s="32">
        <v>20</v>
      </c>
      <c r="DW157" s="20"/>
      <c r="DX157" s="20"/>
      <c r="DY157" s="20"/>
      <c r="DZ157" s="33"/>
      <c r="EA157" s="32">
        <v>1</v>
      </c>
      <c r="EB157" s="32">
        <v>20</v>
      </c>
      <c r="EC157" s="32">
        <v>4</v>
      </c>
      <c r="EE157" s="34">
        <v>61.5</v>
      </c>
      <c r="EF157" s="33"/>
      <c r="EG157" s="33"/>
      <c r="EO157" s="33">
        <v>61.5</v>
      </c>
      <c r="EP157" s="33">
        <v>-7</v>
      </c>
      <c r="EQ157" s="33" t="s">
        <v>1041</v>
      </c>
      <c r="ER157" s="32">
        <v>-2</v>
      </c>
      <c r="ET157" s="32">
        <v>20</v>
      </c>
      <c r="EU157" s="32">
        <v>90</v>
      </c>
      <c r="EW157" s="33">
        <v>162.5</v>
      </c>
      <c r="EX157" s="33">
        <v>-14</v>
      </c>
      <c r="EY157" s="33" t="s">
        <v>556</v>
      </c>
      <c r="FD157" s="32">
        <v>20</v>
      </c>
      <c r="FG157" s="33">
        <v>168.5</v>
      </c>
      <c r="FH157" s="33"/>
      <c r="FI157" s="33"/>
      <c r="FO157" s="33">
        <v>168.5</v>
      </c>
      <c r="FP157" s="33"/>
      <c r="FQ157" s="33"/>
      <c r="FS157" s="32">
        <v>1</v>
      </c>
      <c r="FV157" s="33"/>
      <c r="FW157" s="33"/>
      <c r="FX157" s="33"/>
      <c r="FZ157" s="32">
        <v>10</v>
      </c>
      <c r="GB157" s="33">
        <v>179.5</v>
      </c>
      <c r="GC157" s="20"/>
      <c r="GD157" s="20"/>
      <c r="GE157" s="20"/>
      <c r="GF157" s="20"/>
      <c r="GG157" s="20"/>
      <c r="GH157" s="33">
        <v>179.5</v>
      </c>
      <c r="GI157" s="33"/>
      <c r="GM157" s="40"/>
      <c r="GN157" s="33">
        <v>179.5</v>
      </c>
      <c r="GO157" s="33"/>
      <c r="GR157" s="32">
        <v>10</v>
      </c>
      <c r="GU157" s="33">
        <v>189.5</v>
      </c>
      <c r="GV157" s="33"/>
      <c r="GX157" s="32">
        <v>10.5</v>
      </c>
      <c r="GZ157" s="33">
        <v>190</v>
      </c>
      <c r="HA157" s="32">
        <v>-23</v>
      </c>
      <c r="HB157" s="32" t="s">
        <v>277</v>
      </c>
      <c r="HF157" s="32">
        <v>9</v>
      </c>
      <c r="HG157" s="32">
        <v>176</v>
      </c>
      <c r="HM157" s="32">
        <v>176</v>
      </c>
      <c r="HN157" s="32">
        <v>-19</v>
      </c>
      <c r="HO157" s="32" t="s">
        <v>586</v>
      </c>
      <c r="HP157" s="32">
        <v>5.5</v>
      </c>
      <c r="HR157" s="32">
        <v>162.5</v>
      </c>
      <c r="HY157" s="32">
        <v>5</v>
      </c>
      <c r="IA157" s="32">
        <v>167.5</v>
      </c>
      <c r="IE157" s="32">
        <v>30</v>
      </c>
      <c r="IG157" s="32">
        <v>1</v>
      </c>
      <c r="IH157" s="32">
        <v>198.5</v>
      </c>
      <c r="IL157" s="32">
        <v>5.5</v>
      </c>
      <c r="IR157" s="32">
        <v>204</v>
      </c>
      <c r="IV157" s="32">
        <v>10</v>
      </c>
      <c r="IX157" s="32">
        <v>214</v>
      </c>
      <c r="IY157" s="32">
        <v>-45.5</v>
      </c>
      <c r="IZ157" s="32" t="s">
        <v>336</v>
      </c>
      <c r="JC157" s="32">
        <v>168.5</v>
      </c>
      <c r="JD157" s="32">
        <v>-67</v>
      </c>
      <c r="JE157" s="32" t="s">
        <v>1042</v>
      </c>
      <c r="JI157" s="66"/>
      <c r="JL157" s="32">
        <f t="shared" si="2"/>
        <v>101.5</v>
      </c>
    </row>
    <row r="158" s="32" customFormat="1" customHeight="1" spans="1:272">
      <c r="A158" s="10">
        <v>156</v>
      </c>
      <c r="B158" s="10">
        <v>582</v>
      </c>
      <c r="C158" s="10" t="s">
        <v>546</v>
      </c>
      <c r="D158" s="10" t="s">
        <v>208</v>
      </c>
      <c r="E158" s="10">
        <v>8798</v>
      </c>
      <c r="F158" s="10" t="s">
        <v>1043</v>
      </c>
      <c r="G158" s="10" t="s">
        <v>198</v>
      </c>
      <c r="J158" s="32">
        <v>-2</v>
      </c>
      <c r="K158" s="32">
        <v>-2</v>
      </c>
      <c r="L158" s="32">
        <v>0</v>
      </c>
      <c r="M158" s="20">
        <v>-1</v>
      </c>
      <c r="T158" s="33"/>
      <c r="U158" s="20">
        <v>-5</v>
      </c>
      <c r="V158" s="20"/>
      <c r="W158" s="20"/>
      <c r="X158" s="20"/>
      <c r="Y158" s="20"/>
      <c r="Z158" s="20"/>
      <c r="AA158" s="20"/>
      <c r="AB158" s="20"/>
      <c r="AC158" s="20"/>
      <c r="AD158" s="20"/>
      <c r="AE158" s="20">
        <v>7</v>
      </c>
      <c r="AF158" s="20"/>
      <c r="AG158" s="33">
        <v>2</v>
      </c>
      <c r="AH158" s="32">
        <v>20</v>
      </c>
      <c r="AJ158" s="32">
        <v>30</v>
      </c>
      <c r="AL158" s="32">
        <v>0</v>
      </c>
      <c r="AM158" s="32">
        <v>0</v>
      </c>
      <c r="AN158" s="32">
        <v>0</v>
      </c>
      <c r="AP158" s="33"/>
      <c r="AQ158" s="56">
        <v>52</v>
      </c>
      <c r="AR158" s="33"/>
      <c r="AS158" s="33"/>
      <c r="AT158" s="33"/>
      <c r="AU158" s="33"/>
      <c r="AV158" s="56">
        <v>52</v>
      </c>
      <c r="AW158" s="33"/>
      <c r="BA158" s="33">
        <v>52</v>
      </c>
      <c r="BB158" s="33"/>
      <c r="BC158" s="33"/>
      <c r="BF158" s="32">
        <v>-2</v>
      </c>
      <c r="BH158" s="33"/>
      <c r="BI158" s="33"/>
      <c r="BJ158" s="32">
        <v>1</v>
      </c>
      <c r="BP158" s="34">
        <v>51</v>
      </c>
      <c r="BQ158" s="33"/>
      <c r="BR158" s="33"/>
      <c r="BS158" s="32">
        <v>20</v>
      </c>
      <c r="BV158" s="33">
        <v>71</v>
      </c>
      <c r="BW158" s="20"/>
      <c r="BX158" s="20">
        <v>20</v>
      </c>
      <c r="BY158" s="20"/>
      <c r="BZ158" s="20"/>
      <c r="CA158" s="20">
        <v>0</v>
      </c>
      <c r="CB158" s="20"/>
      <c r="CC158" s="20"/>
      <c r="CD158" s="20">
        <v>-45</v>
      </c>
      <c r="CE158" s="20" t="s">
        <v>379</v>
      </c>
      <c r="CF158" s="33">
        <v>46</v>
      </c>
      <c r="CG158" s="33"/>
      <c r="CH158" s="20"/>
      <c r="CI158" s="20"/>
      <c r="CJ158" s="20"/>
      <c r="CK158" s="33">
        <v>46</v>
      </c>
      <c r="CL158" s="33"/>
      <c r="CN158" s="20">
        <v>-2</v>
      </c>
      <c r="CO158" s="35"/>
      <c r="CR158" s="33"/>
      <c r="CS158" s="33"/>
      <c r="CT158" s="36">
        <v>44</v>
      </c>
      <c r="CU158" s="32">
        <v>20</v>
      </c>
      <c r="CW158" s="20"/>
      <c r="CX158" s="32">
        <v>4</v>
      </c>
      <c r="CY158" s="33">
        <v>68</v>
      </c>
      <c r="CZ158" s="33"/>
      <c r="DA158" s="33"/>
      <c r="DD158" s="33">
        <v>68</v>
      </c>
      <c r="DE158" s="20"/>
      <c r="DF158" s="20"/>
      <c r="DG158" s="33"/>
      <c r="DH158" s="33"/>
      <c r="DJ158" s="32">
        <v>20</v>
      </c>
      <c r="DO158" s="36">
        <v>88</v>
      </c>
      <c r="DP158" s="20"/>
      <c r="DQ158" s="33"/>
      <c r="DS158" s="32">
        <v>20</v>
      </c>
      <c r="DU158" s="32">
        <v>20</v>
      </c>
      <c r="DW158" s="20"/>
      <c r="DX158" s="20"/>
      <c r="DY158" s="20"/>
      <c r="DZ158" s="33"/>
      <c r="EC158" s="32">
        <v>3</v>
      </c>
      <c r="EE158" s="34">
        <v>131</v>
      </c>
      <c r="EF158" s="33"/>
      <c r="EG158" s="33"/>
      <c r="EM158" s="32">
        <v>2</v>
      </c>
      <c r="EO158" s="33">
        <v>133</v>
      </c>
      <c r="EP158" s="33"/>
      <c r="EQ158" s="33"/>
      <c r="ET158" s="32">
        <v>20</v>
      </c>
      <c r="EU158" s="32">
        <v>50</v>
      </c>
      <c r="EW158" s="33">
        <v>203</v>
      </c>
      <c r="EX158" s="33"/>
      <c r="EY158" s="33"/>
      <c r="EZ158" s="32">
        <v>-2</v>
      </c>
      <c r="FD158" s="32">
        <v>20</v>
      </c>
      <c r="FG158" s="33">
        <v>221</v>
      </c>
      <c r="FH158" s="33"/>
      <c r="FI158" s="33"/>
      <c r="FN158" s="32">
        <v>-2</v>
      </c>
      <c r="FO158" s="33">
        <v>219</v>
      </c>
      <c r="FP158" s="33"/>
      <c r="FQ158" s="33"/>
      <c r="FS158" s="32">
        <v>-6</v>
      </c>
      <c r="FV158" s="33"/>
      <c r="FW158" s="33"/>
      <c r="FX158" s="33">
        <v>4</v>
      </c>
      <c r="FZ158" s="32">
        <v>20</v>
      </c>
      <c r="GB158" s="33">
        <v>237</v>
      </c>
      <c r="GC158" s="20"/>
      <c r="GD158" s="20"/>
      <c r="GE158" s="20"/>
      <c r="GF158" s="20">
        <v>20</v>
      </c>
      <c r="GG158" s="20">
        <v>18</v>
      </c>
      <c r="GH158" s="33">
        <v>275</v>
      </c>
      <c r="GI158" s="33"/>
      <c r="GM158" s="40">
        <v>6</v>
      </c>
      <c r="GN158" s="33">
        <v>281</v>
      </c>
      <c r="GO158" s="33"/>
      <c r="GR158" s="32">
        <v>6</v>
      </c>
      <c r="GU158" s="33">
        <v>287</v>
      </c>
      <c r="GV158" s="33"/>
      <c r="GY158" s="32">
        <v>20</v>
      </c>
      <c r="GZ158" s="33">
        <v>301</v>
      </c>
      <c r="HG158" s="32">
        <v>301</v>
      </c>
      <c r="HM158" s="32">
        <v>301</v>
      </c>
      <c r="HQ158" s="32">
        <v>4</v>
      </c>
      <c r="HR158" s="32">
        <v>305</v>
      </c>
      <c r="HZ158" s="32">
        <v>2</v>
      </c>
      <c r="IA158" s="32">
        <v>307</v>
      </c>
      <c r="IB158" s="32">
        <v>-9.5</v>
      </c>
      <c r="IC158" s="32" t="s">
        <v>255</v>
      </c>
      <c r="ID158" s="32">
        <v>20</v>
      </c>
      <c r="IG158" s="32">
        <v>7</v>
      </c>
      <c r="IH158" s="32">
        <v>324.5</v>
      </c>
      <c r="IK158" s="32">
        <v>20</v>
      </c>
      <c r="IQ158" s="32">
        <v>3</v>
      </c>
      <c r="IR158" s="32">
        <v>347.5</v>
      </c>
      <c r="IU158" s="32">
        <v>20</v>
      </c>
      <c r="IV158" s="32">
        <v>50</v>
      </c>
      <c r="IX158" s="32">
        <v>417.5</v>
      </c>
      <c r="IY158" s="32">
        <v>-45</v>
      </c>
      <c r="IZ158" s="32" t="s">
        <v>309</v>
      </c>
      <c r="JB158" s="32">
        <v>50</v>
      </c>
      <c r="JC158" s="32">
        <v>422.5</v>
      </c>
      <c r="JD158" s="32">
        <v>-172.5</v>
      </c>
      <c r="JE158" s="32" t="s">
        <v>650</v>
      </c>
      <c r="JH158" s="32">
        <v>20</v>
      </c>
      <c r="JI158" s="66"/>
      <c r="JK158" s="32">
        <v>1</v>
      </c>
      <c r="JL158" s="32">
        <f t="shared" si="2"/>
        <v>271</v>
      </c>
    </row>
    <row r="159" s="32" customFormat="1" customHeight="1" spans="1:272">
      <c r="A159" s="10">
        <v>157</v>
      </c>
      <c r="B159" s="10">
        <v>104533</v>
      </c>
      <c r="C159" s="10" t="s">
        <v>1044</v>
      </c>
      <c r="D159" s="10" t="s">
        <v>196</v>
      </c>
      <c r="E159" s="70">
        <v>12136</v>
      </c>
      <c r="F159" s="70" t="s">
        <v>1045</v>
      </c>
      <c r="G159" s="10" t="s">
        <v>882</v>
      </c>
      <c r="K159" s="32">
        <v>-4</v>
      </c>
      <c r="M159" s="20">
        <v>-2</v>
      </c>
      <c r="T159" s="33"/>
      <c r="U159" s="20">
        <v>-6</v>
      </c>
      <c r="V159" s="20"/>
      <c r="W159" s="20"/>
      <c r="X159" s="20"/>
      <c r="Y159" s="20"/>
      <c r="Z159" s="20"/>
      <c r="AA159" s="20"/>
      <c r="AB159" s="20"/>
      <c r="AC159" s="20"/>
      <c r="AD159" s="20"/>
      <c r="AE159" s="20">
        <v>5</v>
      </c>
      <c r="AF159" s="20"/>
      <c r="AG159" s="33">
        <v>-1</v>
      </c>
      <c r="AJ159" s="32">
        <v>40</v>
      </c>
      <c r="AL159" s="32">
        <v>10</v>
      </c>
      <c r="AM159" s="32">
        <v>20</v>
      </c>
      <c r="AN159" s="32">
        <v>20</v>
      </c>
      <c r="AP159" s="33"/>
      <c r="AQ159" s="56">
        <v>89</v>
      </c>
      <c r="AR159" s="33"/>
      <c r="AS159" s="33"/>
      <c r="AT159" s="33"/>
      <c r="AU159" s="33"/>
      <c r="AV159" s="56">
        <v>89</v>
      </c>
      <c r="AW159" s="33">
        <v>-39.5</v>
      </c>
      <c r="AX159" s="32" t="s">
        <v>1046</v>
      </c>
      <c r="BA159" s="33">
        <v>49.5</v>
      </c>
      <c r="BB159" s="33"/>
      <c r="BC159" s="33"/>
      <c r="BF159" s="32">
        <v>0</v>
      </c>
      <c r="BH159" s="33"/>
      <c r="BI159" s="33"/>
      <c r="BK159" s="32">
        <v>20</v>
      </c>
      <c r="BP159" s="34">
        <v>69.5</v>
      </c>
      <c r="BQ159" s="33"/>
      <c r="BR159" s="33"/>
      <c r="BS159" s="32">
        <v>20</v>
      </c>
      <c r="BV159" s="33">
        <v>89.5</v>
      </c>
      <c r="BW159" s="20"/>
      <c r="BX159" s="20">
        <v>20</v>
      </c>
      <c r="BY159" s="20">
        <v>20</v>
      </c>
      <c r="BZ159" s="20">
        <v>0</v>
      </c>
      <c r="CA159" s="20">
        <v>0</v>
      </c>
      <c r="CB159" s="20"/>
      <c r="CC159" s="20">
        <v>-2</v>
      </c>
      <c r="CD159" s="20"/>
      <c r="CE159" s="20"/>
      <c r="CF159" s="33">
        <v>127.5</v>
      </c>
      <c r="CG159" s="33"/>
      <c r="CH159" s="20"/>
      <c r="CI159" s="20"/>
      <c r="CJ159" s="20"/>
      <c r="CK159" s="33">
        <v>127.5</v>
      </c>
      <c r="CL159" s="33"/>
      <c r="CN159" s="20"/>
      <c r="CO159" s="35"/>
      <c r="CR159" s="33"/>
      <c r="CS159" s="33"/>
      <c r="CT159" s="36">
        <v>127.5</v>
      </c>
      <c r="CW159" s="20"/>
      <c r="CY159" s="33">
        <v>127.5</v>
      </c>
      <c r="CZ159" s="33"/>
      <c r="DA159" s="33"/>
      <c r="DC159" s="32">
        <v>-2</v>
      </c>
      <c r="DD159" s="33">
        <v>125.5</v>
      </c>
      <c r="DE159" s="20"/>
      <c r="DF159" s="20"/>
      <c r="DG159" s="33">
        <v>-15.5</v>
      </c>
      <c r="DH159" s="33" t="s">
        <v>897</v>
      </c>
      <c r="DM159" s="32">
        <v>10</v>
      </c>
      <c r="DO159" s="36">
        <v>120</v>
      </c>
      <c r="DP159" s="20">
        <v>-34</v>
      </c>
      <c r="DQ159" s="33" t="s">
        <v>898</v>
      </c>
      <c r="DS159" s="32">
        <v>20</v>
      </c>
      <c r="DW159" s="20">
        <v>-38.5</v>
      </c>
      <c r="DX159" s="20" t="s">
        <v>1047</v>
      </c>
      <c r="DY159" s="20"/>
      <c r="DZ159" s="33"/>
      <c r="EB159" s="32">
        <v>20</v>
      </c>
      <c r="EE159" s="34">
        <v>87.5</v>
      </c>
      <c r="EF159" s="33">
        <v>-1.75</v>
      </c>
      <c r="EG159" s="33" t="s">
        <v>814</v>
      </c>
      <c r="EJ159" s="32">
        <v>5</v>
      </c>
      <c r="EO159" s="33">
        <v>90.75</v>
      </c>
      <c r="EP159" s="33"/>
      <c r="EQ159" s="33"/>
      <c r="EU159" s="32">
        <v>80</v>
      </c>
      <c r="EV159" s="32">
        <v>3</v>
      </c>
      <c r="EW159" s="33">
        <v>173.75</v>
      </c>
      <c r="EX159" s="33">
        <v>-2</v>
      </c>
      <c r="EY159" s="33" t="s">
        <v>901</v>
      </c>
      <c r="EZ159" s="32">
        <v>-8</v>
      </c>
      <c r="FD159" s="32">
        <v>70</v>
      </c>
      <c r="FF159" s="32">
        <v>10</v>
      </c>
      <c r="FG159" s="33">
        <v>243.75</v>
      </c>
      <c r="FH159" s="33"/>
      <c r="FI159" s="33"/>
      <c r="FO159" s="33">
        <v>243.75</v>
      </c>
      <c r="FP159" s="33">
        <v>-72</v>
      </c>
      <c r="FQ159" s="33" t="s">
        <v>1048</v>
      </c>
      <c r="FS159" s="32">
        <v>-2</v>
      </c>
      <c r="FV159" s="33">
        <v>-19</v>
      </c>
      <c r="FW159" s="33" t="s">
        <v>1049</v>
      </c>
      <c r="FX159" s="33"/>
      <c r="FZ159" s="32">
        <v>20</v>
      </c>
      <c r="GB159" s="33">
        <v>170.75</v>
      </c>
      <c r="GC159" s="20">
        <v>-21</v>
      </c>
      <c r="GD159" s="20" t="s">
        <v>903</v>
      </c>
      <c r="GE159" s="20"/>
      <c r="GF159" s="20"/>
      <c r="GG159" s="20"/>
      <c r="GH159" s="33">
        <v>149.75</v>
      </c>
      <c r="GI159" s="33"/>
      <c r="GM159" s="40">
        <v>-2</v>
      </c>
      <c r="GN159" s="33">
        <v>147.75</v>
      </c>
      <c r="GO159" s="33"/>
      <c r="GR159" s="32">
        <v>-2</v>
      </c>
      <c r="GU159" s="33">
        <v>145.75</v>
      </c>
      <c r="GV159" s="33">
        <v>-40</v>
      </c>
      <c r="GW159" s="32" t="s">
        <v>435</v>
      </c>
      <c r="GX159" s="32">
        <v>5.5</v>
      </c>
      <c r="GZ159" s="33">
        <v>113.25</v>
      </c>
      <c r="HA159" s="32">
        <v>-46</v>
      </c>
      <c r="HB159" s="32" t="s">
        <v>352</v>
      </c>
      <c r="HC159" s="32">
        <v>20</v>
      </c>
      <c r="HE159" s="32">
        <v>-2</v>
      </c>
      <c r="HF159" s="32">
        <v>6</v>
      </c>
      <c r="HG159" s="32">
        <v>91.25</v>
      </c>
      <c r="HH159" s="32">
        <v>-80</v>
      </c>
      <c r="HI159" s="32" t="s">
        <v>253</v>
      </c>
      <c r="HL159" s="32">
        <v>-2</v>
      </c>
      <c r="HM159" s="32">
        <v>9.25</v>
      </c>
      <c r="HN159" s="32">
        <v>-9</v>
      </c>
      <c r="HO159" s="32" t="s">
        <v>494</v>
      </c>
      <c r="HP159" s="32">
        <v>4.5</v>
      </c>
      <c r="HR159" s="32">
        <v>4.75</v>
      </c>
      <c r="HS159" s="32">
        <v>-4.75</v>
      </c>
      <c r="HT159" s="32" t="s">
        <v>296</v>
      </c>
      <c r="HU159" s="32">
        <v>20</v>
      </c>
      <c r="HY159" s="32">
        <v>6.5</v>
      </c>
      <c r="IA159" s="32">
        <v>26.5</v>
      </c>
      <c r="IB159" s="32">
        <v>-7</v>
      </c>
      <c r="IC159" s="32" t="s">
        <v>649</v>
      </c>
      <c r="IH159" s="32">
        <v>19.5</v>
      </c>
      <c r="II159" s="32">
        <v>-10</v>
      </c>
      <c r="IJ159" s="32" t="s">
        <v>623</v>
      </c>
      <c r="IL159" s="32">
        <v>5</v>
      </c>
      <c r="IM159" s="32">
        <v>20</v>
      </c>
      <c r="IQ159" s="32">
        <v>-2</v>
      </c>
      <c r="IR159" s="32">
        <v>32.5</v>
      </c>
      <c r="IS159" s="32">
        <v>-13</v>
      </c>
      <c r="IT159" s="32" t="s">
        <v>215</v>
      </c>
      <c r="IV159" s="32">
        <v>10</v>
      </c>
      <c r="IX159" s="32">
        <v>29.5</v>
      </c>
      <c r="IY159" s="32">
        <v>-26</v>
      </c>
      <c r="IZ159" s="32" t="s">
        <v>216</v>
      </c>
      <c r="JC159" s="32">
        <v>3.5</v>
      </c>
      <c r="JI159" s="66"/>
      <c r="JK159" s="32">
        <v>-10</v>
      </c>
      <c r="JL159" s="32">
        <f t="shared" si="2"/>
        <v>-6.5</v>
      </c>
    </row>
    <row r="160" s="32" customFormat="1" customHeight="1" spans="1:272">
      <c r="A160" s="10">
        <v>158</v>
      </c>
      <c r="B160" s="10">
        <v>598</v>
      </c>
      <c r="C160" s="10" t="s">
        <v>1050</v>
      </c>
      <c r="D160" s="10" t="s">
        <v>269</v>
      </c>
      <c r="E160" s="10">
        <v>6662</v>
      </c>
      <c r="F160" s="10" t="s">
        <v>1051</v>
      </c>
      <c r="G160" s="49" t="s">
        <v>210</v>
      </c>
      <c r="H160" s="32">
        <v>-2</v>
      </c>
      <c r="K160" s="32">
        <v>3</v>
      </c>
      <c r="L160" s="32">
        <v>-6</v>
      </c>
      <c r="M160" s="20">
        <v>-2</v>
      </c>
      <c r="T160" s="33"/>
      <c r="U160" s="20">
        <v>-7</v>
      </c>
      <c r="V160" s="20"/>
      <c r="W160" s="20"/>
      <c r="X160" s="20"/>
      <c r="Y160" s="20"/>
      <c r="Z160" s="20"/>
      <c r="AA160" s="20"/>
      <c r="AB160" s="20"/>
      <c r="AC160" s="20"/>
      <c r="AD160" s="20"/>
      <c r="AE160" s="20"/>
      <c r="AF160" s="20"/>
      <c r="AG160" s="33">
        <v>-7</v>
      </c>
      <c r="AJ160" s="32">
        <v>15</v>
      </c>
      <c r="AL160" s="32">
        <v>0</v>
      </c>
      <c r="AM160" s="32">
        <v>0</v>
      </c>
      <c r="AN160" s="32">
        <v>20</v>
      </c>
      <c r="AP160" s="33"/>
      <c r="AQ160" s="56">
        <v>28</v>
      </c>
      <c r="AR160" s="33"/>
      <c r="AS160" s="33"/>
      <c r="AT160" s="33"/>
      <c r="AU160" s="33"/>
      <c r="AV160" s="56">
        <v>28</v>
      </c>
      <c r="AW160" s="33"/>
      <c r="BA160" s="33">
        <v>28</v>
      </c>
      <c r="BB160" s="33"/>
      <c r="BC160" s="33"/>
      <c r="BF160" s="32">
        <v>0</v>
      </c>
      <c r="BH160" s="33"/>
      <c r="BI160" s="33"/>
      <c r="BJ160" s="32">
        <v>3</v>
      </c>
      <c r="BP160" s="34">
        <v>31</v>
      </c>
      <c r="BQ160" s="33"/>
      <c r="BR160" s="33"/>
      <c r="BS160" s="32">
        <v>20</v>
      </c>
      <c r="BT160" s="32">
        <v>-2</v>
      </c>
      <c r="BV160" s="33">
        <v>49</v>
      </c>
      <c r="BW160" s="20"/>
      <c r="BX160" s="20"/>
      <c r="BY160" s="20"/>
      <c r="BZ160" s="20"/>
      <c r="CA160" s="20">
        <v>20</v>
      </c>
      <c r="CB160" s="20"/>
      <c r="CC160" s="20">
        <v>-4</v>
      </c>
      <c r="CD160" s="20"/>
      <c r="CE160" s="20"/>
      <c r="CF160" s="33">
        <v>65</v>
      </c>
      <c r="CG160" s="33">
        <v>-59.5</v>
      </c>
      <c r="CH160" s="20" t="s">
        <v>1052</v>
      </c>
      <c r="CI160" s="20"/>
      <c r="CJ160" s="20">
        <v>5</v>
      </c>
      <c r="CK160" s="33">
        <v>10.5</v>
      </c>
      <c r="CL160" s="33"/>
      <c r="CN160" s="20"/>
      <c r="CO160" s="35"/>
      <c r="CR160" s="33"/>
      <c r="CS160" s="33"/>
      <c r="CT160" s="36">
        <v>10.5</v>
      </c>
      <c r="CW160" s="20"/>
      <c r="CY160" s="33">
        <v>10.5</v>
      </c>
      <c r="CZ160" s="33"/>
      <c r="DA160" s="33"/>
      <c r="DB160" s="32">
        <v>20</v>
      </c>
      <c r="DD160" s="33">
        <v>30.5</v>
      </c>
      <c r="DE160" s="20"/>
      <c r="DF160" s="20"/>
      <c r="DG160" s="33"/>
      <c r="DH160" s="33"/>
      <c r="DI160" s="32">
        <v>-4</v>
      </c>
      <c r="DO160" s="36">
        <v>26.5</v>
      </c>
      <c r="DP160" s="20"/>
      <c r="DQ160" s="33"/>
      <c r="DR160" s="32">
        <v>-4</v>
      </c>
      <c r="DW160" s="20"/>
      <c r="DX160" s="20"/>
      <c r="DY160" s="20"/>
      <c r="DZ160" s="33"/>
      <c r="EE160" s="34">
        <v>22.5</v>
      </c>
      <c r="EF160" s="33"/>
      <c r="EG160" s="33"/>
      <c r="EL160" s="32">
        <v>20</v>
      </c>
      <c r="EM160" s="32">
        <v>-4</v>
      </c>
      <c r="EO160" s="33">
        <v>38.5</v>
      </c>
      <c r="EP160" s="33"/>
      <c r="EQ160" s="33"/>
      <c r="ER160" s="32">
        <v>-2</v>
      </c>
      <c r="ET160" s="32">
        <v>20</v>
      </c>
      <c r="EU160" s="32">
        <v>40</v>
      </c>
      <c r="EW160" s="33">
        <v>96.5</v>
      </c>
      <c r="EX160" s="33"/>
      <c r="EY160" s="33"/>
      <c r="EZ160" s="32">
        <v>-2</v>
      </c>
      <c r="FD160" s="32">
        <v>30</v>
      </c>
      <c r="FG160" s="33">
        <v>124.5</v>
      </c>
      <c r="FH160" s="33"/>
      <c r="FI160" s="33"/>
      <c r="FN160" s="32">
        <v>-4</v>
      </c>
      <c r="FO160" s="33">
        <v>120.5</v>
      </c>
      <c r="FP160" s="33">
        <v>-25</v>
      </c>
      <c r="FQ160" s="33" t="s">
        <v>1053</v>
      </c>
      <c r="FV160" s="33">
        <v>-62.5</v>
      </c>
      <c r="FW160" s="33" t="s">
        <v>1054</v>
      </c>
      <c r="FX160" s="33">
        <v>-2</v>
      </c>
      <c r="FZ160" s="32">
        <v>10</v>
      </c>
      <c r="GB160" s="33">
        <v>41</v>
      </c>
      <c r="GC160" s="20">
        <v>-40</v>
      </c>
      <c r="GD160" s="20" t="s">
        <v>1055</v>
      </c>
      <c r="GE160" s="20"/>
      <c r="GF160" s="20"/>
      <c r="GG160" s="20">
        <v>-4</v>
      </c>
      <c r="GH160" s="33">
        <v>-3</v>
      </c>
      <c r="GI160" s="33"/>
      <c r="GM160" s="40"/>
      <c r="GN160" s="33">
        <v>-3</v>
      </c>
      <c r="GO160" s="33"/>
      <c r="GU160" s="33">
        <v>-3</v>
      </c>
      <c r="GV160" s="33"/>
      <c r="GZ160" s="33">
        <v>-3</v>
      </c>
      <c r="HE160" s="32">
        <v>-2</v>
      </c>
      <c r="HF160" s="32">
        <v>0</v>
      </c>
      <c r="HG160" s="32">
        <v>-5</v>
      </c>
      <c r="HL160" s="32">
        <v>-8</v>
      </c>
      <c r="HM160" s="32">
        <v>-13</v>
      </c>
      <c r="HQ160" s="32">
        <v>-8</v>
      </c>
      <c r="HR160" s="32">
        <v>-21</v>
      </c>
      <c r="HU160" s="32">
        <v>20</v>
      </c>
      <c r="HZ160" s="32">
        <v>-2</v>
      </c>
      <c r="IA160" s="32">
        <v>0</v>
      </c>
      <c r="IH160" s="32">
        <v>0</v>
      </c>
      <c r="IL160" s="32">
        <v>0</v>
      </c>
      <c r="IQ160" s="32">
        <v>-2</v>
      </c>
      <c r="IR160" s="32">
        <v>-2</v>
      </c>
      <c r="IV160" s="32">
        <v>10</v>
      </c>
      <c r="IX160" s="32">
        <v>8</v>
      </c>
      <c r="IY160" s="32">
        <v>-8</v>
      </c>
      <c r="IZ160" s="32" t="s">
        <v>353</v>
      </c>
      <c r="JC160" s="32">
        <v>0</v>
      </c>
      <c r="JF160" s="32">
        <v>20</v>
      </c>
      <c r="JG160" s="32">
        <v>20</v>
      </c>
      <c r="JI160" s="66"/>
      <c r="JL160" s="32">
        <f t="shared" si="2"/>
        <v>40</v>
      </c>
    </row>
    <row r="161" s="32" customFormat="1" customHeight="1" spans="1:272">
      <c r="A161" s="10">
        <v>159</v>
      </c>
      <c r="B161" s="10">
        <v>113025</v>
      </c>
      <c r="C161" s="10" t="s">
        <v>948</v>
      </c>
      <c r="D161" s="10" t="s">
        <v>208</v>
      </c>
      <c r="E161" s="70">
        <v>12147</v>
      </c>
      <c r="F161" s="70" t="s">
        <v>1056</v>
      </c>
      <c r="G161" s="10" t="s">
        <v>882</v>
      </c>
      <c r="L161" s="32">
        <v>-5</v>
      </c>
      <c r="M161" s="20">
        <v>-4</v>
      </c>
      <c r="T161" s="33"/>
      <c r="U161" s="20">
        <v>-9</v>
      </c>
      <c r="V161" s="20"/>
      <c r="W161" s="20"/>
      <c r="X161" s="20"/>
      <c r="Y161" s="20"/>
      <c r="Z161" s="20"/>
      <c r="AA161" s="20"/>
      <c r="AB161" s="20"/>
      <c r="AC161" s="20"/>
      <c r="AD161" s="20"/>
      <c r="AE161" s="20">
        <v>-2</v>
      </c>
      <c r="AF161" s="20"/>
      <c r="AG161" s="33">
        <v>-11</v>
      </c>
      <c r="AJ161" s="32">
        <v>30</v>
      </c>
      <c r="AL161" s="32">
        <v>10</v>
      </c>
      <c r="AM161" s="32">
        <v>0</v>
      </c>
      <c r="AN161" s="32">
        <v>20</v>
      </c>
      <c r="AP161" s="33"/>
      <c r="AQ161" s="56">
        <v>49</v>
      </c>
      <c r="AR161" s="33"/>
      <c r="AS161" s="33"/>
      <c r="AT161" s="33"/>
      <c r="AU161" s="33"/>
      <c r="AV161" s="56">
        <v>49</v>
      </c>
      <c r="AW161" s="33"/>
      <c r="BA161" s="33">
        <v>49</v>
      </c>
      <c r="BB161" s="33"/>
      <c r="BC161" s="33"/>
      <c r="BF161" s="32">
        <v>-2</v>
      </c>
      <c r="BH161" s="33"/>
      <c r="BI161" s="33"/>
      <c r="BP161" s="34">
        <v>47</v>
      </c>
      <c r="BQ161" s="33"/>
      <c r="BR161" s="33"/>
      <c r="BT161" s="32">
        <v>-2</v>
      </c>
      <c r="BV161" s="33">
        <v>45</v>
      </c>
      <c r="BW161" s="20"/>
      <c r="BX161" s="20"/>
      <c r="BY161" s="20">
        <v>20</v>
      </c>
      <c r="BZ161" s="20">
        <v>0</v>
      </c>
      <c r="CA161" s="20">
        <v>0</v>
      </c>
      <c r="CB161" s="20"/>
      <c r="CC161" s="20">
        <v>-2</v>
      </c>
      <c r="CD161" s="20"/>
      <c r="CE161" s="20"/>
      <c r="CF161" s="33">
        <v>63</v>
      </c>
      <c r="CG161" s="33"/>
      <c r="CH161" s="20"/>
      <c r="CI161" s="20"/>
      <c r="CJ161" s="20"/>
      <c r="CK161" s="33">
        <v>63</v>
      </c>
      <c r="CL161" s="33"/>
      <c r="CN161" s="20"/>
      <c r="CO161" s="35"/>
      <c r="CP161" s="32">
        <v>20</v>
      </c>
      <c r="CR161" s="33"/>
      <c r="CS161" s="33"/>
      <c r="CT161" s="36">
        <v>83</v>
      </c>
      <c r="CW161" s="20"/>
      <c r="CY161" s="33">
        <v>83</v>
      </c>
      <c r="CZ161" s="33"/>
      <c r="DA161" s="33"/>
      <c r="DC161" s="32">
        <v>-4</v>
      </c>
      <c r="DD161" s="33">
        <v>79</v>
      </c>
      <c r="DE161" s="20"/>
      <c r="DF161" s="20"/>
      <c r="DG161" s="33"/>
      <c r="DH161" s="33"/>
      <c r="DI161" s="32">
        <v>-2</v>
      </c>
      <c r="DJ161" s="32">
        <v>20</v>
      </c>
      <c r="DK161" s="32">
        <v>8</v>
      </c>
      <c r="DO161" s="36">
        <v>105</v>
      </c>
      <c r="DP161" s="20"/>
      <c r="DQ161" s="33"/>
      <c r="DW161" s="20"/>
      <c r="DX161" s="20"/>
      <c r="DY161" s="20"/>
      <c r="DZ161" s="33"/>
      <c r="EA161" s="32">
        <v>-2</v>
      </c>
      <c r="EE161" s="34">
        <v>103</v>
      </c>
      <c r="EF161" s="33"/>
      <c r="EG161" s="33"/>
      <c r="EM161" s="32">
        <v>-8</v>
      </c>
      <c r="EO161" s="33">
        <v>95</v>
      </c>
      <c r="EP161" s="33"/>
      <c r="EQ161" s="33"/>
      <c r="ER161" s="32">
        <v>-6</v>
      </c>
      <c r="EU161" s="32">
        <v>20</v>
      </c>
      <c r="EW161" s="33">
        <v>109</v>
      </c>
      <c r="EX161" s="33"/>
      <c r="EY161" s="33"/>
      <c r="FD161" s="32">
        <v>10</v>
      </c>
      <c r="FG161" s="33">
        <v>119</v>
      </c>
      <c r="FH161" s="33"/>
      <c r="FI161" s="33"/>
      <c r="FN161" s="32">
        <v>-4</v>
      </c>
      <c r="FO161" s="33">
        <v>115</v>
      </c>
      <c r="FP161" s="33"/>
      <c r="FQ161" s="33"/>
      <c r="FS161" s="32">
        <v>-4</v>
      </c>
      <c r="FV161" s="33"/>
      <c r="FW161" s="33"/>
      <c r="FX161" s="33">
        <v>-2</v>
      </c>
      <c r="FZ161" s="32">
        <v>10</v>
      </c>
      <c r="GB161" s="33">
        <v>119</v>
      </c>
      <c r="GC161" s="20"/>
      <c r="GD161" s="20"/>
      <c r="GE161" s="20"/>
      <c r="GF161" s="20"/>
      <c r="GG161" s="20"/>
      <c r="GH161" s="33">
        <v>119</v>
      </c>
      <c r="GI161" s="33"/>
      <c r="GM161" s="40"/>
      <c r="GN161" s="33">
        <v>119</v>
      </c>
      <c r="GO161" s="33"/>
      <c r="GQ161" s="32">
        <v>20</v>
      </c>
      <c r="GU161" s="33">
        <v>139</v>
      </c>
      <c r="GV161" s="33"/>
      <c r="GZ161" s="33">
        <v>119</v>
      </c>
      <c r="HF161" s="32">
        <v>0</v>
      </c>
      <c r="HG161" s="32">
        <v>119</v>
      </c>
      <c r="HL161" s="32">
        <v>-2</v>
      </c>
      <c r="HM161" s="32">
        <v>117</v>
      </c>
      <c r="HP161" s="32">
        <v>5</v>
      </c>
      <c r="HR161" s="32">
        <v>122</v>
      </c>
      <c r="HU161" s="32">
        <v>20</v>
      </c>
      <c r="HZ161" s="32">
        <v>-2</v>
      </c>
      <c r="IA161" s="32">
        <v>140</v>
      </c>
      <c r="IG161" s="32">
        <v>-2</v>
      </c>
      <c r="IH161" s="32">
        <v>138</v>
      </c>
      <c r="IK161" s="32">
        <v>20</v>
      </c>
      <c r="IL161" s="32">
        <v>0</v>
      </c>
      <c r="IQ161" s="32">
        <v>-2</v>
      </c>
      <c r="IR161" s="32">
        <v>156</v>
      </c>
      <c r="IV161" s="32">
        <v>50</v>
      </c>
      <c r="IX161" s="32">
        <v>206</v>
      </c>
      <c r="JB161" s="32">
        <v>50</v>
      </c>
      <c r="JC161" s="32">
        <v>256</v>
      </c>
      <c r="JF161" s="32">
        <v>20</v>
      </c>
      <c r="JH161" s="32">
        <v>20</v>
      </c>
      <c r="JI161" s="66"/>
      <c r="JK161" s="32">
        <v>-2</v>
      </c>
      <c r="JL161" s="32">
        <f t="shared" si="2"/>
        <v>294</v>
      </c>
    </row>
    <row r="162" s="32" customFormat="1" customHeight="1" spans="1:272">
      <c r="A162" s="10">
        <v>160</v>
      </c>
      <c r="B162" s="10">
        <v>343</v>
      </c>
      <c r="C162" s="10" t="s">
        <v>229</v>
      </c>
      <c r="D162" s="10" t="s">
        <v>208</v>
      </c>
      <c r="E162" s="10">
        <v>10932</v>
      </c>
      <c r="F162" s="10" t="s">
        <v>1057</v>
      </c>
      <c r="G162" s="10" t="s">
        <v>198</v>
      </c>
      <c r="H162" s="32">
        <v>-4</v>
      </c>
      <c r="I162" s="32">
        <v>-2</v>
      </c>
      <c r="J162" s="32">
        <v>1</v>
      </c>
      <c r="M162" s="20"/>
      <c r="T162" s="33"/>
      <c r="U162" s="20">
        <v>-5</v>
      </c>
      <c r="V162" s="20"/>
      <c r="W162" s="20"/>
      <c r="X162" s="20"/>
      <c r="Y162" s="20"/>
      <c r="Z162" s="20"/>
      <c r="AA162" s="20"/>
      <c r="AB162" s="20"/>
      <c r="AC162" s="20"/>
      <c r="AD162" s="20"/>
      <c r="AE162" s="20">
        <v>0</v>
      </c>
      <c r="AF162" s="20"/>
      <c r="AG162" s="33">
        <v>-5</v>
      </c>
      <c r="AJ162" s="32">
        <v>25</v>
      </c>
      <c r="AL162" s="32">
        <v>0</v>
      </c>
      <c r="AM162" s="32">
        <v>20</v>
      </c>
      <c r="AN162" s="32">
        <v>0</v>
      </c>
      <c r="AP162" s="33"/>
      <c r="AQ162" s="56">
        <v>40</v>
      </c>
      <c r="AR162" s="33"/>
      <c r="AS162" s="33"/>
      <c r="AT162" s="33"/>
      <c r="AU162" s="33"/>
      <c r="AV162" s="56">
        <v>40</v>
      </c>
      <c r="AW162" s="33"/>
      <c r="BA162" s="33">
        <v>40</v>
      </c>
      <c r="BB162" s="33"/>
      <c r="BC162" s="33"/>
      <c r="BF162" s="32">
        <v>0</v>
      </c>
      <c r="BH162" s="33"/>
      <c r="BI162" s="33"/>
      <c r="BP162" s="34">
        <v>40</v>
      </c>
      <c r="BQ162" s="33"/>
      <c r="BR162" s="33"/>
      <c r="BT162" s="32">
        <v>2</v>
      </c>
      <c r="BV162" s="33">
        <v>42</v>
      </c>
      <c r="BW162" s="20"/>
      <c r="BX162" s="20"/>
      <c r="BY162" s="20">
        <v>20</v>
      </c>
      <c r="BZ162" s="20">
        <v>20</v>
      </c>
      <c r="CA162" s="20">
        <v>0</v>
      </c>
      <c r="CB162" s="20"/>
      <c r="CC162" s="20">
        <v>-2</v>
      </c>
      <c r="CD162" s="20"/>
      <c r="CE162" s="20"/>
      <c r="CF162" s="33">
        <v>80</v>
      </c>
      <c r="CG162" s="33"/>
      <c r="CH162" s="20"/>
      <c r="CI162" s="20"/>
      <c r="CJ162" s="20"/>
      <c r="CK162" s="33">
        <v>80</v>
      </c>
      <c r="CL162" s="33"/>
      <c r="CN162" s="20"/>
      <c r="CO162" s="35"/>
      <c r="CP162" s="32">
        <v>20</v>
      </c>
      <c r="CR162" s="33"/>
      <c r="CS162" s="33"/>
      <c r="CT162" s="36">
        <v>100</v>
      </c>
      <c r="CW162" s="20">
        <v>10</v>
      </c>
      <c r="CY162" s="33">
        <v>110</v>
      </c>
      <c r="CZ162" s="33"/>
      <c r="DA162" s="33"/>
      <c r="DB162" s="32">
        <v>20</v>
      </c>
      <c r="DD162" s="33">
        <v>130</v>
      </c>
      <c r="DE162" s="20"/>
      <c r="DF162" s="20"/>
      <c r="DG162" s="33"/>
      <c r="DH162" s="33"/>
      <c r="DO162" s="36">
        <v>130</v>
      </c>
      <c r="DP162" s="20"/>
      <c r="DQ162" s="33"/>
      <c r="DT162" s="32">
        <v>3</v>
      </c>
      <c r="DW162" s="20"/>
      <c r="DX162" s="20"/>
      <c r="DY162" s="20"/>
      <c r="DZ162" s="33"/>
      <c r="EE162" s="34">
        <v>133</v>
      </c>
      <c r="EF162" s="33"/>
      <c r="EG162" s="33"/>
      <c r="EH162" s="32">
        <v>10</v>
      </c>
      <c r="EO162" s="33">
        <v>143</v>
      </c>
      <c r="EP162" s="33"/>
      <c r="EQ162" s="33"/>
      <c r="EU162" s="32">
        <v>40</v>
      </c>
      <c r="EW162" s="33">
        <v>183</v>
      </c>
      <c r="EX162" s="33"/>
      <c r="EY162" s="33"/>
      <c r="FD162" s="32">
        <v>40</v>
      </c>
      <c r="FG162" s="33">
        <v>223</v>
      </c>
      <c r="FH162" s="33"/>
      <c r="FI162" s="33"/>
      <c r="FO162" s="33">
        <v>223</v>
      </c>
      <c r="FP162" s="33"/>
      <c r="FQ162" s="33"/>
      <c r="FU162" s="32">
        <v>3</v>
      </c>
      <c r="FV162" s="33"/>
      <c r="FW162" s="33"/>
      <c r="FX162" s="33"/>
      <c r="FZ162" s="32">
        <v>20</v>
      </c>
      <c r="GA162" s="32">
        <v>10</v>
      </c>
      <c r="GB162" s="33">
        <v>256</v>
      </c>
      <c r="GC162" s="20"/>
      <c r="GD162" s="20"/>
      <c r="GE162" s="20"/>
      <c r="GF162" s="20"/>
      <c r="GG162" s="20"/>
      <c r="GH162" s="33">
        <v>256</v>
      </c>
      <c r="GI162" s="33"/>
      <c r="GM162" s="40"/>
      <c r="GN162" s="33">
        <v>256</v>
      </c>
      <c r="GO162" s="33"/>
      <c r="GU162" s="33">
        <v>256</v>
      </c>
      <c r="GV162" s="33"/>
      <c r="GX162" s="32">
        <v>10</v>
      </c>
      <c r="GZ162" s="33">
        <v>266</v>
      </c>
      <c r="HF162" s="32">
        <v>9.5</v>
      </c>
      <c r="HG162" s="32">
        <v>275.5</v>
      </c>
      <c r="HH162" s="32">
        <v>-142</v>
      </c>
      <c r="HI162" s="32" t="s">
        <v>253</v>
      </c>
      <c r="HM162" s="32">
        <v>133.5</v>
      </c>
      <c r="HP162" s="32">
        <v>9</v>
      </c>
      <c r="HR162" s="32">
        <v>142.5</v>
      </c>
      <c r="HS162" s="32">
        <v>-44</v>
      </c>
      <c r="HT162" s="32" t="s">
        <v>513</v>
      </c>
      <c r="HY162" s="32">
        <v>6</v>
      </c>
      <c r="IA162" s="32">
        <v>104.5</v>
      </c>
      <c r="IB162" s="32">
        <v>-2.5</v>
      </c>
      <c r="IC162" s="32" t="s">
        <v>320</v>
      </c>
      <c r="IH162" s="32">
        <v>102</v>
      </c>
      <c r="II162" s="32">
        <v>-16</v>
      </c>
      <c r="IJ162" s="32" t="s">
        <v>226</v>
      </c>
      <c r="IL162" s="32">
        <v>4</v>
      </c>
      <c r="IO162" s="32">
        <v>-10</v>
      </c>
      <c r="IR162" s="32">
        <v>80</v>
      </c>
      <c r="IS162" s="32">
        <v>-80</v>
      </c>
      <c r="IT162" s="32" t="s">
        <v>234</v>
      </c>
      <c r="IV162" s="32">
        <v>50</v>
      </c>
      <c r="IX162" s="32">
        <v>50</v>
      </c>
      <c r="JC162" s="32">
        <v>50</v>
      </c>
      <c r="JI162" s="66"/>
      <c r="JK162" s="32">
        <v>-2</v>
      </c>
      <c r="JL162" s="32">
        <f t="shared" si="2"/>
        <v>48</v>
      </c>
    </row>
    <row r="163" s="32" customFormat="1" customHeight="1" spans="1:272">
      <c r="A163" s="10">
        <v>161</v>
      </c>
      <c r="B163" s="10">
        <v>108277</v>
      </c>
      <c r="C163" s="10" t="s">
        <v>1058</v>
      </c>
      <c r="D163" s="10" t="s">
        <v>208</v>
      </c>
      <c r="E163" s="46">
        <v>12255</v>
      </c>
      <c r="F163" s="10" t="s">
        <v>1059</v>
      </c>
      <c r="G163" s="10" t="s">
        <v>882</v>
      </c>
      <c r="L163" s="32">
        <v>-6</v>
      </c>
      <c r="M163" s="20">
        <v>-2</v>
      </c>
      <c r="T163" s="33"/>
      <c r="U163" s="20">
        <v>-8</v>
      </c>
      <c r="V163" s="20"/>
      <c r="W163" s="20"/>
      <c r="X163" s="20"/>
      <c r="Y163" s="20"/>
      <c r="Z163" s="20">
        <v>12</v>
      </c>
      <c r="AA163" s="20"/>
      <c r="AB163" s="20"/>
      <c r="AC163" s="20"/>
      <c r="AD163" s="20"/>
      <c r="AE163" s="20">
        <v>-4</v>
      </c>
      <c r="AF163" s="20"/>
      <c r="AG163" s="33">
        <v>0</v>
      </c>
      <c r="AL163" s="32">
        <v>0</v>
      </c>
      <c r="AM163" s="32">
        <v>0</v>
      </c>
      <c r="AN163" s="32">
        <v>0</v>
      </c>
      <c r="AP163" s="33"/>
      <c r="AQ163" s="56">
        <v>0</v>
      </c>
      <c r="AR163" s="33"/>
      <c r="AS163" s="33"/>
      <c r="AT163" s="33"/>
      <c r="AU163" s="33"/>
      <c r="AV163" s="56">
        <v>0</v>
      </c>
      <c r="AW163" s="33"/>
      <c r="BA163" s="33">
        <v>0</v>
      </c>
      <c r="BB163" s="33"/>
      <c r="BC163" s="33"/>
      <c r="BF163" s="32">
        <v>0</v>
      </c>
      <c r="BH163" s="33"/>
      <c r="BI163" s="33"/>
      <c r="BP163" s="34">
        <v>0</v>
      </c>
      <c r="BQ163" s="33"/>
      <c r="BR163" s="33"/>
      <c r="BT163" s="32">
        <v>13</v>
      </c>
      <c r="BV163" s="33">
        <v>13</v>
      </c>
      <c r="BW163" s="20"/>
      <c r="BX163" s="20">
        <v>20</v>
      </c>
      <c r="BY163" s="20">
        <v>20</v>
      </c>
      <c r="BZ163" s="20">
        <v>0</v>
      </c>
      <c r="CA163" s="20">
        <v>0</v>
      </c>
      <c r="CB163" s="20"/>
      <c r="CC163" s="20"/>
      <c r="CD163" s="20"/>
      <c r="CE163" s="20"/>
      <c r="CF163" s="33">
        <v>53</v>
      </c>
      <c r="CG163" s="33"/>
      <c r="CH163" s="20"/>
      <c r="CI163" s="20"/>
      <c r="CJ163" s="20">
        <v>-3</v>
      </c>
      <c r="CK163" s="33">
        <v>50</v>
      </c>
      <c r="CL163" s="33"/>
      <c r="CN163" s="20">
        <v>25</v>
      </c>
      <c r="CO163" s="35"/>
      <c r="CR163" s="33"/>
      <c r="CS163" s="33"/>
      <c r="CT163" s="36">
        <v>75</v>
      </c>
      <c r="CW163" s="20"/>
      <c r="CX163" s="32">
        <v>3</v>
      </c>
      <c r="CY163" s="33">
        <v>78</v>
      </c>
      <c r="CZ163" s="33"/>
      <c r="DA163" s="33"/>
      <c r="DC163" s="32">
        <v>6</v>
      </c>
      <c r="DD163" s="33">
        <v>84</v>
      </c>
      <c r="DE163" s="20"/>
      <c r="DF163" s="20"/>
      <c r="DG163" s="33"/>
      <c r="DH163" s="33"/>
      <c r="DI163" s="32">
        <v>10</v>
      </c>
      <c r="DO163" s="36">
        <v>94</v>
      </c>
      <c r="DP163" s="20"/>
      <c r="DQ163" s="33"/>
      <c r="DR163" s="32">
        <v>10</v>
      </c>
      <c r="DW163" s="20"/>
      <c r="DX163" s="20"/>
      <c r="DY163" s="20"/>
      <c r="DZ163" s="33"/>
      <c r="EE163" s="34">
        <v>104</v>
      </c>
      <c r="EF163" s="33"/>
      <c r="EG163" s="33"/>
      <c r="EM163" s="32">
        <v>2</v>
      </c>
      <c r="EN163" s="32">
        <v>10</v>
      </c>
      <c r="EO163" s="33">
        <v>116</v>
      </c>
      <c r="EP163" s="33"/>
      <c r="EQ163" s="33"/>
      <c r="EU163" s="32">
        <v>20</v>
      </c>
      <c r="EW163" s="33">
        <v>136</v>
      </c>
      <c r="EX163" s="33"/>
      <c r="EY163" s="33"/>
      <c r="EZ163" s="32">
        <v>4</v>
      </c>
      <c r="FC163" s="32">
        <v>8</v>
      </c>
      <c r="FD163" s="32">
        <v>20</v>
      </c>
      <c r="FF163" s="32">
        <v>20</v>
      </c>
      <c r="FG163" s="33">
        <v>188</v>
      </c>
      <c r="FH163" s="33"/>
      <c r="FI163" s="33"/>
      <c r="FN163" s="32">
        <v>1</v>
      </c>
      <c r="FO163" s="33">
        <v>189</v>
      </c>
      <c r="FP163" s="33"/>
      <c r="FQ163" s="33"/>
      <c r="FS163" s="32">
        <v>-2</v>
      </c>
      <c r="FV163" s="33"/>
      <c r="FW163" s="33"/>
      <c r="FX163" s="33">
        <v>-2</v>
      </c>
      <c r="FY163" s="32">
        <v>10</v>
      </c>
      <c r="FZ163" s="32">
        <v>20</v>
      </c>
      <c r="GB163" s="33">
        <v>215</v>
      </c>
      <c r="GC163" s="20"/>
      <c r="GD163" s="20"/>
      <c r="GE163" s="20"/>
      <c r="GF163" s="20"/>
      <c r="GG163" s="20">
        <v>3</v>
      </c>
      <c r="GH163" s="33">
        <v>218</v>
      </c>
      <c r="GI163" s="33"/>
      <c r="GM163" s="40">
        <v>4</v>
      </c>
      <c r="GN163" s="33">
        <v>222</v>
      </c>
      <c r="GO163" s="33">
        <v>-136</v>
      </c>
      <c r="GP163" s="32" t="s">
        <v>640</v>
      </c>
      <c r="GR163" s="32">
        <v>2</v>
      </c>
      <c r="GU163" s="33">
        <v>88</v>
      </c>
      <c r="GV163" s="33"/>
      <c r="GZ163" s="33">
        <v>222</v>
      </c>
      <c r="HF163" s="32">
        <v>8.5</v>
      </c>
      <c r="HG163" s="32">
        <v>230.5</v>
      </c>
      <c r="HL163" s="32">
        <v>2</v>
      </c>
      <c r="HM163" s="32">
        <v>232.5</v>
      </c>
      <c r="HP163" s="32">
        <v>7.5</v>
      </c>
      <c r="HQ163" s="32">
        <v>2</v>
      </c>
      <c r="HR163" s="32">
        <v>242</v>
      </c>
      <c r="HU163" s="32">
        <v>20</v>
      </c>
      <c r="HZ163" s="32">
        <v>1</v>
      </c>
      <c r="IA163" s="32">
        <v>263</v>
      </c>
      <c r="IE163" s="32">
        <v>30</v>
      </c>
      <c r="IG163" s="32">
        <v>3</v>
      </c>
      <c r="IH163" s="32">
        <v>296</v>
      </c>
      <c r="IK163" s="32">
        <v>20</v>
      </c>
      <c r="IL163" s="32">
        <v>7.5</v>
      </c>
      <c r="IM163" s="32">
        <v>20</v>
      </c>
      <c r="IR163" s="32">
        <v>343.5</v>
      </c>
      <c r="IV163" s="32">
        <v>50</v>
      </c>
      <c r="IX163" s="32">
        <v>393.5</v>
      </c>
      <c r="JB163" s="32">
        <v>50</v>
      </c>
      <c r="JC163" s="32">
        <v>443.5</v>
      </c>
      <c r="JF163" s="32">
        <v>20</v>
      </c>
      <c r="JG163" s="32">
        <v>20</v>
      </c>
      <c r="JI163" s="66"/>
      <c r="JL163" s="32">
        <f t="shared" si="2"/>
        <v>483.5</v>
      </c>
    </row>
    <row r="164" s="32" customFormat="1" customHeight="1" spans="1:272">
      <c r="A164" s="10">
        <v>162</v>
      </c>
      <c r="B164" s="10">
        <v>122176</v>
      </c>
      <c r="C164" s="10" t="s">
        <v>1060</v>
      </c>
      <c r="D164" s="10" t="s">
        <v>190</v>
      </c>
      <c r="E164" s="10">
        <v>10808</v>
      </c>
      <c r="F164" s="10" t="s">
        <v>1061</v>
      </c>
      <c r="G164" s="10" t="s">
        <v>198</v>
      </c>
      <c r="H164" s="32">
        <v>-2</v>
      </c>
      <c r="K164" s="32">
        <v>-2</v>
      </c>
      <c r="L164" s="32">
        <v>-2</v>
      </c>
      <c r="M164" s="20"/>
      <c r="T164" s="33"/>
      <c r="U164" s="20">
        <v>-6</v>
      </c>
      <c r="V164" s="20"/>
      <c r="W164" s="20"/>
      <c r="X164" s="20"/>
      <c r="Y164" s="20"/>
      <c r="Z164" s="20"/>
      <c r="AA164" s="20"/>
      <c r="AB164" s="20"/>
      <c r="AC164" s="20">
        <v>20</v>
      </c>
      <c r="AD164" s="20"/>
      <c r="AE164" s="20"/>
      <c r="AF164" s="20"/>
      <c r="AG164" s="33">
        <v>14</v>
      </c>
      <c r="AJ164" s="32">
        <v>30</v>
      </c>
      <c r="AL164" s="32">
        <v>0</v>
      </c>
      <c r="AM164" s="32">
        <v>0</v>
      </c>
      <c r="AN164" s="32">
        <v>20</v>
      </c>
      <c r="AP164" s="33"/>
      <c r="AQ164" s="56">
        <v>64</v>
      </c>
      <c r="AR164" s="33"/>
      <c r="AS164" s="33"/>
      <c r="AT164" s="33"/>
      <c r="AU164" s="33"/>
      <c r="AV164" s="56">
        <v>64</v>
      </c>
      <c r="AW164" s="33"/>
      <c r="BA164" s="33">
        <v>64</v>
      </c>
      <c r="BB164" s="33"/>
      <c r="BC164" s="33"/>
      <c r="BF164" s="32">
        <v>0</v>
      </c>
      <c r="BH164" s="33"/>
      <c r="BI164" s="33"/>
      <c r="BK164" s="32">
        <v>50</v>
      </c>
      <c r="BP164" s="34">
        <v>114</v>
      </c>
      <c r="BQ164" s="33"/>
      <c r="BR164" s="33"/>
      <c r="BS164" s="32">
        <v>20</v>
      </c>
      <c r="BT164" s="32">
        <v>-2</v>
      </c>
      <c r="BV164" s="33">
        <v>132</v>
      </c>
      <c r="BW164" s="20"/>
      <c r="BX164" s="20"/>
      <c r="BY164" s="20">
        <v>20</v>
      </c>
      <c r="BZ164" s="20">
        <v>20</v>
      </c>
      <c r="CA164" s="20">
        <v>0</v>
      </c>
      <c r="CB164" s="20"/>
      <c r="CC164" s="20"/>
      <c r="CD164" s="20"/>
      <c r="CE164" s="20"/>
      <c r="CF164" s="33">
        <v>172</v>
      </c>
      <c r="CG164" s="33"/>
      <c r="CH164" s="20"/>
      <c r="CI164" s="20"/>
      <c r="CJ164" s="20"/>
      <c r="CK164" s="33">
        <v>172</v>
      </c>
      <c r="CL164" s="33"/>
      <c r="CN164" s="20"/>
      <c r="CO164" s="35"/>
      <c r="CP164" s="32">
        <v>20</v>
      </c>
      <c r="CR164" s="33"/>
      <c r="CS164" s="33"/>
      <c r="CT164" s="36">
        <v>192</v>
      </c>
      <c r="CU164" s="32">
        <v>20</v>
      </c>
      <c r="CW164" s="20"/>
      <c r="CY164" s="33">
        <v>212</v>
      </c>
      <c r="CZ164" s="33"/>
      <c r="DA164" s="33"/>
      <c r="DD164" s="33">
        <v>212</v>
      </c>
      <c r="DE164" s="20"/>
      <c r="DF164" s="20"/>
      <c r="DG164" s="33"/>
      <c r="DH164" s="33"/>
      <c r="DO164" s="36">
        <v>212</v>
      </c>
      <c r="DP164" s="20"/>
      <c r="DQ164" s="33"/>
      <c r="DS164" s="32">
        <v>20</v>
      </c>
      <c r="DW164" s="20"/>
      <c r="DX164" s="20"/>
      <c r="DY164" s="20"/>
      <c r="DZ164" s="33"/>
      <c r="EA164" s="32">
        <v>3</v>
      </c>
      <c r="EE164" s="34">
        <v>235</v>
      </c>
      <c r="EF164" s="33"/>
      <c r="EG164" s="33"/>
      <c r="EO164" s="33">
        <v>235</v>
      </c>
      <c r="EP164" s="33"/>
      <c r="EQ164" s="33"/>
      <c r="EW164" s="33">
        <v>235</v>
      </c>
      <c r="EX164" s="33">
        <v>-18.5</v>
      </c>
      <c r="EY164" s="33" t="s">
        <v>1062</v>
      </c>
      <c r="FB164" s="32">
        <v>8</v>
      </c>
      <c r="FG164" s="33">
        <v>224.5</v>
      </c>
      <c r="FH164" s="33"/>
      <c r="FI164" s="33"/>
      <c r="FN164" s="32">
        <v>-2</v>
      </c>
      <c r="FO164" s="33">
        <v>222.5</v>
      </c>
      <c r="FP164" s="33"/>
      <c r="FQ164" s="33"/>
      <c r="FV164" s="33"/>
      <c r="FW164" s="33"/>
      <c r="FX164" s="33"/>
      <c r="GB164" s="33">
        <v>222.5</v>
      </c>
      <c r="GC164" s="20"/>
      <c r="GD164" s="20"/>
      <c r="GE164" s="20">
        <v>20</v>
      </c>
      <c r="GF164" s="20"/>
      <c r="GG164" s="20">
        <v>2</v>
      </c>
      <c r="GH164" s="33">
        <v>244.5</v>
      </c>
      <c r="GI164" s="33"/>
      <c r="GM164" s="40"/>
      <c r="GN164" s="33">
        <v>244.5</v>
      </c>
      <c r="GO164" s="33"/>
      <c r="GR164" s="32">
        <v>-2</v>
      </c>
      <c r="GU164" s="33">
        <v>242.5</v>
      </c>
      <c r="GV164" s="33"/>
      <c r="GX164" s="32">
        <v>3.5</v>
      </c>
      <c r="GZ164" s="33">
        <v>248</v>
      </c>
      <c r="HC164" s="32">
        <v>20</v>
      </c>
      <c r="HF164" s="32">
        <v>3.5</v>
      </c>
      <c r="HG164" s="32">
        <v>271.5</v>
      </c>
      <c r="HM164" s="32">
        <v>271.5</v>
      </c>
      <c r="HP164" s="32">
        <v>3.5</v>
      </c>
      <c r="HR164" s="32">
        <v>275</v>
      </c>
      <c r="HY164" s="32">
        <v>4</v>
      </c>
      <c r="IA164" s="32">
        <v>279</v>
      </c>
      <c r="IH164" s="32">
        <v>279</v>
      </c>
      <c r="II164" s="32">
        <v>-238.5</v>
      </c>
      <c r="IJ164" s="32" t="s">
        <v>256</v>
      </c>
      <c r="IK164" s="32">
        <v>20</v>
      </c>
      <c r="IL164" s="32">
        <v>3.5</v>
      </c>
      <c r="IM164" s="32">
        <v>20</v>
      </c>
      <c r="IR164" s="32">
        <v>84</v>
      </c>
      <c r="IS164" s="32">
        <v>-104</v>
      </c>
      <c r="IT164" s="32" t="s">
        <v>455</v>
      </c>
      <c r="IU164" s="32">
        <v>20</v>
      </c>
      <c r="IV164" s="32">
        <v>50</v>
      </c>
      <c r="IX164" s="32">
        <v>50</v>
      </c>
      <c r="JC164" s="32">
        <v>50</v>
      </c>
      <c r="JI164" s="66"/>
      <c r="JK164" s="32">
        <v>-2</v>
      </c>
      <c r="JL164" s="32">
        <f t="shared" si="2"/>
        <v>48</v>
      </c>
    </row>
    <row r="165" s="32" customFormat="1" customHeight="1" spans="1:272">
      <c r="A165" s="10">
        <v>163</v>
      </c>
      <c r="B165" s="10">
        <v>391</v>
      </c>
      <c r="C165" s="10" t="s">
        <v>1063</v>
      </c>
      <c r="D165" s="10" t="s">
        <v>269</v>
      </c>
      <c r="E165" s="10">
        <v>4246</v>
      </c>
      <c r="F165" s="10" t="s">
        <v>1064</v>
      </c>
      <c r="G165" s="47" t="s">
        <v>198</v>
      </c>
      <c r="I165" s="32">
        <v>-4</v>
      </c>
      <c r="L165" s="32">
        <v>-2</v>
      </c>
      <c r="M165" s="20"/>
      <c r="R165" s="32">
        <v>20</v>
      </c>
      <c r="T165" s="33"/>
      <c r="U165" s="20">
        <v>14</v>
      </c>
      <c r="V165" s="20"/>
      <c r="W165" s="20"/>
      <c r="X165" s="20"/>
      <c r="Y165" s="20"/>
      <c r="Z165" s="20"/>
      <c r="AA165" s="20"/>
      <c r="AB165" s="20"/>
      <c r="AC165" s="20"/>
      <c r="AD165" s="20"/>
      <c r="AE165" s="20">
        <v>1</v>
      </c>
      <c r="AF165" s="20"/>
      <c r="AG165" s="33">
        <v>15</v>
      </c>
      <c r="AJ165" s="32">
        <v>30</v>
      </c>
      <c r="AL165" s="32">
        <v>0</v>
      </c>
      <c r="AM165" s="32">
        <v>20</v>
      </c>
      <c r="AN165" s="32">
        <v>20</v>
      </c>
      <c r="AP165" s="33"/>
      <c r="AQ165" s="56">
        <v>85</v>
      </c>
      <c r="AR165" s="33"/>
      <c r="AS165" s="33">
        <v>20</v>
      </c>
      <c r="AT165" s="33"/>
      <c r="AU165" s="33"/>
      <c r="AV165" s="56">
        <v>105</v>
      </c>
      <c r="AW165" s="33"/>
      <c r="BA165" s="33">
        <v>105</v>
      </c>
      <c r="BB165" s="33"/>
      <c r="BC165" s="33"/>
      <c r="BF165" s="32">
        <v>0</v>
      </c>
      <c r="BH165" s="33"/>
      <c r="BI165" s="33"/>
      <c r="BM165" s="32">
        <v>20</v>
      </c>
      <c r="BP165" s="34">
        <v>125</v>
      </c>
      <c r="BQ165" s="33"/>
      <c r="BR165" s="33"/>
      <c r="BV165" s="33">
        <v>125</v>
      </c>
      <c r="BW165" s="20"/>
      <c r="BX165" s="20"/>
      <c r="BY165" s="20">
        <v>20</v>
      </c>
      <c r="BZ165" s="20">
        <v>20</v>
      </c>
      <c r="CA165" s="20">
        <v>0</v>
      </c>
      <c r="CB165" s="20"/>
      <c r="CC165" s="20"/>
      <c r="CD165" s="20"/>
      <c r="CE165" s="20"/>
      <c r="CF165" s="33">
        <v>165</v>
      </c>
      <c r="CG165" s="33"/>
      <c r="CH165" s="20"/>
      <c r="CI165" s="20"/>
      <c r="CJ165" s="20"/>
      <c r="CK165" s="33">
        <v>165</v>
      </c>
      <c r="CL165" s="33">
        <v>-44</v>
      </c>
      <c r="CM165" s="33" t="s">
        <v>1065</v>
      </c>
      <c r="CN165" s="20"/>
      <c r="CO165" s="35"/>
      <c r="CR165" s="33"/>
      <c r="CS165" s="33"/>
      <c r="CT165" s="36">
        <v>121</v>
      </c>
      <c r="CV165" s="32">
        <v>20</v>
      </c>
      <c r="CW165" s="20"/>
      <c r="CY165" s="33">
        <v>141</v>
      </c>
      <c r="CZ165" s="33"/>
      <c r="DA165" s="33"/>
      <c r="DD165" s="33">
        <v>141</v>
      </c>
      <c r="DE165" s="20"/>
      <c r="DF165" s="20"/>
      <c r="DG165" s="33"/>
      <c r="DH165" s="33"/>
      <c r="DI165" s="32">
        <v>2</v>
      </c>
      <c r="DK165" s="32">
        <v>6</v>
      </c>
      <c r="DM165" s="32">
        <v>10</v>
      </c>
      <c r="DO165" s="36">
        <v>159</v>
      </c>
      <c r="DP165" s="20"/>
      <c r="DQ165" s="33"/>
      <c r="DR165" s="32">
        <v>2</v>
      </c>
      <c r="DW165" s="20">
        <v>-112.5</v>
      </c>
      <c r="DX165" s="20" t="s">
        <v>1066</v>
      </c>
      <c r="DY165" s="20"/>
      <c r="DZ165" s="33"/>
      <c r="EE165" s="34">
        <v>48.5</v>
      </c>
      <c r="EF165" s="33"/>
      <c r="EG165" s="33"/>
      <c r="EK165" s="32">
        <v>20</v>
      </c>
      <c r="EO165" s="33">
        <v>68.5</v>
      </c>
      <c r="EP165" s="33"/>
      <c r="EQ165" s="33"/>
      <c r="ET165" s="32">
        <v>20</v>
      </c>
      <c r="EU165" s="32">
        <v>40</v>
      </c>
      <c r="EW165" s="33">
        <v>128.5</v>
      </c>
      <c r="EX165" s="33">
        <v>-14</v>
      </c>
      <c r="EY165" s="33" t="s">
        <v>1067</v>
      </c>
      <c r="EZ165" s="32">
        <v>-2</v>
      </c>
      <c r="FD165" s="32">
        <v>50</v>
      </c>
      <c r="FE165" s="32">
        <v>4</v>
      </c>
      <c r="FG165" s="33">
        <v>166.5</v>
      </c>
      <c r="FH165" s="33"/>
      <c r="FI165" s="33"/>
      <c r="FO165" s="33">
        <v>166.5</v>
      </c>
      <c r="FP165" s="33">
        <v>-81.5</v>
      </c>
      <c r="FQ165" s="33" t="s">
        <v>264</v>
      </c>
      <c r="FR165" s="32">
        <v>20</v>
      </c>
      <c r="FV165" s="33">
        <v>-55.5</v>
      </c>
      <c r="FW165" s="33" t="s">
        <v>1068</v>
      </c>
      <c r="FX165" s="33"/>
      <c r="FY165" s="32">
        <v>20</v>
      </c>
      <c r="FZ165" s="32">
        <v>10</v>
      </c>
      <c r="GB165" s="33">
        <v>79.5</v>
      </c>
      <c r="GC165" s="20"/>
      <c r="GD165" s="20"/>
      <c r="GE165" s="20"/>
      <c r="GF165" s="20"/>
      <c r="GG165" s="20"/>
      <c r="GH165" s="33">
        <v>79.5</v>
      </c>
      <c r="GI165" s="33"/>
      <c r="GM165" s="40"/>
      <c r="GN165" s="33">
        <v>79.5</v>
      </c>
      <c r="GO165" s="33"/>
      <c r="GU165" s="33">
        <v>79.5</v>
      </c>
      <c r="GV165" s="33">
        <v>-7.5</v>
      </c>
      <c r="GW165" s="32" t="s">
        <v>357</v>
      </c>
      <c r="GX165" s="32">
        <v>6.5</v>
      </c>
      <c r="GZ165" s="33">
        <v>78.5</v>
      </c>
      <c r="HE165" s="32">
        <v>-2</v>
      </c>
      <c r="HF165" s="32">
        <v>3</v>
      </c>
      <c r="HG165" s="32">
        <v>79.5</v>
      </c>
      <c r="HH165" s="32">
        <v>-65</v>
      </c>
      <c r="HI165" s="32" t="s">
        <v>333</v>
      </c>
      <c r="HM165" s="32">
        <v>14.5</v>
      </c>
      <c r="HR165" s="32">
        <v>14.5</v>
      </c>
      <c r="IA165" s="32">
        <v>14.5</v>
      </c>
      <c r="IH165" s="32">
        <v>14.5</v>
      </c>
      <c r="IL165" s="32">
        <v>3.5</v>
      </c>
      <c r="IR165" s="32">
        <v>18</v>
      </c>
      <c r="IV165" s="32">
        <v>0</v>
      </c>
      <c r="IX165" s="32">
        <v>18</v>
      </c>
      <c r="JC165" s="32">
        <v>18</v>
      </c>
      <c r="JH165" s="32">
        <v>20</v>
      </c>
      <c r="JI165" s="66"/>
      <c r="JL165" s="32">
        <f t="shared" si="2"/>
        <v>38</v>
      </c>
    </row>
    <row r="166" s="32" customFormat="1" customHeight="1" spans="1:272">
      <c r="A166" s="10">
        <v>164</v>
      </c>
      <c r="B166" s="10">
        <v>713</v>
      </c>
      <c r="C166" s="10" t="s">
        <v>857</v>
      </c>
      <c r="D166" s="10" t="s">
        <v>190</v>
      </c>
      <c r="E166" s="46">
        <v>11961</v>
      </c>
      <c r="F166" s="10" t="s">
        <v>1069</v>
      </c>
      <c r="G166" s="10" t="s">
        <v>198</v>
      </c>
      <c r="I166" s="32">
        <v>-2</v>
      </c>
      <c r="K166" s="32">
        <v>-2</v>
      </c>
      <c r="L166" s="32">
        <v>-2</v>
      </c>
      <c r="M166" s="20"/>
      <c r="N166" s="32">
        <v>20</v>
      </c>
      <c r="T166" s="33"/>
      <c r="U166" s="20">
        <v>14</v>
      </c>
      <c r="V166" s="20"/>
      <c r="W166" s="20"/>
      <c r="X166" s="20"/>
      <c r="Y166" s="20"/>
      <c r="Z166" s="20">
        <v>5</v>
      </c>
      <c r="AA166" s="20"/>
      <c r="AB166" s="20"/>
      <c r="AC166" s="20"/>
      <c r="AD166" s="20"/>
      <c r="AE166" s="20"/>
      <c r="AF166" s="20"/>
      <c r="AG166" s="33">
        <v>19</v>
      </c>
      <c r="AJ166" s="32">
        <v>35</v>
      </c>
      <c r="AL166" s="32">
        <v>0</v>
      </c>
      <c r="AM166" s="32">
        <v>20</v>
      </c>
      <c r="AN166" s="32">
        <v>20</v>
      </c>
      <c r="AP166" s="33"/>
      <c r="AQ166" s="56">
        <v>94</v>
      </c>
      <c r="AR166" s="33"/>
      <c r="AS166" s="33"/>
      <c r="AT166" s="33"/>
      <c r="AU166" s="33"/>
      <c r="AV166" s="56">
        <v>94</v>
      </c>
      <c r="AW166" s="33"/>
      <c r="BA166" s="33">
        <v>94</v>
      </c>
      <c r="BB166" s="33"/>
      <c r="BC166" s="33"/>
      <c r="BD166" s="32">
        <v>20</v>
      </c>
      <c r="BF166" s="32">
        <v>0</v>
      </c>
      <c r="BH166" s="33"/>
      <c r="BI166" s="33"/>
      <c r="BM166" s="32">
        <v>20</v>
      </c>
      <c r="BP166" s="34">
        <v>134</v>
      </c>
      <c r="BQ166" s="33"/>
      <c r="BR166" s="33"/>
      <c r="BV166" s="33">
        <v>134</v>
      </c>
      <c r="BW166" s="20"/>
      <c r="BX166" s="20"/>
      <c r="BY166" s="20">
        <v>20</v>
      </c>
      <c r="BZ166" s="20">
        <v>20</v>
      </c>
      <c r="CA166" s="20">
        <v>0</v>
      </c>
      <c r="CB166" s="20"/>
      <c r="CC166" s="20">
        <v>1</v>
      </c>
      <c r="CD166" s="20"/>
      <c r="CE166" s="20"/>
      <c r="CF166" s="33">
        <v>175</v>
      </c>
      <c r="CG166" s="33"/>
      <c r="CH166" s="20"/>
      <c r="CI166" s="20"/>
      <c r="CJ166" s="20"/>
      <c r="CK166" s="33">
        <v>175</v>
      </c>
      <c r="CL166" s="33"/>
      <c r="CN166" s="20"/>
      <c r="CO166" s="35"/>
      <c r="CP166" s="32">
        <v>20</v>
      </c>
      <c r="CR166" s="33"/>
      <c r="CS166" s="33"/>
      <c r="CT166" s="36">
        <v>195</v>
      </c>
      <c r="CU166" s="32">
        <v>20</v>
      </c>
      <c r="CW166" s="20"/>
      <c r="CY166" s="33">
        <v>215</v>
      </c>
      <c r="CZ166" s="33"/>
      <c r="DA166" s="33"/>
      <c r="DD166" s="33">
        <v>215</v>
      </c>
      <c r="DE166" s="20"/>
      <c r="DF166" s="20"/>
      <c r="DG166" s="33"/>
      <c r="DH166" s="33"/>
      <c r="DM166" s="32">
        <v>10</v>
      </c>
      <c r="DO166" s="36">
        <v>225</v>
      </c>
      <c r="DP166" s="20"/>
      <c r="DQ166" s="33"/>
      <c r="DS166" s="32">
        <v>20</v>
      </c>
      <c r="DW166" s="20"/>
      <c r="DX166" s="20"/>
      <c r="DY166" s="20"/>
      <c r="DZ166" s="33"/>
      <c r="ED166" s="32">
        <v>20</v>
      </c>
      <c r="EE166" s="34">
        <v>265</v>
      </c>
      <c r="EF166" s="33"/>
      <c r="EG166" s="33"/>
      <c r="EL166" s="32">
        <v>20</v>
      </c>
      <c r="EN166" s="32">
        <v>20</v>
      </c>
      <c r="EO166" s="33">
        <v>305</v>
      </c>
      <c r="EP166" s="33"/>
      <c r="EQ166" s="33"/>
      <c r="EW166" s="33">
        <v>305</v>
      </c>
      <c r="EX166" s="33"/>
      <c r="EY166" s="33"/>
      <c r="FG166" s="33">
        <v>305</v>
      </c>
      <c r="FH166" s="33"/>
      <c r="FI166" s="33"/>
      <c r="FO166" s="33">
        <v>305</v>
      </c>
      <c r="FP166" s="33"/>
      <c r="FQ166" s="33"/>
      <c r="FV166" s="33"/>
      <c r="FW166" s="33"/>
      <c r="FX166" s="33"/>
      <c r="GB166" s="33">
        <v>305</v>
      </c>
      <c r="GC166" s="20"/>
      <c r="GD166" s="20"/>
      <c r="GE166" s="20"/>
      <c r="GF166" s="20"/>
      <c r="GG166" s="20"/>
      <c r="GH166" s="33">
        <v>305</v>
      </c>
      <c r="GI166" s="33"/>
      <c r="GM166" s="40"/>
      <c r="GN166" s="33">
        <v>305</v>
      </c>
      <c r="GO166" s="33"/>
      <c r="GS166" s="32">
        <v>10</v>
      </c>
      <c r="GU166" s="33">
        <v>315</v>
      </c>
      <c r="GV166" s="33"/>
      <c r="GX166" s="32">
        <v>4</v>
      </c>
      <c r="GZ166" s="33">
        <v>309</v>
      </c>
      <c r="HF166" s="32">
        <v>4</v>
      </c>
      <c r="HG166" s="32">
        <v>313</v>
      </c>
      <c r="HM166" s="32">
        <v>313</v>
      </c>
      <c r="HP166" s="32">
        <v>4.5</v>
      </c>
      <c r="HR166" s="32">
        <v>317.5</v>
      </c>
      <c r="HU166" s="32">
        <v>20</v>
      </c>
      <c r="IA166" s="32">
        <v>337.5</v>
      </c>
      <c r="IB166" s="32">
        <v>-27.5</v>
      </c>
      <c r="IC166" s="32" t="s">
        <v>297</v>
      </c>
      <c r="IH166" s="32">
        <v>310</v>
      </c>
      <c r="IK166" s="32">
        <v>20</v>
      </c>
      <c r="IL166" s="32">
        <v>3.5</v>
      </c>
      <c r="IR166" s="32">
        <v>333.5</v>
      </c>
      <c r="IS166" s="32">
        <v>-51.5</v>
      </c>
      <c r="IT166" s="32" t="s">
        <v>360</v>
      </c>
      <c r="IV166" s="32">
        <v>0</v>
      </c>
      <c r="IX166" s="32">
        <v>282</v>
      </c>
      <c r="JC166" s="32">
        <v>282</v>
      </c>
      <c r="JF166" s="32">
        <v>20</v>
      </c>
      <c r="JH166" s="32">
        <v>20</v>
      </c>
      <c r="JI166" s="66"/>
      <c r="JL166" s="32">
        <f t="shared" si="2"/>
        <v>322</v>
      </c>
    </row>
    <row r="167" s="32" customFormat="1" customHeight="1" spans="1:272">
      <c r="A167" s="10">
        <v>165</v>
      </c>
      <c r="B167" s="10">
        <v>720</v>
      </c>
      <c r="C167" s="10" t="s">
        <v>1070</v>
      </c>
      <c r="D167" s="10" t="s">
        <v>196</v>
      </c>
      <c r="E167" s="10">
        <v>11142</v>
      </c>
      <c r="F167" s="10" t="s">
        <v>1071</v>
      </c>
      <c r="G167" s="10" t="s">
        <v>198</v>
      </c>
      <c r="H167" s="32">
        <v>-2</v>
      </c>
      <c r="J167" s="32">
        <v>-2</v>
      </c>
      <c r="L167" s="32">
        <v>-2</v>
      </c>
      <c r="M167" s="20">
        <v>1</v>
      </c>
      <c r="N167" s="32">
        <v>20</v>
      </c>
      <c r="S167" s="32">
        <v>20</v>
      </c>
      <c r="T167" s="33"/>
      <c r="U167" s="20">
        <v>35</v>
      </c>
      <c r="V167" s="20"/>
      <c r="W167" s="20"/>
      <c r="X167" s="20"/>
      <c r="Y167" s="20"/>
      <c r="Z167" s="20"/>
      <c r="AA167" s="20"/>
      <c r="AB167" s="20"/>
      <c r="AC167" s="20"/>
      <c r="AD167" s="20"/>
      <c r="AE167" s="20"/>
      <c r="AF167" s="20"/>
      <c r="AG167" s="33">
        <v>35</v>
      </c>
      <c r="AH167" s="32">
        <v>20</v>
      </c>
      <c r="AJ167" s="32">
        <v>30</v>
      </c>
      <c r="AL167" s="32">
        <v>10</v>
      </c>
      <c r="AM167" s="32">
        <v>20</v>
      </c>
      <c r="AN167" s="32">
        <v>20</v>
      </c>
      <c r="AP167" s="33"/>
      <c r="AQ167" s="56">
        <v>135</v>
      </c>
      <c r="AR167" s="33"/>
      <c r="AS167" s="33"/>
      <c r="AT167" s="33"/>
      <c r="AU167" s="33"/>
      <c r="AV167" s="56">
        <v>135</v>
      </c>
      <c r="AW167" s="33"/>
      <c r="BA167" s="33">
        <v>135</v>
      </c>
      <c r="BB167" s="33"/>
      <c r="BC167" s="33"/>
      <c r="BF167" s="32">
        <v>0</v>
      </c>
      <c r="BH167" s="33"/>
      <c r="BI167" s="33"/>
      <c r="BJ167" s="32">
        <v>-2</v>
      </c>
      <c r="BP167" s="34">
        <v>133</v>
      </c>
      <c r="BQ167" s="33"/>
      <c r="BR167" s="33"/>
      <c r="BV167" s="33">
        <v>133</v>
      </c>
      <c r="BW167" s="20"/>
      <c r="BX167" s="20">
        <v>20</v>
      </c>
      <c r="BY167" s="20">
        <v>20</v>
      </c>
      <c r="BZ167" s="20">
        <v>0</v>
      </c>
      <c r="CA167" s="20">
        <v>0</v>
      </c>
      <c r="CB167" s="20"/>
      <c r="CC167" s="20"/>
      <c r="CD167" s="20"/>
      <c r="CE167" s="20"/>
      <c r="CF167" s="33">
        <v>173</v>
      </c>
      <c r="CG167" s="33"/>
      <c r="CH167" s="20"/>
      <c r="CI167" s="20"/>
      <c r="CJ167" s="20"/>
      <c r="CK167" s="33">
        <v>173</v>
      </c>
      <c r="CL167" s="33">
        <v>-18</v>
      </c>
      <c r="CM167" s="32" t="s">
        <v>958</v>
      </c>
      <c r="CN167" s="20"/>
      <c r="CO167" s="35"/>
      <c r="CR167" s="33">
        <v>-12</v>
      </c>
      <c r="CS167" s="33" t="s">
        <v>489</v>
      </c>
      <c r="CT167" s="36">
        <v>143</v>
      </c>
      <c r="CU167" s="32">
        <v>20</v>
      </c>
      <c r="CW167" s="20"/>
      <c r="CY167" s="33">
        <v>163</v>
      </c>
      <c r="CZ167" s="33">
        <v>-35</v>
      </c>
      <c r="DA167" s="33" t="s">
        <v>1072</v>
      </c>
      <c r="DC167" s="32">
        <v>-4</v>
      </c>
      <c r="DD167" s="33">
        <v>124</v>
      </c>
      <c r="DE167" s="20"/>
      <c r="DF167" s="20"/>
      <c r="DG167" s="33">
        <v>-7</v>
      </c>
      <c r="DH167" s="33" t="s">
        <v>1009</v>
      </c>
      <c r="DI167" s="32">
        <v>-2</v>
      </c>
      <c r="DM167" s="32">
        <v>10</v>
      </c>
      <c r="DO167" s="36">
        <v>125</v>
      </c>
      <c r="DP167" s="20"/>
      <c r="DQ167" s="33"/>
      <c r="DR167" s="32">
        <v>-2</v>
      </c>
      <c r="DS167" s="32">
        <v>20</v>
      </c>
      <c r="DV167" s="32">
        <v>10</v>
      </c>
      <c r="DW167" s="20">
        <v>-15</v>
      </c>
      <c r="DX167" s="20" t="s">
        <v>1073</v>
      </c>
      <c r="DY167" s="20"/>
      <c r="DZ167" s="33"/>
      <c r="EA167" s="32">
        <v>-2</v>
      </c>
      <c r="EE167" s="34">
        <v>136</v>
      </c>
      <c r="EF167" s="33"/>
      <c r="EG167" s="33"/>
      <c r="EI167" s="32">
        <v>20</v>
      </c>
      <c r="EK167" s="32">
        <v>10</v>
      </c>
      <c r="EL167" s="32">
        <v>20</v>
      </c>
      <c r="EM167" s="32">
        <v>-2</v>
      </c>
      <c r="EN167" s="32">
        <v>10</v>
      </c>
      <c r="EO167" s="33">
        <v>194</v>
      </c>
      <c r="EP167" s="33"/>
      <c r="EQ167" s="33"/>
      <c r="EW167" s="33">
        <v>194</v>
      </c>
      <c r="EX167" s="33"/>
      <c r="EY167" s="33"/>
      <c r="EZ167" s="32">
        <v>-2</v>
      </c>
      <c r="FG167" s="33">
        <v>192</v>
      </c>
      <c r="FH167" s="33"/>
      <c r="FI167" s="33"/>
      <c r="FO167" s="33">
        <v>192</v>
      </c>
      <c r="FP167" s="33"/>
      <c r="FQ167" s="33"/>
      <c r="FV167" s="33">
        <v>-17</v>
      </c>
      <c r="FW167" s="33" t="s">
        <v>745</v>
      </c>
      <c r="FX167" s="33">
        <v>-2</v>
      </c>
      <c r="GB167" s="33">
        <v>173</v>
      </c>
      <c r="GC167" s="20"/>
      <c r="GD167" s="20"/>
      <c r="GE167" s="20"/>
      <c r="GF167" s="20"/>
      <c r="GG167" s="20"/>
      <c r="GH167" s="33">
        <v>173</v>
      </c>
      <c r="GI167" s="33"/>
      <c r="GM167" s="40"/>
      <c r="GN167" s="33">
        <v>173</v>
      </c>
      <c r="GO167" s="33"/>
      <c r="GR167" s="32">
        <v>3</v>
      </c>
      <c r="GU167" s="33">
        <v>176</v>
      </c>
      <c r="GV167" s="33"/>
      <c r="GX167" s="32">
        <v>3.5</v>
      </c>
      <c r="GZ167" s="33">
        <v>176.5</v>
      </c>
      <c r="HF167" s="32">
        <v>3.5</v>
      </c>
      <c r="HG167" s="32">
        <v>180</v>
      </c>
      <c r="HM167" s="32">
        <v>180</v>
      </c>
      <c r="HN167" s="32">
        <v>-48.5</v>
      </c>
      <c r="HO167" s="32" t="s">
        <v>494</v>
      </c>
      <c r="HP167" s="32">
        <v>5</v>
      </c>
      <c r="HR167" s="32">
        <v>136.5</v>
      </c>
      <c r="HU167" s="32">
        <v>20</v>
      </c>
      <c r="HY167" s="32">
        <v>5</v>
      </c>
      <c r="IA167" s="32">
        <v>161.5</v>
      </c>
      <c r="IB167" s="32">
        <v>-23.5</v>
      </c>
      <c r="IC167" s="32" t="s">
        <v>664</v>
      </c>
      <c r="IH167" s="32">
        <v>138</v>
      </c>
      <c r="II167" s="32">
        <v>-10</v>
      </c>
      <c r="IJ167" s="32" t="s">
        <v>406</v>
      </c>
      <c r="IL167" s="32">
        <v>0</v>
      </c>
      <c r="IM167" s="32">
        <v>20</v>
      </c>
      <c r="IR167" s="32">
        <v>148</v>
      </c>
      <c r="IS167" s="32">
        <v>-102.5</v>
      </c>
      <c r="IT167" s="32" t="s">
        <v>241</v>
      </c>
      <c r="IV167" s="32">
        <v>40</v>
      </c>
      <c r="IX167" s="32">
        <v>85.5</v>
      </c>
      <c r="IY167" s="32">
        <v>-85.5</v>
      </c>
      <c r="IZ167" s="32" t="s">
        <v>242</v>
      </c>
      <c r="JC167" s="32">
        <v>0</v>
      </c>
      <c r="JI167" s="66"/>
      <c r="JL167" s="32">
        <f t="shared" si="2"/>
        <v>0</v>
      </c>
    </row>
    <row r="168" s="32" customFormat="1" customHeight="1" spans="1:272">
      <c r="A168" s="10">
        <v>166</v>
      </c>
      <c r="B168" s="10">
        <v>377</v>
      </c>
      <c r="C168" s="10" t="s">
        <v>1074</v>
      </c>
      <c r="D168" s="10" t="s">
        <v>279</v>
      </c>
      <c r="E168" s="46">
        <v>11323</v>
      </c>
      <c r="F168" s="50" t="s">
        <v>1075</v>
      </c>
      <c r="G168" s="10" t="s">
        <v>198</v>
      </c>
      <c r="I168" s="32">
        <v>-2</v>
      </c>
      <c r="K168" s="32">
        <v>-4</v>
      </c>
      <c r="M168" s="20"/>
      <c r="T168" s="33"/>
      <c r="U168" s="20">
        <v>-6</v>
      </c>
      <c r="V168" s="20"/>
      <c r="W168" s="20"/>
      <c r="X168" s="20"/>
      <c r="Y168" s="20"/>
      <c r="Z168" s="20"/>
      <c r="AA168" s="20"/>
      <c r="AB168" s="20"/>
      <c r="AC168" s="20"/>
      <c r="AD168" s="20"/>
      <c r="AE168" s="20">
        <v>-2</v>
      </c>
      <c r="AF168" s="20"/>
      <c r="AG168" s="33">
        <v>-8</v>
      </c>
      <c r="AJ168" s="32">
        <v>20</v>
      </c>
      <c r="AL168" s="32">
        <v>0</v>
      </c>
      <c r="AM168" s="32">
        <v>20</v>
      </c>
      <c r="AN168" s="32">
        <v>0</v>
      </c>
      <c r="AP168" s="33"/>
      <c r="AQ168" s="56">
        <v>32</v>
      </c>
      <c r="AR168" s="33"/>
      <c r="AS168" s="33"/>
      <c r="AT168" s="33"/>
      <c r="AU168" s="33"/>
      <c r="AV168" s="56">
        <v>32</v>
      </c>
      <c r="AW168" s="33"/>
      <c r="BA168" s="33">
        <v>32</v>
      </c>
      <c r="BB168" s="33"/>
      <c r="BC168" s="33"/>
      <c r="BF168" s="32">
        <v>3</v>
      </c>
      <c r="BH168" s="33"/>
      <c r="BI168" s="33"/>
      <c r="BP168" s="34">
        <v>35</v>
      </c>
      <c r="BQ168" s="33"/>
      <c r="BR168" s="33"/>
      <c r="BV168" s="33">
        <v>35</v>
      </c>
      <c r="BW168" s="20"/>
      <c r="BX168" s="20"/>
      <c r="BY168" s="20"/>
      <c r="BZ168" s="20"/>
      <c r="CA168" s="20">
        <v>0</v>
      </c>
      <c r="CB168" s="20"/>
      <c r="CC168" s="20"/>
      <c r="CD168" s="20"/>
      <c r="CE168" s="20"/>
      <c r="CF168" s="33">
        <v>35</v>
      </c>
      <c r="CG168" s="33"/>
      <c r="CH168" s="20"/>
      <c r="CI168" s="20"/>
      <c r="CJ168" s="20">
        <v>2</v>
      </c>
      <c r="CK168" s="33">
        <v>37</v>
      </c>
      <c r="CL168" s="33"/>
      <c r="CN168" s="20"/>
      <c r="CO168" s="35"/>
      <c r="CP168" s="32">
        <v>20</v>
      </c>
      <c r="CR168" s="33"/>
      <c r="CS168" s="33"/>
      <c r="CT168" s="36">
        <v>57</v>
      </c>
      <c r="CU168" s="32">
        <v>20</v>
      </c>
      <c r="CW168" s="20"/>
      <c r="CY168" s="33">
        <v>77</v>
      </c>
      <c r="CZ168" s="33"/>
      <c r="DA168" s="33"/>
      <c r="DD168" s="33">
        <v>77</v>
      </c>
      <c r="DE168" s="20"/>
      <c r="DF168" s="20"/>
      <c r="DG168" s="33">
        <v>-30</v>
      </c>
      <c r="DH168" s="33" t="s">
        <v>1076</v>
      </c>
      <c r="DO168" s="36">
        <v>47</v>
      </c>
      <c r="DP168" s="20">
        <v>-43</v>
      </c>
      <c r="DQ168" s="33" t="s">
        <v>443</v>
      </c>
      <c r="DW168" s="20"/>
      <c r="DX168" s="20"/>
      <c r="DY168" s="20"/>
      <c r="DZ168" s="33"/>
      <c r="EE168" s="34">
        <v>4</v>
      </c>
      <c r="EF168" s="33"/>
      <c r="EG168" s="33"/>
      <c r="EL168" s="32">
        <v>20</v>
      </c>
      <c r="EM168" s="32">
        <v>2</v>
      </c>
      <c r="EO168" s="33">
        <v>26</v>
      </c>
      <c r="EP168" s="33">
        <v>-19</v>
      </c>
      <c r="EQ168" s="33" t="s">
        <v>1077</v>
      </c>
      <c r="EU168" s="32">
        <v>80</v>
      </c>
      <c r="EW168" s="33">
        <v>87</v>
      </c>
      <c r="EX168" s="33"/>
      <c r="EY168" s="33"/>
      <c r="FD168" s="32">
        <v>30</v>
      </c>
      <c r="FG168" s="33">
        <v>117</v>
      </c>
      <c r="FH168" s="33"/>
      <c r="FI168" s="33"/>
      <c r="FN168" s="32">
        <v>-2</v>
      </c>
      <c r="FO168" s="33">
        <v>115</v>
      </c>
      <c r="FP168" s="33">
        <v>-26</v>
      </c>
      <c r="FQ168" s="33" t="s">
        <v>979</v>
      </c>
      <c r="FS168" s="32">
        <v>-6</v>
      </c>
      <c r="FV168" s="33"/>
      <c r="FW168" s="33"/>
      <c r="FX168" s="33">
        <v>-4</v>
      </c>
      <c r="FZ168" s="32">
        <v>20</v>
      </c>
      <c r="GB168" s="33">
        <v>99</v>
      </c>
      <c r="GC168" s="20"/>
      <c r="GD168" s="20"/>
      <c r="GE168" s="20"/>
      <c r="GF168" s="20"/>
      <c r="GG168" s="20">
        <v>-2</v>
      </c>
      <c r="GH168" s="33">
        <v>97</v>
      </c>
      <c r="GI168" s="74">
        <v>-25</v>
      </c>
      <c r="GJ168" s="75" t="s">
        <v>1078</v>
      </c>
      <c r="GM168" s="40">
        <v>-2</v>
      </c>
      <c r="GN168" s="33">
        <v>70</v>
      </c>
      <c r="GO168" s="33"/>
      <c r="GR168" s="32">
        <v>-1</v>
      </c>
      <c r="GU168" s="33">
        <v>69</v>
      </c>
      <c r="GV168" s="33"/>
      <c r="GX168" s="32">
        <v>5</v>
      </c>
      <c r="GZ168" s="33">
        <v>75</v>
      </c>
      <c r="HE168" s="32">
        <v>-2</v>
      </c>
      <c r="HF168" s="32">
        <v>5</v>
      </c>
      <c r="HG168" s="32">
        <v>78</v>
      </c>
      <c r="HL168" s="32">
        <v>4</v>
      </c>
      <c r="HM168" s="32">
        <v>82</v>
      </c>
      <c r="HP168" s="32">
        <v>7.5</v>
      </c>
      <c r="HQ168" s="32">
        <v>3</v>
      </c>
      <c r="HR168" s="32">
        <v>92.5</v>
      </c>
      <c r="HS168" s="32">
        <v>92.5</v>
      </c>
      <c r="HT168" s="32" t="s">
        <v>204</v>
      </c>
      <c r="HY168" s="32">
        <v>4.5</v>
      </c>
      <c r="HZ168" s="32">
        <v>5</v>
      </c>
      <c r="IA168" s="32">
        <v>194.5</v>
      </c>
      <c r="IE168" s="32">
        <v>20</v>
      </c>
      <c r="IG168" s="32">
        <v>5</v>
      </c>
      <c r="IH168" s="32">
        <v>219.5</v>
      </c>
      <c r="II168" s="32">
        <v>-165</v>
      </c>
      <c r="IJ168" s="32" t="s">
        <v>522</v>
      </c>
      <c r="IK168" s="32">
        <v>20</v>
      </c>
      <c r="IL168" s="32">
        <v>4.5</v>
      </c>
      <c r="IQ168" s="32">
        <v>5</v>
      </c>
      <c r="IR168" s="32">
        <v>84</v>
      </c>
      <c r="IS168" s="32">
        <v>-65</v>
      </c>
      <c r="IT168" s="32" t="s">
        <v>215</v>
      </c>
      <c r="IV168" s="32">
        <v>50</v>
      </c>
      <c r="IX168" s="32">
        <v>69</v>
      </c>
      <c r="JC168" s="32">
        <v>69</v>
      </c>
      <c r="JF168" s="32">
        <v>20</v>
      </c>
      <c r="JI168" s="66"/>
      <c r="JK168" s="32">
        <v>2</v>
      </c>
      <c r="JL168" s="32">
        <f t="shared" si="2"/>
        <v>91</v>
      </c>
    </row>
    <row r="169" s="32" customFormat="1" customHeight="1" spans="1:272">
      <c r="A169" s="10">
        <v>167</v>
      </c>
      <c r="B169" s="10">
        <v>122198</v>
      </c>
      <c r="C169" s="10" t="s">
        <v>1079</v>
      </c>
      <c r="D169" s="10" t="s">
        <v>279</v>
      </c>
      <c r="E169" s="10">
        <v>7006</v>
      </c>
      <c r="F169" s="10" t="s">
        <v>1080</v>
      </c>
      <c r="G169" s="49" t="s">
        <v>210</v>
      </c>
      <c r="J169" s="32">
        <v>-6</v>
      </c>
      <c r="L169" s="32">
        <v>0</v>
      </c>
      <c r="M169" s="20"/>
      <c r="T169" s="33"/>
      <c r="U169" s="20">
        <v>-6</v>
      </c>
      <c r="V169" s="20"/>
      <c r="W169" s="20"/>
      <c r="X169" s="20"/>
      <c r="Y169" s="20"/>
      <c r="Z169" s="20"/>
      <c r="AA169" s="20"/>
      <c r="AB169" s="20"/>
      <c r="AC169" s="20"/>
      <c r="AD169" s="20"/>
      <c r="AE169" s="20"/>
      <c r="AF169" s="20"/>
      <c r="AG169" s="33">
        <v>-6</v>
      </c>
      <c r="AJ169" s="32">
        <v>40</v>
      </c>
      <c r="AL169" s="32">
        <v>10</v>
      </c>
      <c r="AM169" s="32">
        <v>0</v>
      </c>
      <c r="AN169" s="32">
        <v>0</v>
      </c>
      <c r="AP169" s="33"/>
      <c r="AQ169" s="56">
        <v>44</v>
      </c>
      <c r="AR169" s="33"/>
      <c r="AS169" s="33"/>
      <c r="AT169" s="33"/>
      <c r="AU169" s="33"/>
      <c r="AV169" s="56">
        <v>44</v>
      </c>
      <c r="AW169" s="33"/>
      <c r="BA169" s="33">
        <v>44</v>
      </c>
      <c r="BB169" s="33"/>
      <c r="BC169" s="33"/>
      <c r="BF169" s="32">
        <v>-4</v>
      </c>
      <c r="BH169" s="33"/>
      <c r="BI169" s="33"/>
      <c r="BJ169" s="32">
        <v>-2</v>
      </c>
      <c r="BP169" s="34">
        <v>38</v>
      </c>
      <c r="BQ169" s="33"/>
      <c r="BR169" s="33"/>
      <c r="BV169" s="33">
        <v>38</v>
      </c>
      <c r="BW169" s="20"/>
      <c r="BX169" s="20"/>
      <c r="BY169" s="20"/>
      <c r="BZ169" s="20"/>
      <c r="CA169" s="20">
        <v>0</v>
      </c>
      <c r="CB169" s="20"/>
      <c r="CC169" s="20"/>
      <c r="CD169" s="20"/>
      <c r="CE169" s="20"/>
      <c r="CF169" s="33">
        <v>38</v>
      </c>
      <c r="CG169" s="33"/>
      <c r="CH169" s="20"/>
      <c r="CI169" s="20"/>
      <c r="CJ169" s="20">
        <v>-2</v>
      </c>
      <c r="CK169" s="33">
        <v>36</v>
      </c>
      <c r="CL169" s="33"/>
      <c r="CN169" s="20"/>
      <c r="CO169" s="35"/>
      <c r="CR169" s="33"/>
      <c r="CS169" s="33"/>
      <c r="CT169" s="36">
        <v>36</v>
      </c>
      <c r="CW169" s="20"/>
      <c r="CY169" s="33">
        <v>36</v>
      </c>
      <c r="CZ169" s="33"/>
      <c r="DA169" s="33"/>
      <c r="DC169" s="32">
        <v>2</v>
      </c>
      <c r="DD169" s="33">
        <v>38</v>
      </c>
      <c r="DE169" s="20"/>
      <c r="DF169" s="20"/>
      <c r="DG169" s="33"/>
      <c r="DH169" s="33"/>
      <c r="DI169" s="32">
        <v>-4</v>
      </c>
      <c r="DK169" s="32">
        <v>6</v>
      </c>
      <c r="DO169" s="36">
        <v>40</v>
      </c>
      <c r="DP169" s="20"/>
      <c r="DQ169" s="33"/>
      <c r="DW169" s="20"/>
      <c r="DX169" s="20"/>
      <c r="DY169" s="20"/>
      <c r="DZ169" s="33"/>
      <c r="EA169" s="32">
        <v>-2</v>
      </c>
      <c r="EE169" s="34">
        <v>38</v>
      </c>
      <c r="EF169" s="33"/>
      <c r="EG169" s="33"/>
      <c r="EM169" s="32">
        <v>-2</v>
      </c>
      <c r="EO169" s="33">
        <v>36</v>
      </c>
      <c r="EP169" s="33"/>
      <c r="EQ169" s="33"/>
      <c r="ES169" s="32">
        <v>1</v>
      </c>
      <c r="EU169" s="32">
        <v>90</v>
      </c>
      <c r="EW169" s="33">
        <v>127</v>
      </c>
      <c r="EX169" s="33"/>
      <c r="EY169" s="33"/>
      <c r="FD169" s="32">
        <v>40</v>
      </c>
      <c r="FG169" s="33">
        <v>167</v>
      </c>
      <c r="FH169" s="33"/>
      <c r="FI169" s="33"/>
      <c r="FO169" s="33">
        <v>167</v>
      </c>
      <c r="FP169" s="33"/>
      <c r="FQ169" s="33"/>
      <c r="FS169" s="32">
        <v>4</v>
      </c>
      <c r="FV169" s="33"/>
      <c r="FW169" s="33"/>
      <c r="FX169" s="33"/>
      <c r="FZ169" s="32">
        <v>10</v>
      </c>
      <c r="GB169" s="33">
        <v>181</v>
      </c>
      <c r="GC169" s="20"/>
      <c r="GD169" s="20"/>
      <c r="GE169" s="20"/>
      <c r="GF169" s="20"/>
      <c r="GG169" s="20"/>
      <c r="GH169" s="33">
        <v>181</v>
      </c>
      <c r="GI169" s="33"/>
      <c r="GM169" s="40">
        <v>-2</v>
      </c>
      <c r="GN169" s="33">
        <v>179</v>
      </c>
      <c r="GO169" s="33"/>
      <c r="GR169" s="32">
        <v>-2</v>
      </c>
      <c r="GU169" s="33">
        <v>177</v>
      </c>
      <c r="GV169" s="33"/>
      <c r="GX169" s="32">
        <v>9.5</v>
      </c>
      <c r="GZ169" s="33">
        <v>188.5</v>
      </c>
      <c r="HE169" s="32">
        <v>-2</v>
      </c>
      <c r="HF169" s="32">
        <v>0</v>
      </c>
      <c r="HG169" s="32">
        <v>186.5</v>
      </c>
      <c r="HM169" s="32">
        <v>186.5</v>
      </c>
      <c r="HR169" s="32">
        <v>186.5</v>
      </c>
      <c r="HS169" s="32">
        <v>-5</v>
      </c>
      <c r="HT169" s="32" t="s">
        <v>204</v>
      </c>
      <c r="HU169" s="32">
        <v>20</v>
      </c>
      <c r="IA169" s="32">
        <v>201.5</v>
      </c>
      <c r="IE169" s="32">
        <v>20</v>
      </c>
      <c r="IF169" s="32">
        <v>20</v>
      </c>
      <c r="IH169" s="32">
        <v>241.5</v>
      </c>
      <c r="II169" s="32">
        <v>-102</v>
      </c>
      <c r="IJ169" s="32" t="s">
        <v>623</v>
      </c>
      <c r="IN169" s="32">
        <v>4</v>
      </c>
      <c r="IQ169" s="32">
        <v>1</v>
      </c>
      <c r="IR169" s="32">
        <v>144.5</v>
      </c>
      <c r="IV169" s="32">
        <v>50</v>
      </c>
      <c r="IX169" s="32">
        <v>194.5</v>
      </c>
      <c r="JC169" s="32">
        <v>194.5</v>
      </c>
      <c r="JF169" s="32">
        <v>20</v>
      </c>
      <c r="JG169" s="32">
        <v>20</v>
      </c>
      <c r="JH169" s="32">
        <v>20</v>
      </c>
      <c r="JI169" s="66"/>
      <c r="JL169" s="32">
        <f t="shared" si="2"/>
        <v>254.5</v>
      </c>
    </row>
    <row r="170" s="32" customFormat="1" customHeight="1" spans="1:272">
      <c r="A170" s="10">
        <v>168</v>
      </c>
      <c r="B170" s="10">
        <v>594</v>
      </c>
      <c r="C170" s="10" t="s">
        <v>705</v>
      </c>
      <c r="D170" s="10" t="s">
        <v>196</v>
      </c>
      <c r="E170" s="10">
        <v>6232</v>
      </c>
      <c r="F170" s="10" t="s">
        <v>1081</v>
      </c>
      <c r="G170" s="10" t="s">
        <v>198</v>
      </c>
      <c r="H170" s="32">
        <v>-2</v>
      </c>
      <c r="J170" s="32">
        <v>-2</v>
      </c>
      <c r="K170" s="32">
        <v>-2</v>
      </c>
      <c r="M170" s="20"/>
      <c r="T170" s="33"/>
      <c r="U170" s="20">
        <v>-6</v>
      </c>
      <c r="V170" s="20"/>
      <c r="W170" s="20"/>
      <c r="X170" s="20"/>
      <c r="Y170" s="20"/>
      <c r="Z170" s="20">
        <v>30</v>
      </c>
      <c r="AA170" s="20"/>
      <c r="AB170" s="20"/>
      <c r="AC170" s="20"/>
      <c r="AD170" s="20"/>
      <c r="AE170" s="20">
        <v>-4</v>
      </c>
      <c r="AF170" s="20"/>
      <c r="AG170" s="33">
        <v>20</v>
      </c>
      <c r="AJ170" s="32">
        <v>40</v>
      </c>
      <c r="AL170" s="32">
        <v>0</v>
      </c>
      <c r="AM170" s="32">
        <v>0</v>
      </c>
      <c r="AN170" s="32">
        <v>0</v>
      </c>
      <c r="AP170" s="33"/>
      <c r="AQ170" s="56">
        <v>60</v>
      </c>
      <c r="AR170" s="33"/>
      <c r="AS170" s="33">
        <v>20</v>
      </c>
      <c r="AT170" s="33"/>
      <c r="AU170" s="33"/>
      <c r="AV170" s="56">
        <v>80</v>
      </c>
      <c r="AW170" s="33"/>
      <c r="BA170" s="33">
        <v>80</v>
      </c>
      <c r="BB170" s="33"/>
      <c r="BC170" s="33"/>
      <c r="BF170" s="32">
        <v>-3</v>
      </c>
      <c r="BH170" s="33"/>
      <c r="BI170" s="33"/>
      <c r="BJ170" s="32">
        <v>-4</v>
      </c>
      <c r="BK170" s="32">
        <v>20</v>
      </c>
      <c r="BP170" s="34">
        <v>93</v>
      </c>
      <c r="BQ170" s="33"/>
      <c r="BR170" s="33"/>
      <c r="BT170" s="32">
        <v>-2</v>
      </c>
      <c r="BV170" s="33">
        <v>91</v>
      </c>
      <c r="BW170" s="20"/>
      <c r="BX170" s="20">
        <v>20</v>
      </c>
      <c r="BY170" s="20"/>
      <c r="BZ170" s="20"/>
      <c r="CA170" s="20">
        <v>20</v>
      </c>
      <c r="CB170" s="20"/>
      <c r="CC170" s="20"/>
      <c r="CD170" s="20">
        <v>-54</v>
      </c>
      <c r="CE170" s="20" t="s">
        <v>1082</v>
      </c>
      <c r="CF170" s="33">
        <v>77</v>
      </c>
      <c r="CG170" s="33"/>
      <c r="CH170" s="20"/>
      <c r="CI170" s="20">
        <v>20</v>
      </c>
      <c r="CJ170" s="20"/>
      <c r="CK170" s="33">
        <v>97</v>
      </c>
      <c r="CL170" s="33"/>
      <c r="CN170" s="20">
        <v>7</v>
      </c>
      <c r="CO170" s="35"/>
      <c r="CR170" s="33"/>
      <c r="CS170" s="33"/>
      <c r="CT170" s="36">
        <v>104</v>
      </c>
      <c r="CU170" s="32">
        <v>20</v>
      </c>
      <c r="CW170" s="20">
        <v>10</v>
      </c>
      <c r="CY170" s="33">
        <v>134</v>
      </c>
      <c r="CZ170" s="33"/>
      <c r="DA170" s="33"/>
      <c r="DB170" s="32">
        <v>20</v>
      </c>
      <c r="DD170" s="33">
        <v>154</v>
      </c>
      <c r="DE170" s="20"/>
      <c r="DF170" s="20"/>
      <c r="DG170" s="33"/>
      <c r="DH170" s="33"/>
      <c r="DM170" s="32">
        <v>10</v>
      </c>
      <c r="DO170" s="36">
        <v>164</v>
      </c>
      <c r="DP170" s="20"/>
      <c r="DQ170" s="33"/>
      <c r="DR170" s="32">
        <v>-4</v>
      </c>
      <c r="DW170" s="20"/>
      <c r="DX170" s="20"/>
      <c r="DY170" s="20"/>
      <c r="DZ170" s="33"/>
      <c r="EE170" s="34">
        <v>160</v>
      </c>
      <c r="EF170" s="33"/>
      <c r="EG170" s="33"/>
      <c r="EK170" s="32">
        <v>10</v>
      </c>
      <c r="EN170" s="32">
        <v>20</v>
      </c>
      <c r="EO170" s="33">
        <v>190</v>
      </c>
      <c r="EP170" s="33"/>
      <c r="EQ170" s="33"/>
      <c r="EU170" s="32">
        <v>60</v>
      </c>
      <c r="EW170" s="33">
        <v>250</v>
      </c>
      <c r="EX170" s="33">
        <v>-7</v>
      </c>
      <c r="EY170" s="33" t="s">
        <v>1083</v>
      </c>
      <c r="EZ170" s="32">
        <v>-8</v>
      </c>
      <c r="FD170" s="32">
        <v>60</v>
      </c>
      <c r="FG170" s="33">
        <v>295</v>
      </c>
      <c r="FH170" s="33"/>
      <c r="FI170" s="33"/>
      <c r="FO170" s="33">
        <v>295</v>
      </c>
      <c r="FP170" s="33"/>
      <c r="FQ170" s="33"/>
      <c r="FT170" s="32">
        <v>0</v>
      </c>
      <c r="FU170" s="32">
        <v>5</v>
      </c>
      <c r="FV170" s="33">
        <v>-65</v>
      </c>
      <c r="FW170" s="33" t="s">
        <v>1084</v>
      </c>
      <c r="FX170" s="33"/>
      <c r="FZ170" s="32">
        <v>20</v>
      </c>
      <c r="GB170" s="33">
        <v>255</v>
      </c>
      <c r="GC170" s="20">
        <v>-5</v>
      </c>
      <c r="GD170" s="20" t="s">
        <v>382</v>
      </c>
      <c r="GE170" s="20"/>
      <c r="GF170" s="20">
        <v>20</v>
      </c>
      <c r="GG170" s="20">
        <v>3</v>
      </c>
      <c r="GH170" s="33">
        <v>273</v>
      </c>
      <c r="GI170" s="33">
        <v>-61.5</v>
      </c>
      <c r="GJ170" s="32" t="s">
        <v>372</v>
      </c>
      <c r="GL170" s="32">
        <v>20</v>
      </c>
      <c r="GM170" s="40"/>
      <c r="GN170" s="33">
        <v>231.5</v>
      </c>
      <c r="GO170" s="33"/>
      <c r="GT170" s="32">
        <v>20</v>
      </c>
      <c r="GU170" s="33">
        <v>251.5</v>
      </c>
      <c r="GV170" s="33">
        <v>-50.5</v>
      </c>
      <c r="GW170" s="32" t="s">
        <v>703</v>
      </c>
      <c r="GX170" s="32">
        <v>5.5</v>
      </c>
      <c r="GY170" s="32">
        <v>20</v>
      </c>
      <c r="GZ170" s="33">
        <v>206.5</v>
      </c>
      <c r="HE170" s="32">
        <v>-2</v>
      </c>
      <c r="HF170" s="32">
        <v>6.5</v>
      </c>
      <c r="HG170" s="32">
        <v>211</v>
      </c>
      <c r="HM170" s="32">
        <v>211</v>
      </c>
      <c r="HN170" s="32">
        <v>-35.5</v>
      </c>
      <c r="HO170" s="32" t="s">
        <v>334</v>
      </c>
      <c r="HP170" s="32">
        <v>5.5</v>
      </c>
      <c r="HQ170" s="32">
        <v>-4</v>
      </c>
      <c r="HR170" s="32">
        <v>177</v>
      </c>
      <c r="HS170" s="32">
        <v>-85</v>
      </c>
      <c r="HT170" s="32" t="s">
        <v>335</v>
      </c>
      <c r="HU170" s="32">
        <v>20</v>
      </c>
      <c r="HY170" s="32">
        <v>6</v>
      </c>
      <c r="IA170" s="32">
        <v>118</v>
      </c>
      <c r="ID170" s="32">
        <v>20</v>
      </c>
      <c r="IH170" s="32">
        <v>138</v>
      </c>
      <c r="IK170" s="32">
        <v>20</v>
      </c>
      <c r="IL170" s="32">
        <v>6</v>
      </c>
      <c r="IM170" s="32">
        <v>20</v>
      </c>
      <c r="IR170" s="32">
        <v>184</v>
      </c>
      <c r="IS170" s="32">
        <v>-56.5</v>
      </c>
      <c r="IT170" s="32" t="s">
        <v>215</v>
      </c>
      <c r="IV170" s="32">
        <v>0</v>
      </c>
      <c r="IW170" s="32">
        <v>2</v>
      </c>
      <c r="IX170" s="32">
        <v>127.5</v>
      </c>
      <c r="IY170" s="32">
        <v>-68.5</v>
      </c>
      <c r="IZ170" s="32" t="s">
        <v>194</v>
      </c>
      <c r="JC170" s="32">
        <v>59</v>
      </c>
      <c r="JD170" s="32">
        <v>-0.3</v>
      </c>
      <c r="JE170" s="32" t="s">
        <v>1085</v>
      </c>
      <c r="JI170" s="66"/>
      <c r="JL170" s="32">
        <f t="shared" si="2"/>
        <v>58.7</v>
      </c>
    </row>
    <row r="171" s="32" customFormat="1" customHeight="1" spans="1:272">
      <c r="A171" s="10">
        <v>169</v>
      </c>
      <c r="B171" s="10">
        <v>307</v>
      </c>
      <c r="C171" s="20" t="s">
        <v>375</v>
      </c>
      <c r="D171" s="10" t="s">
        <v>376</v>
      </c>
      <c r="E171" s="20">
        <v>991137</v>
      </c>
      <c r="F171" s="20" t="s">
        <v>1086</v>
      </c>
      <c r="G171" s="48" t="s">
        <v>1087</v>
      </c>
      <c r="H171" s="32">
        <v>-2</v>
      </c>
      <c r="K171" s="32">
        <v>-2</v>
      </c>
      <c r="L171" s="32">
        <v>-2</v>
      </c>
      <c r="M171" s="20">
        <v>-2</v>
      </c>
      <c r="T171" s="33"/>
      <c r="U171" s="20">
        <v>-8</v>
      </c>
      <c r="V171" s="20"/>
      <c r="W171" s="20"/>
      <c r="X171" s="20"/>
      <c r="Y171" s="20"/>
      <c r="Z171" s="20"/>
      <c r="AA171" s="20"/>
      <c r="AB171" s="20"/>
      <c r="AC171" s="20"/>
      <c r="AD171" s="20"/>
      <c r="AE171" s="20"/>
      <c r="AF171" s="20"/>
      <c r="AG171" s="33">
        <v>-8</v>
      </c>
      <c r="AJ171" s="32">
        <v>20</v>
      </c>
      <c r="AL171" s="32">
        <v>0</v>
      </c>
      <c r="AM171" s="32">
        <v>20</v>
      </c>
      <c r="AN171" s="32">
        <v>0</v>
      </c>
      <c r="AP171" s="33"/>
      <c r="AQ171" s="56">
        <v>32</v>
      </c>
      <c r="AR171" s="33"/>
      <c r="AS171" s="33"/>
      <c r="AT171" s="33"/>
      <c r="AU171" s="33"/>
      <c r="AV171" s="56">
        <v>32</v>
      </c>
      <c r="AW171" s="33"/>
      <c r="BA171" s="33">
        <v>32</v>
      </c>
      <c r="BB171" s="33"/>
      <c r="BC171" s="33"/>
      <c r="BF171" s="32">
        <v>9</v>
      </c>
      <c r="BH171" s="33"/>
      <c r="BI171" s="33"/>
      <c r="BP171" s="34">
        <v>41</v>
      </c>
      <c r="BQ171" s="33"/>
      <c r="BR171" s="33"/>
      <c r="BT171" s="32">
        <v>4</v>
      </c>
      <c r="BV171" s="33">
        <v>45</v>
      </c>
      <c r="BW171" s="20"/>
      <c r="BX171" s="20"/>
      <c r="BY171" s="20">
        <v>20</v>
      </c>
      <c r="BZ171" s="20">
        <v>0</v>
      </c>
      <c r="CA171" s="20">
        <v>0</v>
      </c>
      <c r="CB171" s="20"/>
      <c r="CC171" s="20"/>
      <c r="CD171" s="20"/>
      <c r="CE171" s="20"/>
      <c r="CF171" s="33">
        <v>65</v>
      </c>
      <c r="CG171" s="33"/>
      <c r="CH171" s="20"/>
      <c r="CI171" s="20">
        <v>20</v>
      </c>
      <c r="CJ171" s="20"/>
      <c r="CK171" s="33">
        <v>85</v>
      </c>
      <c r="CL171" s="33"/>
      <c r="CN171" s="20">
        <v>-4</v>
      </c>
      <c r="CO171" s="35"/>
      <c r="CR171" s="33"/>
      <c r="CS171" s="33"/>
      <c r="CT171" s="36">
        <v>81</v>
      </c>
      <c r="CU171" s="32">
        <v>20</v>
      </c>
      <c r="CW171" s="20"/>
      <c r="CY171" s="33">
        <v>101</v>
      </c>
      <c r="CZ171" s="33"/>
      <c r="DA171" s="33"/>
      <c r="DC171" s="32">
        <v>-2</v>
      </c>
      <c r="DD171" s="33">
        <v>99</v>
      </c>
      <c r="DE171" s="20"/>
      <c r="DF171" s="20"/>
      <c r="DG171" s="33"/>
      <c r="DH171" s="33"/>
      <c r="DI171" s="32">
        <v>1</v>
      </c>
      <c r="DO171" s="36">
        <v>100</v>
      </c>
      <c r="DP171" s="20"/>
      <c r="DQ171" s="33"/>
      <c r="DR171" s="32">
        <v>-6</v>
      </c>
      <c r="DW171" s="20"/>
      <c r="DX171" s="20"/>
      <c r="DY171" s="20"/>
      <c r="DZ171" s="33"/>
      <c r="EE171" s="34">
        <v>94</v>
      </c>
      <c r="EF171" s="33"/>
      <c r="EG171" s="33"/>
      <c r="EM171" s="32">
        <v>13</v>
      </c>
      <c r="EO171" s="33">
        <v>107</v>
      </c>
      <c r="EP171" s="33"/>
      <c r="EQ171" s="33"/>
      <c r="ET171" s="32">
        <v>20</v>
      </c>
      <c r="EW171" s="33">
        <v>127</v>
      </c>
      <c r="EX171" s="33"/>
      <c r="EY171" s="33"/>
      <c r="EZ171" s="32">
        <v>9</v>
      </c>
      <c r="FG171" s="33">
        <v>136</v>
      </c>
      <c r="FH171" s="33"/>
      <c r="FI171" s="33"/>
      <c r="FO171" s="33">
        <v>136</v>
      </c>
      <c r="FP171" s="33"/>
      <c r="FQ171" s="33"/>
      <c r="FS171" s="32">
        <v>-2</v>
      </c>
      <c r="FV171" s="33"/>
      <c r="FW171" s="33"/>
      <c r="FX171" s="33"/>
      <c r="GB171" s="33">
        <v>134</v>
      </c>
      <c r="GC171" s="20"/>
      <c r="GD171" s="20"/>
      <c r="GE171" s="20"/>
      <c r="GF171" s="20"/>
      <c r="GG171" s="20"/>
      <c r="GH171" s="33">
        <v>134</v>
      </c>
      <c r="GI171" s="33"/>
      <c r="GM171" s="40"/>
      <c r="GN171" s="33">
        <v>134</v>
      </c>
      <c r="GO171" s="33"/>
      <c r="GU171" s="33">
        <v>134</v>
      </c>
      <c r="GV171" s="33"/>
      <c r="GY171" s="32">
        <v>20</v>
      </c>
      <c r="GZ171" s="33">
        <v>154</v>
      </c>
      <c r="HG171" s="32">
        <v>154</v>
      </c>
      <c r="HM171" s="32">
        <v>154</v>
      </c>
      <c r="HR171" s="32">
        <v>154</v>
      </c>
      <c r="HY171" s="32">
        <v>7.5</v>
      </c>
      <c r="IA171" s="32">
        <v>161.5</v>
      </c>
      <c r="IH171" s="32">
        <v>161.5</v>
      </c>
      <c r="IL171" s="32">
        <v>8</v>
      </c>
      <c r="IR171" s="32">
        <v>169.5</v>
      </c>
      <c r="IS171" s="32">
        <v>-170</v>
      </c>
      <c r="IT171" s="32" t="s">
        <v>227</v>
      </c>
      <c r="IV171" s="32">
        <v>0</v>
      </c>
      <c r="IX171" s="32">
        <v>-0.5</v>
      </c>
      <c r="JA171" s="32">
        <v>1</v>
      </c>
      <c r="JB171" s="32">
        <v>50</v>
      </c>
      <c r="JC171" s="32">
        <v>50.5</v>
      </c>
      <c r="JD171" s="32">
        <f>-24-27.8</f>
        <v>-51.8</v>
      </c>
      <c r="JE171" s="32" t="s">
        <v>597</v>
      </c>
      <c r="JI171" s="66"/>
      <c r="JL171" s="32">
        <f t="shared" si="2"/>
        <v>-1.3</v>
      </c>
    </row>
    <row r="172" s="32" customFormat="1" customHeight="1" spans="1:272">
      <c r="A172" s="10">
        <v>170</v>
      </c>
      <c r="B172" s="10">
        <v>740</v>
      </c>
      <c r="C172" s="10" t="s">
        <v>1088</v>
      </c>
      <c r="D172" s="10" t="s">
        <v>279</v>
      </c>
      <c r="E172" s="46">
        <v>11487</v>
      </c>
      <c r="F172" s="10" t="s">
        <v>1089</v>
      </c>
      <c r="G172" s="48" t="s">
        <v>198</v>
      </c>
      <c r="H172" s="32">
        <v>-2</v>
      </c>
      <c r="I172" s="32">
        <v>3</v>
      </c>
      <c r="J172" s="32">
        <v>-2</v>
      </c>
      <c r="K172" s="32">
        <v>-2</v>
      </c>
      <c r="L172" s="32">
        <v>-4</v>
      </c>
      <c r="M172" s="20">
        <v>-6</v>
      </c>
      <c r="T172" s="33"/>
      <c r="U172" s="20">
        <v>-13</v>
      </c>
      <c r="V172" s="20"/>
      <c r="W172" s="20"/>
      <c r="X172" s="20"/>
      <c r="Y172" s="20"/>
      <c r="Z172" s="20"/>
      <c r="AA172" s="20"/>
      <c r="AB172" s="20"/>
      <c r="AC172" s="20"/>
      <c r="AD172" s="20"/>
      <c r="AE172" s="20">
        <v>-2</v>
      </c>
      <c r="AF172" s="20"/>
      <c r="AG172" s="33">
        <v>-15</v>
      </c>
      <c r="AL172" s="32">
        <v>0</v>
      </c>
      <c r="AM172" s="32">
        <v>0</v>
      </c>
      <c r="AN172" s="32">
        <v>0</v>
      </c>
      <c r="AP172" s="33"/>
      <c r="AQ172" s="56">
        <v>-15</v>
      </c>
      <c r="AR172" s="33"/>
      <c r="AS172" s="33">
        <v>20</v>
      </c>
      <c r="AT172" s="33"/>
      <c r="AU172" s="33"/>
      <c r="AV172" s="56">
        <v>5</v>
      </c>
      <c r="AW172" s="33"/>
      <c r="BA172" s="33">
        <v>5</v>
      </c>
      <c r="BB172" s="33"/>
      <c r="BC172" s="33"/>
      <c r="BF172" s="32">
        <v>-4</v>
      </c>
      <c r="BH172" s="33"/>
      <c r="BI172" s="33"/>
      <c r="BJ172" s="32">
        <v>-2</v>
      </c>
      <c r="BP172" s="34">
        <v>-1</v>
      </c>
      <c r="BQ172" s="33"/>
      <c r="BR172" s="33"/>
      <c r="BT172" s="32">
        <v>-2</v>
      </c>
      <c r="BV172" s="33">
        <v>-3</v>
      </c>
      <c r="BW172" s="20"/>
      <c r="BX172" s="20"/>
      <c r="BY172" s="20"/>
      <c r="BZ172" s="20"/>
      <c r="CA172" s="20">
        <v>0</v>
      </c>
      <c r="CB172" s="20"/>
      <c r="CC172" s="20"/>
      <c r="CD172" s="20"/>
      <c r="CE172" s="20"/>
      <c r="CF172" s="33">
        <v>-3</v>
      </c>
      <c r="CG172" s="33"/>
      <c r="CH172" s="20"/>
      <c r="CI172" s="20"/>
      <c r="CJ172" s="20">
        <v>-2</v>
      </c>
      <c r="CK172" s="33">
        <v>-5</v>
      </c>
      <c r="CL172" s="33"/>
      <c r="CN172" s="20">
        <v>-2</v>
      </c>
      <c r="CO172" s="35"/>
      <c r="CR172" s="33"/>
      <c r="CS172" s="33"/>
      <c r="CT172" s="36">
        <v>-7</v>
      </c>
      <c r="CW172" s="20"/>
      <c r="CY172" s="33">
        <v>-7</v>
      </c>
      <c r="CZ172" s="33"/>
      <c r="DA172" s="33"/>
      <c r="DD172" s="33">
        <v>-7</v>
      </c>
      <c r="DE172" s="20"/>
      <c r="DF172" s="20"/>
      <c r="DG172" s="33"/>
      <c r="DH172" s="33"/>
      <c r="DJ172" s="32">
        <v>20</v>
      </c>
      <c r="DO172" s="36">
        <v>13</v>
      </c>
      <c r="DP172" s="20"/>
      <c r="DQ172" s="33"/>
      <c r="DT172" s="32">
        <v>3</v>
      </c>
      <c r="DW172" s="20"/>
      <c r="DX172" s="20"/>
      <c r="DY172" s="20"/>
      <c r="DZ172" s="33"/>
      <c r="EE172" s="34">
        <v>16</v>
      </c>
      <c r="EF172" s="33"/>
      <c r="EG172" s="33"/>
      <c r="EN172" s="32">
        <v>20</v>
      </c>
      <c r="EO172" s="33">
        <v>36</v>
      </c>
      <c r="EP172" s="33"/>
      <c r="EQ172" s="33"/>
      <c r="EU172" s="32">
        <v>110</v>
      </c>
      <c r="EW172" s="33">
        <v>146</v>
      </c>
      <c r="EX172" s="33"/>
      <c r="EY172" s="33"/>
      <c r="EZ172" s="32">
        <v>-14</v>
      </c>
      <c r="FB172" s="32">
        <v>10</v>
      </c>
      <c r="FD172" s="32">
        <v>90</v>
      </c>
      <c r="FF172" s="32">
        <v>10</v>
      </c>
      <c r="FG172" s="33">
        <v>242</v>
      </c>
      <c r="FH172" s="33">
        <v>-17.5</v>
      </c>
      <c r="FI172" s="33" t="s">
        <v>1017</v>
      </c>
      <c r="FN172" s="32">
        <v>3</v>
      </c>
      <c r="FO172" s="33">
        <v>227.5</v>
      </c>
      <c r="FP172" s="33">
        <v>-30.5</v>
      </c>
      <c r="FQ172" s="33" t="s">
        <v>520</v>
      </c>
      <c r="FS172" s="32">
        <v>-4</v>
      </c>
      <c r="FV172" s="33">
        <v>-108.5</v>
      </c>
      <c r="FW172" s="33" t="s">
        <v>1090</v>
      </c>
      <c r="FX172" s="33">
        <v>-4</v>
      </c>
      <c r="FZ172" s="32">
        <v>60</v>
      </c>
      <c r="GB172" s="33">
        <v>140.5</v>
      </c>
      <c r="GC172" s="20"/>
      <c r="GD172" s="20"/>
      <c r="GE172" s="20"/>
      <c r="GF172" s="20"/>
      <c r="GG172" s="20"/>
      <c r="GH172" s="33">
        <v>140.5</v>
      </c>
      <c r="GI172" s="33">
        <v>-41</v>
      </c>
      <c r="GJ172" s="32" t="s">
        <v>372</v>
      </c>
      <c r="GM172" s="40"/>
      <c r="GN172" s="33">
        <v>99.5</v>
      </c>
      <c r="GO172" s="33"/>
      <c r="GU172" s="33">
        <v>99.5</v>
      </c>
      <c r="GV172" s="33">
        <v>-39</v>
      </c>
      <c r="GW172" s="32" t="s">
        <v>357</v>
      </c>
      <c r="GX172" s="32">
        <v>5</v>
      </c>
      <c r="GZ172" s="33">
        <v>65.5</v>
      </c>
      <c r="HA172" s="32">
        <v>-15</v>
      </c>
      <c r="HB172" s="32" t="s">
        <v>290</v>
      </c>
      <c r="HE172" s="32">
        <v>-2</v>
      </c>
      <c r="HF172" s="32">
        <v>7.5</v>
      </c>
      <c r="HG172" s="32">
        <v>56</v>
      </c>
      <c r="HH172" s="32">
        <v>-45</v>
      </c>
      <c r="HI172" s="32" t="s">
        <v>253</v>
      </c>
      <c r="HL172" s="32">
        <v>-2</v>
      </c>
      <c r="HM172" s="32">
        <v>9</v>
      </c>
      <c r="HN172" s="32">
        <v>-6</v>
      </c>
      <c r="HO172" s="32" t="s">
        <v>334</v>
      </c>
      <c r="HP172" s="32">
        <v>12</v>
      </c>
      <c r="HQ172" s="32">
        <v>-5</v>
      </c>
      <c r="HR172" s="32">
        <v>10</v>
      </c>
      <c r="HU172" s="32">
        <v>20</v>
      </c>
      <c r="HY172" s="32">
        <v>6</v>
      </c>
      <c r="HZ172" s="32">
        <v>-2</v>
      </c>
      <c r="IA172" s="32">
        <v>34</v>
      </c>
      <c r="IB172" s="32">
        <v>-18</v>
      </c>
      <c r="IC172" s="32" t="s">
        <v>255</v>
      </c>
      <c r="IE172" s="32">
        <v>20</v>
      </c>
      <c r="IG172" s="32">
        <v>-4</v>
      </c>
      <c r="IH172" s="32">
        <v>32</v>
      </c>
      <c r="IK172" s="32">
        <v>20</v>
      </c>
      <c r="IL172" s="32">
        <v>6.5</v>
      </c>
      <c r="IM172" s="32">
        <v>20</v>
      </c>
      <c r="IQ172" s="32">
        <v>-2</v>
      </c>
      <c r="IR172" s="32">
        <v>76.5</v>
      </c>
      <c r="IS172" s="32">
        <v>-25</v>
      </c>
      <c r="IT172" s="32" t="s">
        <v>215</v>
      </c>
      <c r="IV172" s="32">
        <v>30</v>
      </c>
      <c r="IX172" s="32">
        <v>81.5</v>
      </c>
      <c r="IY172" s="32">
        <v>-78.5</v>
      </c>
      <c r="IZ172" s="32" t="s">
        <v>1091</v>
      </c>
      <c r="JC172" s="32">
        <v>3</v>
      </c>
      <c r="JF172" s="32">
        <v>20</v>
      </c>
      <c r="JI172" s="66"/>
      <c r="JK172" s="32">
        <v>-2</v>
      </c>
      <c r="JL172" s="32">
        <f t="shared" si="2"/>
        <v>21</v>
      </c>
    </row>
    <row r="173" s="32" customFormat="1" customHeight="1" spans="1:272">
      <c r="A173" s="10">
        <v>171</v>
      </c>
      <c r="B173" s="10">
        <v>102567</v>
      </c>
      <c r="C173" s="10" t="s">
        <v>503</v>
      </c>
      <c r="D173" s="10" t="s">
        <v>447</v>
      </c>
      <c r="E173" s="10">
        <v>5954</v>
      </c>
      <c r="F173" s="10" t="s">
        <v>1092</v>
      </c>
      <c r="G173" s="10" t="s">
        <v>198</v>
      </c>
      <c r="I173" s="32">
        <v>-4</v>
      </c>
      <c r="J173" s="32">
        <v>-2</v>
      </c>
      <c r="L173" s="32">
        <v>-2</v>
      </c>
      <c r="M173" s="20"/>
      <c r="T173" s="33"/>
      <c r="U173" s="20">
        <v>-8</v>
      </c>
      <c r="V173" s="20"/>
      <c r="W173" s="20"/>
      <c r="X173" s="20"/>
      <c r="Y173" s="20"/>
      <c r="Z173" s="20"/>
      <c r="AA173" s="20"/>
      <c r="AB173" s="20"/>
      <c r="AC173" s="20">
        <v>20</v>
      </c>
      <c r="AD173" s="20"/>
      <c r="AE173" s="20">
        <v>4</v>
      </c>
      <c r="AF173" s="20"/>
      <c r="AG173" s="33">
        <v>16</v>
      </c>
      <c r="AH173" s="32">
        <v>20</v>
      </c>
      <c r="AJ173" s="32">
        <v>35</v>
      </c>
      <c r="AL173" s="32">
        <v>10</v>
      </c>
      <c r="AM173" s="32">
        <v>0</v>
      </c>
      <c r="AN173" s="32">
        <v>0</v>
      </c>
      <c r="AP173" s="33"/>
      <c r="AQ173" s="56">
        <v>81</v>
      </c>
      <c r="AR173" s="33"/>
      <c r="AS173" s="33">
        <v>20</v>
      </c>
      <c r="AT173" s="33"/>
      <c r="AU173" s="33"/>
      <c r="AV173" s="56">
        <v>101</v>
      </c>
      <c r="AW173" s="33"/>
      <c r="BA173" s="33">
        <v>101</v>
      </c>
      <c r="BB173" s="33"/>
      <c r="BC173" s="33"/>
      <c r="BD173" s="32">
        <v>20</v>
      </c>
      <c r="BE173" s="32">
        <v>20</v>
      </c>
      <c r="BF173" s="32">
        <v>0</v>
      </c>
      <c r="BH173" s="33"/>
      <c r="BI173" s="33"/>
      <c r="BJ173" s="32">
        <v>1</v>
      </c>
      <c r="BK173" s="32">
        <v>20</v>
      </c>
      <c r="BM173" s="32">
        <v>20</v>
      </c>
      <c r="BP173" s="34">
        <v>182</v>
      </c>
      <c r="BQ173" s="33"/>
      <c r="BR173" s="33"/>
      <c r="BS173" s="32">
        <v>20</v>
      </c>
      <c r="BT173" s="32">
        <v>3</v>
      </c>
      <c r="BV173" s="33">
        <v>205</v>
      </c>
      <c r="BW173" s="20"/>
      <c r="BX173" s="20">
        <v>20</v>
      </c>
      <c r="BY173" s="20">
        <v>20</v>
      </c>
      <c r="BZ173" s="20">
        <v>0</v>
      </c>
      <c r="CA173" s="20">
        <v>0</v>
      </c>
      <c r="CB173" s="20"/>
      <c r="CC173" s="20">
        <v>-2</v>
      </c>
      <c r="CD173" s="20"/>
      <c r="CE173" s="20"/>
      <c r="CF173" s="33">
        <v>243</v>
      </c>
      <c r="CG173" s="33"/>
      <c r="CH173" s="20"/>
      <c r="CI173" s="20"/>
      <c r="CJ173" s="20">
        <v>-6</v>
      </c>
      <c r="CK173" s="33">
        <v>237</v>
      </c>
      <c r="CL173" s="33">
        <v>-22</v>
      </c>
      <c r="CM173" s="32" t="s">
        <v>777</v>
      </c>
      <c r="CN173" s="20"/>
      <c r="CO173" s="35"/>
      <c r="CR173" s="33">
        <v>-47</v>
      </c>
      <c r="CS173" s="33" t="s">
        <v>450</v>
      </c>
      <c r="CT173" s="36">
        <v>168</v>
      </c>
      <c r="CW173" s="20"/>
      <c r="CX173" s="32">
        <v>-4</v>
      </c>
      <c r="CY173" s="33">
        <v>164</v>
      </c>
      <c r="CZ173" s="33"/>
      <c r="DA173" s="33"/>
      <c r="DC173" s="32">
        <v>-6</v>
      </c>
      <c r="DD173" s="33">
        <v>158</v>
      </c>
      <c r="DE173" s="20"/>
      <c r="DF173" s="20"/>
      <c r="DG173" s="33"/>
      <c r="DH173" s="33"/>
      <c r="DI173" s="32">
        <v>-8</v>
      </c>
      <c r="DO173" s="36">
        <v>150</v>
      </c>
      <c r="DP173" s="20"/>
      <c r="DQ173" s="33"/>
      <c r="DR173" s="32">
        <v>-2</v>
      </c>
      <c r="DS173" s="32">
        <v>20</v>
      </c>
      <c r="DW173" s="20"/>
      <c r="DX173" s="20"/>
      <c r="DY173" s="20"/>
      <c r="DZ173" s="33"/>
      <c r="EA173" s="32">
        <v>2</v>
      </c>
      <c r="EE173" s="34">
        <v>170</v>
      </c>
      <c r="EF173" s="33"/>
      <c r="EG173" s="33"/>
      <c r="EJ173" s="32">
        <v>5</v>
      </c>
      <c r="EM173" s="32">
        <v>-6</v>
      </c>
      <c r="EN173" s="32">
        <v>20</v>
      </c>
      <c r="EO173" s="33">
        <v>189</v>
      </c>
      <c r="EP173" s="33"/>
      <c r="EQ173" s="33"/>
      <c r="EU173" s="32">
        <v>80</v>
      </c>
      <c r="EV173" s="32">
        <v>1</v>
      </c>
      <c r="EW173" s="33">
        <v>270</v>
      </c>
      <c r="EX173" s="33"/>
      <c r="EY173" s="33"/>
      <c r="FB173" s="32">
        <v>6</v>
      </c>
      <c r="FD173" s="32">
        <v>60</v>
      </c>
      <c r="FF173" s="32">
        <v>20</v>
      </c>
      <c r="FG173" s="33">
        <v>356</v>
      </c>
      <c r="FH173" s="33"/>
      <c r="FI173" s="33"/>
      <c r="FN173" s="32">
        <v>-6</v>
      </c>
      <c r="FO173" s="33">
        <v>350</v>
      </c>
      <c r="FP173" s="33"/>
      <c r="FQ173" s="33"/>
      <c r="FR173" s="32">
        <v>10</v>
      </c>
      <c r="FV173" s="33">
        <v>-25</v>
      </c>
      <c r="FW173" s="33" t="s">
        <v>1093</v>
      </c>
      <c r="FX173" s="33"/>
      <c r="FY173" s="32">
        <v>10</v>
      </c>
      <c r="FZ173" s="32">
        <v>10</v>
      </c>
      <c r="GB173" s="33">
        <v>355</v>
      </c>
      <c r="GC173" s="20">
        <v>-13.5</v>
      </c>
      <c r="GD173" s="20" t="s">
        <v>452</v>
      </c>
      <c r="GE173" s="20">
        <v>20</v>
      </c>
      <c r="GF173" s="20"/>
      <c r="GG173" s="20"/>
      <c r="GH173" s="33">
        <v>361.5</v>
      </c>
      <c r="GI173" s="33"/>
      <c r="GM173" s="40">
        <v>-4</v>
      </c>
      <c r="GN173" s="33">
        <v>357.5</v>
      </c>
      <c r="GO173" s="33"/>
      <c r="GR173" s="32">
        <v>-2</v>
      </c>
      <c r="GU173" s="33">
        <v>355.5</v>
      </c>
      <c r="GV173" s="33"/>
      <c r="GX173" s="32">
        <v>4</v>
      </c>
      <c r="GZ173" s="33">
        <v>361.5</v>
      </c>
      <c r="HD173" s="32">
        <v>2</v>
      </c>
      <c r="HF173" s="32">
        <v>2.5</v>
      </c>
      <c r="HG173" s="32">
        <v>366</v>
      </c>
      <c r="HH173" s="32">
        <v>-90</v>
      </c>
      <c r="HI173" s="32" t="s">
        <v>253</v>
      </c>
      <c r="HL173" s="32">
        <v>-4</v>
      </c>
      <c r="HM173" s="32">
        <v>272</v>
      </c>
      <c r="HN173" s="32">
        <v>-44.5</v>
      </c>
      <c r="HO173" s="32" t="s">
        <v>507</v>
      </c>
      <c r="HP173" s="32">
        <v>2.5</v>
      </c>
      <c r="HQ173" s="32">
        <v>-2</v>
      </c>
      <c r="HR173" s="32">
        <v>228</v>
      </c>
      <c r="HS173" s="32">
        <v>-63</v>
      </c>
      <c r="IA173" s="32">
        <v>165</v>
      </c>
      <c r="IH173" s="32">
        <v>165</v>
      </c>
      <c r="II173" s="32">
        <v>-100</v>
      </c>
      <c r="IJ173" s="32" t="s">
        <v>193</v>
      </c>
      <c r="IL173" s="32">
        <v>0</v>
      </c>
      <c r="IN173" s="32">
        <v>4</v>
      </c>
      <c r="IR173" s="32">
        <v>69</v>
      </c>
      <c r="IS173" s="32">
        <v>-47.5</v>
      </c>
      <c r="IT173" s="32" t="s">
        <v>508</v>
      </c>
      <c r="IV173" s="32">
        <v>10</v>
      </c>
      <c r="IX173" s="32">
        <v>31.5</v>
      </c>
      <c r="IY173" s="32">
        <v>-31.5</v>
      </c>
      <c r="IZ173" s="32" t="s">
        <v>509</v>
      </c>
      <c r="JC173" s="32">
        <v>0</v>
      </c>
      <c r="JF173" s="32">
        <v>20</v>
      </c>
      <c r="JG173" s="32">
        <v>20</v>
      </c>
      <c r="JI173" s="66"/>
      <c r="JK173" s="32">
        <v>1</v>
      </c>
      <c r="JL173" s="32">
        <f t="shared" si="2"/>
        <v>41</v>
      </c>
    </row>
    <row r="174" s="32" customFormat="1" customHeight="1" spans="1:272">
      <c r="A174" s="10">
        <v>172</v>
      </c>
      <c r="B174" s="10">
        <v>122906</v>
      </c>
      <c r="C174" s="10" t="s">
        <v>1094</v>
      </c>
      <c r="D174" s="10" t="s">
        <v>190</v>
      </c>
      <c r="E174" s="10">
        <v>9328</v>
      </c>
      <c r="F174" s="10" t="s">
        <v>1095</v>
      </c>
      <c r="G174" s="47" t="s">
        <v>210</v>
      </c>
      <c r="H174" s="32">
        <v>-2</v>
      </c>
      <c r="I174" s="32">
        <v>-2</v>
      </c>
      <c r="J174" s="32">
        <v>-2</v>
      </c>
      <c r="L174" s="32">
        <v>-2</v>
      </c>
      <c r="M174" s="20"/>
      <c r="T174" s="33"/>
      <c r="U174" s="20">
        <v>-8</v>
      </c>
      <c r="V174" s="20"/>
      <c r="W174" s="20"/>
      <c r="X174" s="20"/>
      <c r="Y174" s="20"/>
      <c r="Z174" s="20"/>
      <c r="AA174" s="20"/>
      <c r="AB174" s="20"/>
      <c r="AC174" s="20"/>
      <c r="AD174" s="20"/>
      <c r="AE174" s="20"/>
      <c r="AF174" s="20"/>
      <c r="AG174" s="33">
        <v>-8</v>
      </c>
      <c r="AH174" s="32">
        <v>20</v>
      </c>
      <c r="AL174" s="32">
        <v>0</v>
      </c>
      <c r="AM174" s="32">
        <v>0</v>
      </c>
      <c r="AN174" s="32">
        <v>0</v>
      </c>
      <c r="AO174" s="32">
        <v>-12</v>
      </c>
      <c r="AP174" s="33" t="s">
        <v>1096</v>
      </c>
      <c r="AQ174" s="56">
        <v>0</v>
      </c>
      <c r="AR174" s="33"/>
      <c r="AS174" s="33"/>
      <c r="AT174" s="33"/>
      <c r="AU174" s="33"/>
      <c r="AV174" s="56">
        <v>0</v>
      </c>
      <c r="AW174" s="33"/>
      <c r="BA174" s="33">
        <v>0</v>
      </c>
      <c r="BB174" s="33"/>
      <c r="BC174" s="33"/>
      <c r="BF174" s="32">
        <v>0</v>
      </c>
      <c r="BH174" s="33"/>
      <c r="BI174" s="33"/>
      <c r="BP174" s="34">
        <v>0</v>
      </c>
      <c r="BQ174" s="33"/>
      <c r="BR174" s="33"/>
      <c r="BT174" s="32">
        <v>-2</v>
      </c>
      <c r="BV174" s="33">
        <v>-2</v>
      </c>
      <c r="BW174" s="20"/>
      <c r="BX174" s="20">
        <v>20</v>
      </c>
      <c r="BY174" s="20"/>
      <c r="BZ174" s="20"/>
      <c r="CA174" s="20">
        <v>20</v>
      </c>
      <c r="CB174" s="20"/>
      <c r="CC174" s="20">
        <v>-4</v>
      </c>
      <c r="CD174" s="20"/>
      <c r="CE174" s="20"/>
      <c r="CF174" s="33">
        <v>34</v>
      </c>
      <c r="CG174" s="33"/>
      <c r="CH174" s="20"/>
      <c r="CI174" s="20"/>
      <c r="CJ174" s="20">
        <v>-2</v>
      </c>
      <c r="CK174" s="33">
        <v>32</v>
      </c>
      <c r="CL174" s="33">
        <v>-20.5</v>
      </c>
      <c r="CM174" s="32" t="s">
        <v>1097</v>
      </c>
      <c r="CN174" s="20">
        <v>1</v>
      </c>
      <c r="CO174" s="35"/>
      <c r="CP174" s="32">
        <v>20</v>
      </c>
      <c r="CR174" s="33">
        <v>-25.5</v>
      </c>
      <c r="CS174" s="33" t="s">
        <v>869</v>
      </c>
      <c r="CT174" s="36">
        <v>7</v>
      </c>
      <c r="CU174" s="32">
        <v>20</v>
      </c>
      <c r="CW174" s="20">
        <v>10</v>
      </c>
      <c r="CY174" s="33">
        <v>37</v>
      </c>
      <c r="CZ174" s="33">
        <v>-17.5</v>
      </c>
      <c r="DA174" s="33" t="s">
        <v>1098</v>
      </c>
      <c r="DB174" s="32">
        <v>20</v>
      </c>
      <c r="DD174" s="33">
        <v>39.5</v>
      </c>
      <c r="DE174" s="20"/>
      <c r="DF174" s="20"/>
      <c r="DG174" s="33">
        <v>-35.5</v>
      </c>
      <c r="DH174" s="33" t="s">
        <v>1099</v>
      </c>
      <c r="DN174" s="32">
        <v>20</v>
      </c>
      <c r="DO174" s="36">
        <v>4</v>
      </c>
      <c r="DP174" s="20"/>
      <c r="DQ174" s="33"/>
      <c r="DW174" s="20"/>
      <c r="DX174" s="20"/>
      <c r="DY174" s="20"/>
      <c r="DZ174" s="33"/>
      <c r="EE174" s="34">
        <v>4</v>
      </c>
      <c r="EF174" s="33"/>
      <c r="EG174" s="33"/>
      <c r="EI174" s="32">
        <v>20</v>
      </c>
      <c r="EM174" s="32">
        <v>3</v>
      </c>
      <c r="EO174" s="33">
        <v>27</v>
      </c>
      <c r="EP174" s="33"/>
      <c r="EQ174" s="33"/>
      <c r="ER174" s="32">
        <v>5</v>
      </c>
      <c r="EU174" s="32">
        <v>20</v>
      </c>
      <c r="EW174" s="33">
        <v>52</v>
      </c>
      <c r="EX174" s="33"/>
      <c r="EY174" s="33"/>
      <c r="FA174" s="32">
        <v>60</v>
      </c>
      <c r="FG174" s="33">
        <v>112</v>
      </c>
      <c r="FH174" s="33"/>
      <c r="FI174" s="33"/>
      <c r="FO174" s="33">
        <v>112</v>
      </c>
      <c r="FP174" s="33"/>
      <c r="FQ174" s="33"/>
      <c r="FS174" s="32">
        <v>5</v>
      </c>
      <c r="FV174" s="33"/>
      <c r="FW174" s="33"/>
      <c r="FX174" s="33"/>
      <c r="GB174" s="33">
        <v>117</v>
      </c>
      <c r="GC174" s="20">
        <v>-19.5</v>
      </c>
      <c r="GD174" s="20" t="s">
        <v>1100</v>
      </c>
      <c r="GE174" s="20"/>
      <c r="GF174" s="20"/>
      <c r="GG174" s="20">
        <v>3</v>
      </c>
      <c r="GH174" s="33">
        <v>100.5</v>
      </c>
      <c r="GI174" s="33">
        <v>-16</v>
      </c>
      <c r="GJ174" s="32" t="s">
        <v>1101</v>
      </c>
      <c r="GM174" s="40"/>
      <c r="GN174" s="33">
        <v>84.5</v>
      </c>
      <c r="GO174" s="33"/>
      <c r="GU174" s="33">
        <v>84.5</v>
      </c>
      <c r="GV174" s="33">
        <v>-52.5</v>
      </c>
      <c r="GW174" s="32" t="s">
        <v>1102</v>
      </c>
      <c r="GX174" s="32">
        <v>6.5</v>
      </c>
      <c r="GZ174" s="33">
        <v>38.5</v>
      </c>
      <c r="HA174" s="32">
        <v>-38.5</v>
      </c>
      <c r="HB174" s="32" t="s">
        <v>833</v>
      </c>
      <c r="HE174" s="32">
        <v>-4</v>
      </c>
      <c r="HF174" s="32">
        <v>6</v>
      </c>
      <c r="HG174" s="32">
        <v>2</v>
      </c>
      <c r="HM174" s="32">
        <v>2</v>
      </c>
      <c r="HR174" s="32">
        <v>2</v>
      </c>
      <c r="IA174" s="32">
        <v>2</v>
      </c>
      <c r="IH174" s="32">
        <v>2</v>
      </c>
      <c r="IK174" s="32">
        <v>20</v>
      </c>
      <c r="IM174" s="32">
        <v>20</v>
      </c>
      <c r="IR174" s="32">
        <v>42</v>
      </c>
      <c r="IV174" s="32">
        <v>50</v>
      </c>
      <c r="IX174" s="32">
        <v>92</v>
      </c>
      <c r="JC174" s="32">
        <v>92</v>
      </c>
      <c r="JH174" s="32">
        <v>20</v>
      </c>
      <c r="JI174" s="66"/>
      <c r="JL174" s="32">
        <f t="shared" si="2"/>
        <v>112</v>
      </c>
    </row>
    <row r="175" s="32" customFormat="1" customHeight="1" spans="1:272">
      <c r="A175" s="10">
        <v>173</v>
      </c>
      <c r="B175" s="10">
        <v>549</v>
      </c>
      <c r="C175" s="10" t="s">
        <v>581</v>
      </c>
      <c r="D175" s="10" t="s">
        <v>196</v>
      </c>
      <c r="E175" s="10">
        <v>7687</v>
      </c>
      <c r="F175" s="10" t="s">
        <v>1103</v>
      </c>
      <c r="G175" s="10" t="s">
        <v>198</v>
      </c>
      <c r="H175" s="32">
        <v>-6</v>
      </c>
      <c r="J175" s="32">
        <v>-1</v>
      </c>
      <c r="L175" s="32">
        <v>-1</v>
      </c>
      <c r="M175" s="20">
        <v>-1</v>
      </c>
      <c r="T175" s="33"/>
      <c r="U175" s="20">
        <v>-9</v>
      </c>
      <c r="V175" s="20"/>
      <c r="W175" s="20"/>
      <c r="X175" s="20"/>
      <c r="Y175" s="20"/>
      <c r="Z175" s="20"/>
      <c r="AA175" s="20"/>
      <c r="AB175" s="20"/>
      <c r="AC175" s="20"/>
      <c r="AD175" s="20"/>
      <c r="AE175" s="20"/>
      <c r="AF175" s="20"/>
      <c r="AG175" s="33">
        <v>-9</v>
      </c>
      <c r="AJ175" s="32">
        <v>30</v>
      </c>
      <c r="AL175" s="32">
        <v>0</v>
      </c>
      <c r="AM175" s="32">
        <v>20</v>
      </c>
      <c r="AN175" s="32">
        <v>20</v>
      </c>
      <c r="AP175" s="33"/>
      <c r="AQ175" s="56">
        <v>61</v>
      </c>
      <c r="AR175" s="33"/>
      <c r="AS175" s="33"/>
      <c r="AT175" s="33"/>
      <c r="AU175" s="33"/>
      <c r="AV175" s="56">
        <v>61</v>
      </c>
      <c r="AW175" s="33"/>
      <c r="BA175" s="33">
        <v>61</v>
      </c>
      <c r="BB175" s="33"/>
      <c r="BC175" s="33"/>
      <c r="BF175" s="32">
        <v>0</v>
      </c>
      <c r="BH175" s="33"/>
      <c r="BI175" s="33"/>
      <c r="BJ175" s="32">
        <v>-4</v>
      </c>
      <c r="BM175" s="32">
        <v>20</v>
      </c>
      <c r="BP175" s="34">
        <v>77</v>
      </c>
      <c r="BQ175" s="33"/>
      <c r="BR175" s="33"/>
      <c r="BT175" s="32">
        <v>-2</v>
      </c>
      <c r="BV175" s="33">
        <v>75</v>
      </c>
      <c r="BW175" s="20"/>
      <c r="BX175" s="20"/>
      <c r="BY175" s="20">
        <v>20</v>
      </c>
      <c r="BZ175" s="20">
        <v>20</v>
      </c>
      <c r="CA175" s="20">
        <v>0</v>
      </c>
      <c r="CB175" s="20"/>
      <c r="CC175" s="20"/>
      <c r="CD175" s="20"/>
      <c r="CE175" s="20"/>
      <c r="CF175" s="33">
        <v>115</v>
      </c>
      <c r="CG175" s="33"/>
      <c r="CH175" s="20"/>
      <c r="CI175" s="20"/>
      <c r="CJ175" s="20">
        <v>-2</v>
      </c>
      <c r="CK175" s="33">
        <v>113</v>
      </c>
      <c r="CL175" s="33">
        <v>-50</v>
      </c>
      <c r="CM175" s="32" t="s">
        <v>584</v>
      </c>
      <c r="CN175" s="20"/>
      <c r="CO175" s="35"/>
      <c r="CR175" s="33">
        <v>-25</v>
      </c>
      <c r="CS175" s="33" t="s">
        <v>1104</v>
      </c>
      <c r="CT175" s="36">
        <v>38</v>
      </c>
      <c r="CU175" s="32">
        <v>20</v>
      </c>
      <c r="CW175" s="20"/>
      <c r="CX175" s="32">
        <v>-2</v>
      </c>
      <c r="CY175" s="33">
        <v>56</v>
      </c>
      <c r="CZ175" s="33"/>
      <c r="DA175" s="33"/>
      <c r="DC175" s="32">
        <v>-4</v>
      </c>
      <c r="DD175" s="33">
        <v>52</v>
      </c>
      <c r="DE175" s="20"/>
      <c r="DF175" s="20"/>
      <c r="DG175" s="33"/>
      <c r="DH175" s="33"/>
      <c r="DI175" s="32">
        <v>-2</v>
      </c>
      <c r="DN175" s="32">
        <v>20</v>
      </c>
      <c r="DO175" s="36">
        <v>50</v>
      </c>
      <c r="DP175" s="20"/>
      <c r="DQ175" s="33"/>
      <c r="DR175" s="32">
        <v>-2</v>
      </c>
      <c r="DW175" s="20">
        <v>-38</v>
      </c>
      <c r="DX175" s="20" t="s">
        <v>1105</v>
      </c>
      <c r="DY175" s="20"/>
      <c r="DZ175" s="33"/>
      <c r="EA175" s="32">
        <v>-6</v>
      </c>
      <c r="EE175" s="34">
        <v>4</v>
      </c>
      <c r="EF175" s="33"/>
      <c r="EG175" s="33"/>
      <c r="EI175" s="32">
        <v>20</v>
      </c>
      <c r="EJ175" s="32">
        <v>5</v>
      </c>
      <c r="EK175" s="32">
        <v>10</v>
      </c>
      <c r="EM175" s="32">
        <v>-4</v>
      </c>
      <c r="EO175" s="33">
        <v>35</v>
      </c>
      <c r="EP175" s="33"/>
      <c r="EQ175" s="33"/>
      <c r="EU175" s="32">
        <v>50</v>
      </c>
      <c r="EW175" s="33">
        <v>85</v>
      </c>
      <c r="EX175" s="33">
        <v>-12</v>
      </c>
      <c r="EY175" s="33" t="s">
        <v>556</v>
      </c>
      <c r="EZ175" s="32">
        <v>-2</v>
      </c>
      <c r="FD175" s="32">
        <v>20</v>
      </c>
      <c r="FG175" s="33">
        <v>91</v>
      </c>
      <c r="FH175" s="33"/>
      <c r="FI175" s="33"/>
      <c r="FN175" s="32">
        <v>-2</v>
      </c>
      <c r="FO175" s="33">
        <v>89</v>
      </c>
      <c r="FP175" s="33"/>
      <c r="FQ175" s="33"/>
      <c r="FV175" s="33"/>
      <c r="FW175" s="33"/>
      <c r="FX175" s="33">
        <v>1</v>
      </c>
      <c r="FZ175" s="32">
        <v>20</v>
      </c>
      <c r="GB175" s="33">
        <v>110</v>
      </c>
      <c r="GC175" s="20"/>
      <c r="GD175" s="20"/>
      <c r="GE175" s="20"/>
      <c r="GF175" s="20"/>
      <c r="GG175" s="20"/>
      <c r="GH175" s="33">
        <v>110</v>
      </c>
      <c r="GI175" s="33"/>
      <c r="GM175" s="40"/>
      <c r="GN175" s="33">
        <v>110</v>
      </c>
      <c r="GO175" s="33"/>
      <c r="GR175" s="32">
        <v>-2</v>
      </c>
      <c r="GU175" s="33">
        <v>108</v>
      </c>
      <c r="GV175" s="33"/>
      <c r="GX175" s="32">
        <v>5</v>
      </c>
      <c r="GZ175" s="33">
        <v>115</v>
      </c>
      <c r="HE175" s="32">
        <v>-4</v>
      </c>
      <c r="HF175" s="32">
        <v>5</v>
      </c>
      <c r="HG175" s="32">
        <v>116</v>
      </c>
      <c r="HL175" s="32">
        <v>-2</v>
      </c>
      <c r="HM175" s="32">
        <v>114</v>
      </c>
      <c r="HN175" s="32">
        <v>-28</v>
      </c>
      <c r="HO175" s="32" t="s">
        <v>586</v>
      </c>
      <c r="HP175" s="32">
        <v>5</v>
      </c>
      <c r="HR175" s="32">
        <v>91</v>
      </c>
      <c r="HS175" s="32">
        <v>-48.5</v>
      </c>
      <c r="HT175" s="32" t="s">
        <v>400</v>
      </c>
      <c r="HU175" s="32">
        <v>20</v>
      </c>
      <c r="HY175" s="32">
        <v>5</v>
      </c>
      <c r="IA175" s="32">
        <v>67.5</v>
      </c>
      <c r="IB175" s="32">
        <v>-31</v>
      </c>
      <c r="IC175" s="32" t="s">
        <v>255</v>
      </c>
      <c r="ID175" s="32">
        <v>20</v>
      </c>
      <c r="IH175" s="32">
        <v>56.5</v>
      </c>
      <c r="IL175" s="32">
        <v>5</v>
      </c>
      <c r="IM175" s="32">
        <v>20</v>
      </c>
      <c r="IQ175" s="32">
        <v>-2</v>
      </c>
      <c r="IR175" s="32">
        <v>79.5</v>
      </c>
      <c r="IV175" s="32">
        <v>0</v>
      </c>
      <c r="IX175" s="32">
        <v>79.5</v>
      </c>
      <c r="JC175" s="32">
        <v>79.5</v>
      </c>
      <c r="JF175" s="32">
        <v>20</v>
      </c>
      <c r="JG175" s="32">
        <v>20</v>
      </c>
      <c r="JI175" s="66"/>
      <c r="JK175" s="32">
        <v>-4</v>
      </c>
      <c r="JL175" s="32">
        <f t="shared" si="2"/>
        <v>115.5</v>
      </c>
    </row>
    <row r="176" s="32" customFormat="1" customHeight="1" spans="1:272">
      <c r="A176" s="10">
        <v>174</v>
      </c>
      <c r="B176" s="10">
        <v>373</v>
      </c>
      <c r="C176" s="10" t="s">
        <v>765</v>
      </c>
      <c r="D176" s="10" t="s">
        <v>269</v>
      </c>
      <c r="E176" s="46">
        <v>11602</v>
      </c>
      <c r="F176" s="10" t="s">
        <v>1106</v>
      </c>
      <c r="G176" s="48" t="s">
        <v>198</v>
      </c>
      <c r="I176" s="32">
        <v>-2</v>
      </c>
      <c r="J176" s="32">
        <v>-4</v>
      </c>
      <c r="K176" s="32">
        <v>-2</v>
      </c>
      <c r="M176" s="20"/>
      <c r="T176" s="33"/>
      <c r="U176" s="20">
        <v>-8</v>
      </c>
      <c r="V176" s="20"/>
      <c r="W176" s="20"/>
      <c r="X176" s="20"/>
      <c r="Y176" s="20"/>
      <c r="Z176" s="20">
        <v>7</v>
      </c>
      <c r="AA176" s="20"/>
      <c r="AB176" s="20"/>
      <c r="AC176" s="20"/>
      <c r="AD176" s="20"/>
      <c r="AE176" s="20"/>
      <c r="AF176" s="20"/>
      <c r="AG176" s="33">
        <v>-1</v>
      </c>
      <c r="AJ176" s="32">
        <v>35</v>
      </c>
      <c r="AL176" s="32">
        <v>10</v>
      </c>
      <c r="AM176" s="32">
        <v>0</v>
      </c>
      <c r="AN176" s="32">
        <v>20</v>
      </c>
      <c r="AP176" s="33"/>
      <c r="AQ176" s="56">
        <v>64</v>
      </c>
      <c r="AR176" s="33"/>
      <c r="AS176" s="33">
        <v>20</v>
      </c>
      <c r="AT176" s="33"/>
      <c r="AU176" s="33"/>
      <c r="AV176" s="56">
        <v>84</v>
      </c>
      <c r="AW176" s="33">
        <v>-25</v>
      </c>
      <c r="AX176" s="32" t="s">
        <v>982</v>
      </c>
      <c r="BA176" s="33">
        <v>59</v>
      </c>
      <c r="BB176" s="33"/>
      <c r="BC176" s="33"/>
      <c r="BF176" s="32">
        <v>-2</v>
      </c>
      <c r="BH176" s="33">
        <v>-59</v>
      </c>
      <c r="BI176" s="33" t="s">
        <v>933</v>
      </c>
      <c r="BP176" s="34">
        <v>-2</v>
      </c>
      <c r="BQ176" s="33"/>
      <c r="BR176" s="33"/>
      <c r="BS176" s="32">
        <v>20</v>
      </c>
      <c r="BV176" s="33">
        <v>18</v>
      </c>
      <c r="BW176" s="20"/>
      <c r="BX176" s="20"/>
      <c r="BY176" s="20"/>
      <c r="BZ176" s="20"/>
      <c r="CA176" s="20">
        <v>20</v>
      </c>
      <c r="CB176" s="20"/>
      <c r="CC176" s="20">
        <v>4</v>
      </c>
      <c r="CD176" s="20">
        <v>-22</v>
      </c>
      <c r="CE176" s="20" t="s">
        <v>379</v>
      </c>
      <c r="CF176" s="33">
        <v>20</v>
      </c>
      <c r="CG176" s="33"/>
      <c r="CH176" s="20"/>
      <c r="CI176" s="20"/>
      <c r="CJ176" s="20">
        <v>4</v>
      </c>
      <c r="CK176" s="33">
        <v>24</v>
      </c>
      <c r="CL176" s="33"/>
      <c r="CN176" s="20">
        <v>6</v>
      </c>
      <c r="CO176" s="35"/>
      <c r="CQ176" s="32">
        <v>50</v>
      </c>
      <c r="CR176" s="33"/>
      <c r="CS176" s="33"/>
      <c r="CT176" s="36">
        <v>80</v>
      </c>
      <c r="CW176" s="20"/>
      <c r="CY176" s="33">
        <v>80</v>
      </c>
      <c r="CZ176" s="33"/>
      <c r="DA176" s="33"/>
      <c r="DB176" s="32">
        <v>20</v>
      </c>
      <c r="DC176" s="32">
        <v>4</v>
      </c>
      <c r="DD176" s="33">
        <v>104</v>
      </c>
      <c r="DE176" s="20"/>
      <c r="DF176" s="20"/>
      <c r="DG176" s="33"/>
      <c r="DH176" s="33"/>
      <c r="DK176" s="32">
        <v>6</v>
      </c>
      <c r="DO176" s="36">
        <v>110</v>
      </c>
      <c r="DP176" s="20"/>
      <c r="DQ176" s="33"/>
      <c r="DR176" s="32">
        <v>-2</v>
      </c>
      <c r="DW176" s="20"/>
      <c r="DX176" s="20"/>
      <c r="DY176" s="20"/>
      <c r="DZ176" s="33"/>
      <c r="EC176" s="32">
        <v>3</v>
      </c>
      <c r="EE176" s="34">
        <v>111</v>
      </c>
      <c r="EF176" s="33"/>
      <c r="EG176" s="33"/>
      <c r="EO176" s="33">
        <v>111</v>
      </c>
      <c r="EP176" s="33"/>
      <c r="EQ176" s="33"/>
      <c r="ER176" s="32">
        <v>-2</v>
      </c>
      <c r="EU176" s="32">
        <v>80</v>
      </c>
      <c r="EV176" s="32">
        <v>1</v>
      </c>
      <c r="EW176" s="33">
        <v>190</v>
      </c>
      <c r="EX176" s="33">
        <v>-45</v>
      </c>
      <c r="EY176" s="33" t="s">
        <v>1107</v>
      </c>
      <c r="FD176" s="32">
        <v>70</v>
      </c>
      <c r="FG176" s="33">
        <v>215</v>
      </c>
      <c r="FH176" s="33"/>
      <c r="FI176" s="33"/>
      <c r="FO176" s="33">
        <v>215</v>
      </c>
      <c r="FP176" s="33"/>
      <c r="FQ176" s="33"/>
      <c r="FS176" s="32">
        <v>-2</v>
      </c>
      <c r="FV176" s="33"/>
      <c r="FW176" s="33"/>
      <c r="FX176" s="33">
        <v>5</v>
      </c>
      <c r="FZ176" s="32">
        <v>20</v>
      </c>
      <c r="GB176" s="33">
        <v>238</v>
      </c>
      <c r="GC176" s="20"/>
      <c r="GD176" s="20"/>
      <c r="GE176" s="20">
        <v>20</v>
      </c>
      <c r="GF176" s="20"/>
      <c r="GG176" s="20">
        <v>3</v>
      </c>
      <c r="GH176" s="33">
        <v>261</v>
      </c>
      <c r="GI176" s="33">
        <v>-28</v>
      </c>
      <c r="GJ176" s="32" t="s">
        <v>802</v>
      </c>
      <c r="GM176" s="40"/>
      <c r="GN176" s="33">
        <v>233</v>
      </c>
      <c r="GO176" s="33"/>
      <c r="GU176" s="33">
        <v>233</v>
      </c>
      <c r="GV176" s="33"/>
      <c r="GZ176" s="33">
        <v>233</v>
      </c>
      <c r="HE176" s="32">
        <v>4</v>
      </c>
      <c r="HF176" s="32">
        <v>5</v>
      </c>
      <c r="HG176" s="32">
        <v>242</v>
      </c>
      <c r="HM176" s="32">
        <v>242</v>
      </c>
      <c r="HN176" s="32">
        <v>-11</v>
      </c>
      <c r="HO176" s="32" t="s">
        <v>334</v>
      </c>
      <c r="HP176" s="32">
        <v>5</v>
      </c>
      <c r="HR176" s="32">
        <v>294.5</v>
      </c>
      <c r="HS176" s="32">
        <v>-109</v>
      </c>
      <c r="HT176" s="32" t="s">
        <v>204</v>
      </c>
      <c r="HZ176" s="32">
        <v>3</v>
      </c>
      <c r="IA176" s="32">
        <v>188.5</v>
      </c>
      <c r="IG176" s="32">
        <v>3</v>
      </c>
      <c r="IH176" s="32">
        <v>191.5</v>
      </c>
      <c r="II176" s="32">
        <v>-56</v>
      </c>
      <c r="IJ176" s="32" t="s">
        <v>623</v>
      </c>
      <c r="IL176" s="32">
        <v>0</v>
      </c>
      <c r="IQ176" s="32">
        <v>-2</v>
      </c>
      <c r="IR176" s="32">
        <v>133.5</v>
      </c>
      <c r="IV176" s="32">
        <v>60</v>
      </c>
      <c r="IX176" s="32">
        <v>193.5</v>
      </c>
      <c r="JC176" s="32">
        <v>193.5</v>
      </c>
      <c r="JI176" s="66"/>
      <c r="JK176" s="32">
        <v>-2</v>
      </c>
      <c r="JL176" s="32">
        <f t="shared" si="2"/>
        <v>191.5</v>
      </c>
    </row>
    <row r="177" s="32" customFormat="1" customHeight="1" spans="1:272">
      <c r="A177" s="10">
        <v>175</v>
      </c>
      <c r="B177" s="10">
        <v>733</v>
      </c>
      <c r="C177" s="10" t="s">
        <v>691</v>
      </c>
      <c r="D177" s="10" t="s">
        <v>279</v>
      </c>
      <c r="E177" s="10">
        <v>11004</v>
      </c>
      <c r="F177" s="10" t="s">
        <v>1108</v>
      </c>
      <c r="G177" s="10" t="s">
        <v>198</v>
      </c>
      <c r="H177" s="32">
        <v>-2</v>
      </c>
      <c r="I177" s="32">
        <v>-2</v>
      </c>
      <c r="K177" s="32">
        <v>-4</v>
      </c>
      <c r="M177" s="20">
        <v>-6</v>
      </c>
      <c r="N177" s="32">
        <v>20</v>
      </c>
      <c r="T177" s="33"/>
      <c r="U177" s="20">
        <v>6</v>
      </c>
      <c r="V177" s="20"/>
      <c r="W177" s="20"/>
      <c r="X177" s="20"/>
      <c r="Y177" s="20"/>
      <c r="Z177" s="20"/>
      <c r="AA177" s="20"/>
      <c r="AB177" s="20"/>
      <c r="AC177" s="20"/>
      <c r="AD177" s="20"/>
      <c r="AE177" s="20">
        <v>-4</v>
      </c>
      <c r="AF177" s="20"/>
      <c r="AG177" s="33">
        <v>2</v>
      </c>
      <c r="AJ177" s="32">
        <v>15</v>
      </c>
      <c r="AL177" s="32">
        <v>0</v>
      </c>
      <c r="AM177" s="32">
        <v>20</v>
      </c>
      <c r="AN177" s="32">
        <v>0</v>
      </c>
      <c r="AP177" s="33"/>
      <c r="AQ177" s="56">
        <v>37</v>
      </c>
      <c r="AR177" s="33"/>
      <c r="AS177" s="33"/>
      <c r="AT177" s="33"/>
      <c r="AU177" s="33"/>
      <c r="AV177" s="56">
        <v>37</v>
      </c>
      <c r="AW177" s="33"/>
      <c r="BA177" s="33">
        <v>37</v>
      </c>
      <c r="BB177" s="33"/>
      <c r="BC177" s="33"/>
      <c r="BF177" s="32">
        <v>0</v>
      </c>
      <c r="BH177" s="33"/>
      <c r="BI177" s="33"/>
      <c r="BJ177" s="32">
        <v>-10</v>
      </c>
      <c r="BK177" s="32">
        <v>20</v>
      </c>
      <c r="BP177" s="34">
        <v>47</v>
      </c>
      <c r="BQ177" s="33"/>
      <c r="BR177" s="33"/>
      <c r="BT177" s="32">
        <v>-2</v>
      </c>
      <c r="BV177" s="33">
        <v>45</v>
      </c>
      <c r="BW177" s="20"/>
      <c r="BX177" s="20">
        <v>20</v>
      </c>
      <c r="BY177" s="20"/>
      <c r="BZ177" s="20"/>
      <c r="CA177" s="20">
        <v>0</v>
      </c>
      <c r="CB177" s="20"/>
      <c r="CC177" s="20">
        <v>-2</v>
      </c>
      <c r="CD177" s="20"/>
      <c r="CE177" s="20"/>
      <c r="CF177" s="33">
        <v>63</v>
      </c>
      <c r="CG177" s="33"/>
      <c r="CH177" s="20"/>
      <c r="CI177" s="20"/>
      <c r="CJ177" s="20">
        <v>-2</v>
      </c>
      <c r="CK177" s="33">
        <v>61</v>
      </c>
      <c r="CL177" s="33"/>
      <c r="CN177" s="20"/>
      <c r="CO177" s="35"/>
      <c r="CR177" s="33"/>
      <c r="CS177" s="33"/>
      <c r="CT177" s="36">
        <v>61</v>
      </c>
      <c r="CU177" s="32">
        <v>20</v>
      </c>
      <c r="CW177" s="20"/>
      <c r="CY177" s="33">
        <v>81</v>
      </c>
      <c r="CZ177" s="33"/>
      <c r="DA177" s="33"/>
      <c r="DC177" s="32">
        <v>-2</v>
      </c>
      <c r="DD177" s="33">
        <v>79</v>
      </c>
      <c r="DE177" s="20"/>
      <c r="DF177" s="20"/>
      <c r="DG177" s="33">
        <v>-25</v>
      </c>
      <c r="DH177" s="33" t="s">
        <v>1109</v>
      </c>
      <c r="DI177" s="32">
        <v>-2</v>
      </c>
      <c r="DJ177" s="32">
        <v>20</v>
      </c>
      <c r="DN177" s="32">
        <v>20</v>
      </c>
      <c r="DO177" s="36">
        <v>72</v>
      </c>
      <c r="DP177" s="20">
        <v>-65</v>
      </c>
      <c r="DQ177" s="33" t="s">
        <v>694</v>
      </c>
      <c r="DV177" s="32">
        <v>20</v>
      </c>
      <c r="DW177" s="20"/>
      <c r="DX177" s="20"/>
      <c r="DY177" s="20">
        <v>-5</v>
      </c>
      <c r="DZ177" s="33" t="s">
        <v>347</v>
      </c>
      <c r="EE177" s="34">
        <v>22</v>
      </c>
      <c r="EF177" s="33"/>
      <c r="EG177" s="33"/>
      <c r="EM177" s="32">
        <v>-4</v>
      </c>
      <c r="EO177" s="33">
        <v>18</v>
      </c>
      <c r="EP177" s="33"/>
      <c r="EQ177" s="33"/>
      <c r="EU177" s="32">
        <v>90</v>
      </c>
      <c r="EW177" s="33">
        <v>108</v>
      </c>
      <c r="EX177" s="33">
        <v>-36</v>
      </c>
      <c r="EY177" s="33" t="s">
        <v>1110</v>
      </c>
      <c r="EZ177" s="32">
        <v>-6</v>
      </c>
      <c r="FD177" s="32">
        <v>70</v>
      </c>
      <c r="FG177" s="33">
        <v>136</v>
      </c>
      <c r="FH177" s="33">
        <v>-12</v>
      </c>
      <c r="FI177" s="33" t="s">
        <v>840</v>
      </c>
      <c r="FK177" s="32">
        <v>8</v>
      </c>
      <c r="FN177" s="32">
        <v>-2</v>
      </c>
      <c r="FO177" s="33">
        <v>130</v>
      </c>
      <c r="FP177" s="33">
        <v>-15</v>
      </c>
      <c r="FQ177" s="33" t="s">
        <v>1111</v>
      </c>
      <c r="FT177" s="32">
        <v>20</v>
      </c>
      <c r="FV177" s="33">
        <v>-26.25</v>
      </c>
      <c r="FW177" s="33" t="s">
        <v>1112</v>
      </c>
      <c r="FX177" s="33"/>
      <c r="FZ177" s="32">
        <v>20</v>
      </c>
      <c r="GB177" s="33">
        <v>128.75</v>
      </c>
      <c r="GC177" s="20"/>
      <c r="GD177" s="20"/>
      <c r="GE177" s="20"/>
      <c r="GF177" s="20"/>
      <c r="GG177" s="20"/>
      <c r="GH177" s="33">
        <v>128.75</v>
      </c>
      <c r="GI177" s="33"/>
      <c r="GM177" s="40"/>
      <c r="GN177" s="33">
        <v>128.75</v>
      </c>
      <c r="GO177" s="33"/>
      <c r="GR177" s="32">
        <v>-6</v>
      </c>
      <c r="GU177" s="33">
        <v>122.75</v>
      </c>
      <c r="GV177" s="33">
        <v>-29</v>
      </c>
      <c r="GW177" s="32" t="s">
        <v>703</v>
      </c>
      <c r="GZ177" s="33">
        <v>99.75</v>
      </c>
      <c r="HA177" s="32">
        <v>-98</v>
      </c>
      <c r="HB177" s="32" t="s">
        <v>1113</v>
      </c>
      <c r="HE177" s="32">
        <v>-2</v>
      </c>
      <c r="HF177" s="32">
        <v>0</v>
      </c>
      <c r="HG177" s="32">
        <v>-0.25</v>
      </c>
      <c r="HM177" s="32">
        <v>-0.25</v>
      </c>
      <c r="HQ177" s="32">
        <v>-2</v>
      </c>
      <c r="HR177" s="32">
        <v>-2.25</v>
      </c>
      <c r="HZ177" s="32">
        <v>-2</v>
      </c>
      <c r="IA177" s="32">
        <v>0</v>
      </c>
      <c r="IG177" s="32">
        <v>5</v>
      </c>
      <c r="IH177" s="32">
        <v>5</v>
      </c>
      <c r="IK177" s="32">
        <v>20</v>
      </c>
      <c r="IL177" s="32">
        <v>0</v>
      </c>
      <c r="IQ177" s="32">
        <v>-6</v>
      </c>
      <c r="IR177" s="32">
        <v>19</v>
      </c>
      <c r="IS177" s="32">
        <v>-21</v>
      </c>
      <c r="IT177" s="32" t="s">
        <v>215</v>
      </c>
      <c r="IU177" s="32">
        <v>20</v>
      </c>
      <c r="IV177" s="32">
        <v>50</v>
      </c>
      <c r="IX177" s="32">
        <v>68</v>
      </c>
      <c r="IY177" s="32">
        <v>-68</v>
      </c>
      <c r="IZ177" s="32" t="s">
        <v>216</v>
      </c>
      <c r="JB177" s="32">
        <v>50</v>
      </c>
      <c r="JC177" s="32">
        <v>50</v>
      </c>
      <c r="JD177" s="32">
        <v>-17.5</v>
      </c>
      <c r="JE177" s="32" t="s">
        <v>633</v>
      </c>
      <c r="JH177" s="32">
        <v>20</v>
      </c>
      <c r="JI177" s="66"/>
      <c r="JK177" s="32">
        <v>-2</v>
      </c>
      <c r="JL177" s="32">
        <f t="shared" si="2"/>
        <v>50.5</v>
      </c>
    </row>
    <row r="178" s="32" customFormat="1" customHeight="1" spans="1:272">
      <c r="A178" s="10">
        <v>176</v>
      </c>
      <c r="B178" s="10">
        <v>712</v>
      </c>
      <c r="C178" s="10" t="s">
        <v>739</v>
      </c>
      <c r="D178" s="10" t="s">
        <v>279</v>
      </c>
      <c r="E178" s="46">
        <v>11382</v>
      </c>
      <c r="F178" s="10" t="s">
        <v>1114</v>
      </c>
      <c r="G178" s="48" t="s">
        <v>198</v>
      </c>
      <c r="H178" s="32">
        <v>-2</v>
      </c>
      <c r="I178" s="32">
        <v>-6</v>
      </c>
      <c r="M178" s="20"/>
      <c r="N178" s="32">
        <v>20</v>
      </c>
      <c r="T178" s="33"/>
      <c r="U178" s="20">
        <v>12</v>
      </c>
      <c r="V178" s="20"/>
      <c r="W178" s="20"/>
      <c r="X178" s="20"/>
      <c r="Y178" s="20"/>
      <c r="Z178" s="20"/>
      <c r="AA178" s="20"/>
      <c r="AB178" s="20"/>
      <c r="AC178" s="20">
        <v>20</v>
      </c>
      <c r="AD178" s="20"/>
      <c r="AE178" s="20"/>
      <c r="AF178" s="20"/>
      <c r="AG178" s="33">
        <v>32</v>
      </c>
      <c r="AJ178" s="32">
        <v>25</v>
      </c>
      <c r="AL178" s="32">
        <v>10</v>
      </c>
      <c r="AM178" s="32">
        <v>20</v>
      </c>
      <c r="AN178" s="32">
        <v>20</v>
      </c>
      <c r="AP178" s="33"/>
      <c r="AQ178" s="56">
        <v>107</v>
      </c>
      <c r="AR178" s="33"/>
      <c r="AS178" s="33"/>
      <c r="AT178" s="33"/>
      <c r="AU178" s="33"/>
      <c r="AV178" s="56">
        <v>107</v>
      </c>
      <c r="AW178" s="33"/>
      <c r="BA178" s="33">
        <v>107</v>
      </c>
      <c r="BB178" s="33"/>
      <c r="BC178" s="33"/>
      <c r="BF178" s="32">
        <v>0</v>
      </c>
      <c r="BH178" s="33">
        <v>-25</v>
      </c>
      <c r="BI178" s="33" t="s">
        <v>1115</v>
      </c>
      <c r="BJ178" s="32">
        <v>-2</v>
      </c>
      <c r="BP178" s="34">
        <v>80</v>
      </c>
      <c r="BQ178" s="33"/>
      <c r="BR178" s="33"/>
      <c r="BT178" s="32">
        <v>3</v>
      </c>
      <c r="BV178" s="33">
        <v>83</v>
      </c>
      <c r="BW178" s="20"/>
      <c r="BX178" s="20"/>
      <c r="BY178" s="20"/>
      <c r="BZ178" s="20"/>
      <c r="CA178" s="20">
        <v>0</v>
      </c>
      <c r="CB178" s="20"/>
      <c r="CC178" s="20">
        <v>2</v>
      </c>
      <c r="CD178" s="20"/>
      <c r="CE178" s="20"/>
      <c r="CF178" s="33">
        <v>85</v>
      </c>
      <c r="CG178" s="33"/>
      <c r="CH178" s="20"/>
      <c r="CI178" s="20"/>
      <c r="CJ178" s="20">
        <v>3</v>
      </c>
      <c r="CK178" s="33">
        <v>88</v>
      </c>
      <c r="CL178" s="33">
        <v>-15</v>
      </c>
      <c r="CM178" s="32" t="s">
        <v>1116</v>
      </c>
      <c r="CN178" s="20"/>
      <c r="CO178" s="35"/>
      <c r="CP178" s="32">
        <v>20</v>
      </c>
      <c r="CR178" s="33">
        <v>-24</v>
      </c>
      <c r="CS178" s="33" t="s">
        <v>1117</v>
      </c>
      <c r="CT178" s="36">
        <v>69</v>
      </c>
      <c r="CW178" s="20"/>
      <c r="CY178" s="33">
        <v>69</v>
      </c>
      <c r="CZ178" s="33"/>
      <c r="DA178" s="33"/>
      <c r="DC178" s="32">
        <v>-4</v>
      </c>
      <c r="DD178" s="33">
        <v>65</v>
      </c>
      <c r="DE178" s="20"/>
      <c r="DF178" s="20"/>
      <c r="DG178" s="33">
        <v>-9</v>
      </c>
      <c r="DH178" s="33" t="s">
        <v>1118</v>
      </c>
      <c r="DJ178" s="32">
        <v>20</v>
      </c>
      <c r="DO178" s="36">
        <v>76</v>
      </c>
      <c r="DP178" s="20">
        <v>-24</v>
      </c>
      <c r="DQ178" s="33" t="s">
        <v>443</v>
      </c>
      <c r="DR178" s="32">
        <v>1</v>
      </c>
      <c r="DW178" s="20">
        <v>-35</v>
      </c>
      <c r="DX178" s="20" t="s">
        <v>743</v>
      </c>
      <c r="DY178" s="20"/>
      <c r="DZ178" s="33"/>
      <c r="EE178" s="34">
        <v>18</v>
      </c>
      <c r="EF178" s="33"/>
      <c r="EG178" s="33"/>
      <c r="EO178" s="33">
        <v>18</v>
      </c>
      <c r="EP178" s="33"/>
      <c r="EQ178" s="33"/>
      <c r="ET178" s="32">
        <v>20</v>
      </c>
      <c r="EU178" s="32">
        <v>110</v>
      </c>
      <c r="EW178" s="33">
        <v>148</v>
      </c>
      <c r="EX178" s="33"/>
      <c r="EY178" s="33"/>
      <c r="EZ178" s="32">
        <v>3</v>
      </c>
      <c r="FB178" s="32">
        <v>10</v>
      </c>
      <c r="FD178" s="32">
        <v>90</v>
      </c>
      <c r="FF178" s="32">
        <v>10</v>
      </c>
      <c r="FG178" s="33">
        <v>261</v>
      </c>
      <c r="FH178" s="33">
        <v>-17.5</v>
      </c>
      <c r="FI178" s="33" t="s">
        <v>1017</v>
      </c>
      <c r="FO178" s="33">
        <v>243.5</v>
      </c>
      <c r="FP178" s="33">
        <v>-7</v>
      </c>
      <c r="FQ178" s="33" t="s">
        <v>520</v>
      </c>
      <c r="FV178" s="33">
        <v>-15</v>
      </c>
      <c r="FW178" s="33" t="s">
        <v>1119</v>
      </c>
      <c r="FX178" s="33"/>
      <c r="FZ178" s="32">
        <v>60</v>
      </c>
      <c r="GB178" s="33">
        <v>281.5</v>
      </c>
      <c r="GC178" s="20"/>
      <c r="GD178" s="20"/>
      <c r="GE178" s="20"/>
      <c r="GF178" s="20"/>
      <c r="GG178" s="20"/>
      <c r="GH178" s="33">
        <v>281.5</v>
      </c>
      <c r="GI178" s="33">
        <v>-41</v>
      </c>
      <c r="GJ178" s="32" t="s">
        <v>372</v>
      </c>
      <c r="GM178" s="40"/>
      <c r="GN178" s="33">
        <v>240.5</v>
      </c>
      <c r="GO178" s="33"/>
      <c r="GU178" s="33">
        <v>240.5</v>
      </c>
      <c r="GV178" s="33">
        <v>-39</v>
      </c>
      <c r="GW178" s="32" t="s">
        <v>357</v>
      </c>
      <c r="GX178" s="32">
        <v>5</v>
      </c>
      <c r="GZ178" s="33">
        <v>206.5</v>
      </c>
      <c r="HA178" s="32">
        <v>-7.5</v>
      </c>
      <c r="HB178" s="32" t="s">
        <v>290</v>
      </c>
      <c r="HF178" s="32">
        <v>7.5</v>
      </c>
      <c r="HG178" s="32">
        <v>206.5</v>
      </c>
      <c r="HH178" s="32">
        <v>-45</v>
      </c>
      <c r="HI178" s="32" t="s">
        <v>253</v>
      </c>
      <c r="HL178" s="32">
        <v>2</v>
      </c>
      <c r="HM178" s="32">
        <v>163.5</v>
      </c>
      <c r="HN178" s="32">
        <v>-41</v>
      </c>
      <c r="HO178" s="32" t="s">
        <v>334</v>
      </c>
      <c r="HP178" s="32">
        <v>5.5</v>
      </c>
      <c r="HQ178" s="32">
        <v>-2</v>
      </c>
      <c r="HR178" s="32">
        <v>126</v>
      </c>
      <c r="HS178" s="32">
        <v>-50.5</v>
      </c>
      <c r="HT178" s="32" t="s">
        <v>677</v>
      </c>
      <c r="HY178" s="32">
        <v>12</v>
      </c>
      <c r="IA178" s="32">
        <v>87.5</v>
      </c>
      <c r="IB178" s="32">
        <v>-22.5</v>
      </c>
      <c r="IC178" s="32" t="s">
        <v>649</v>
      </c>
      <c r="IH178" s="32">
        <v>65</v>
      </c>
      <c r="II178" s="32">
        <v>-50</v>
      </c>
      <c r="IJ178" s="32" t="s">
        <v>256</v>
      </c>
      <c r="IL178" s="32">
        <v>0</v>
      </c>
      <c r="IR178" s="32">
        <v>15</v>
      </c>
      <c r="IS178" s="32">
        <v>-15</v>
      </c>
      <c r="IT178" s="32" t="s">
        <v>215</v>
      </c>
      <c r="IV178" s="32">
        <v>50</v>
      </c>
      <c r="IX178" s="32">
        <v>50</v>
      </c>
      <c r="IY178" s="32">
        <v>-7</v>
      </c>
      <c r="IZ178" s="32" t="s">
        <v>374</v>
      </c>
      <c r="JC178" s="32">
        <v>43</v>
      </c>
      <c r="JD178" s="32">
        <v>-18.5</v>
      </c>
      <c r="JE178" s="32" t="s">
        <v>310</v>
      </c>
      <c r="JI178" s="66"/>
      <c r="JK178" s="32">
        <v>1</v>
      </c>
      <c r="JL178" s="32">
        <f t="shared" si="2"/>
        <v>25.5</v>
      </c>
    </row>
    <row r="179" s="32" customFormat="1" customHeight="1" spans="1:272">
      <c r="A179" s="10">
        <v>177</v>
      </c>
      <c r="B179" s="10">
        <v>740</v>
      </c>
      <c r="C179" s="10" t="s">
        <v>1088</v>
      </c>
      <c r="D179" s="10" t="s">
        <v>279</v>
      </c>
      <c r="E179" s="10">
        <v>9749</v>
      </c>
      <c r="F179" s="10" t="s">
        <v>1120</v>
      </c>
      <c r="G179" s="10" t="s">
        <v>198</v>
      </c>
      <c r="I179" s="32">
        <v>3</v>
      </c>
      <c r="J179" s="32">
        <v>-4</v>
      </c>
      <c r="K179" s="32">
        <v>-6</v>
      </c>
      <c r="L179" s="32">
        <v>-2</v>
      </c>
      <c r="M179" s="20"/>
      <c r="N179" s="32">
        <v>20</v>
      </c>
      <c r="T179" s="33"/>
      <c r="U179" s="20">
        <v>11</v>
      </c>
      <c r="V179" s="20"/>
      <c r="W179" s="20">
        <v>-5</v>
      </c>
      <c r="X179" s="20"/>
      <c r="Y179" s="20" t="s">
        <v>883</v>
      </c>
      <c r="Z179" s="20">
        <v>2</v>
      </c>
      <c r="AA179" s="20"/>
      <c r="AB179" s="20"/>
      <c r="AC179" s="20">
        <v>20</v>
      </c>
      <c r="AD179" s="20"/>
      <c r="AE179" s="20">
        <v>6</v>
      </c>
      <c r="AF179" s="20"/>
      <c r="AG179" s="33">
        <v>34</v>
      </c>
      <c r="AH179" s="32">
        <v>20</v>
      </c>
      <c r="AL179" s="32">
        <v>0</v>
      </c>
      <c r="AM179" s="32">
        <v>0</v>
      </c>
      <c r="AN179" s="32">
        <v>0</v>
      </c>
      <c r="AO179" s="32">
        <v>-54</v>
      </c>
      <c r="AP179" s="33" t="s">
        <v>1121</v>
      </c>
      <c r="AQ179" s="56">
        <v>0</v>
      </c>
      <c r="AR179" s="33"/>
      <c r="AS179" s="33">
        <v>20</v>
      </c>
      <c r="AT179" s="33"/>
      <c r="AU179" s="33"/>
      <c r="AV179" s="56">
        <v>20</v>
      </c>
      <c r="AW179" s="33"/>
      <c r="BA179" s="33">
        <v>20</v>
      </c>
      <c r="BB179" s="33"/>
      <c r="BC179" s="33"/>
      <c r="BF179" s="32">
        <v>-4</v>
      </c>
      <c r="BH179" s="33"/>
      <c r="BI179" s="33"/>
      <c r="BJ179" s="32">
        <v>4</v>
      </c>
      <c r="BP179" s="34">
        <v>20</v>
      </c>
      <c r="BQ179" s="33"/>
      <c r="BR179" s="33"/>
      <c r="BS179" s="32">
        <v>60</v>
      </c>
      <c r="BV179" s="33">
        <v>80</v>
      </c>
      <c r="BW179" s="20">
        <v>30</v>
      </c>
      <c r="BX179" s="20">
        <v>20</v>
      </c>
      <c r="BY179" s="20"/>
      <c r="BZ179" s="20"/>
      <c r="CA179" s="20">
        <v>20</v>
      </c>
      <c r="CB179" s="20"/>
      <c r="CC179" s="20">
        <v>-3</v>
      </c>
      <c r="CD179" s="20"/>
      <c r="CE179" s="20"/>
      <c r="CF179" s="33">
        <v>147</v>
      </c>
      <c r="CG179" s="33"/>
      <c r="CH179" s="20"/>
      <c r="CI179" s="20"/>
      <c r="CJ179" s="20">
        <v>1</v>
      </c>
      <c r="CK179" s="33">
        <v>148</v>
      </c>
      <c r="CL179" s="33">
        <v>-29.5</v>
      </c>
      <c r="CM179" s="32" t="s">
        <v>1122</v>
      </c>
      <c r="CN179" s="20"/>
      <c r="CO179" s="35"/>
      <c r="CP179" s="32">
        <v>20</v>
      </c>
      <c r="CR179" s="33">
        <v>-28.5</v>
      </c>
      <c r="CS179" s="33" t="s">
        <v>869</v>
      </c>
      <c r="CT179" s="36">
        <v>110</v>
      </c>
      <c r="CU179" s="32">
        <v>20</v>
      </c>
      <c r="CW179" s="20">
        <v>10</v>
      </c>
      <c r="CX179" s="32">
        <v>1</v>
      </c>
      <c r="CY179" s="33">
        <v>141</v>
      </c>
      <c r="CZ179" s="33">
        <v>-21.5</v>
      </c>
      <c r="DA179" s="33" t="s">
        <v>1098</v>
      </c>
      <c r="DB179" s="32">
        <v>20</v>
      </c>
      <c r="DC179" s="32">
        <v>3</v>
      </c>
      <c r="DD179" s="33">
        <v>142.5</v>
      </c>
      <c r="DE179" s="20"/>
      <c r="DF179" s="20"/>
      <c r="DG179" s="33">
        <v>-52.5</v>
      </c>
      <c r="DH179" s="33" t="s">
        <v>1099</v>
      </c>
      <c r="DJ179" s="32">
        <v>20</v>
      </c>
      <c r="DN179" s="32">
        <v>20</v>
      </c>
      <c r="DO179" s="36">
        <v>110</v>
      </c>
      <c r="DP179" s="20"/>
      <c r="DQ179" s="33"/>
      <c r="DR179" s="32">
        <v>-2</v>
      </c>
      <c r="DV179" s="32">
        <v>10</v>
      </c>
      <c r="DW179" s="20"/>
      <c r="DX179" s="20"/>
      <c r="DY179" s="20"/>
      <c r="DZ179" s="33"/>
      <c r="EA179" s="32">
        <v>3</v>
      </c>
      <c r="EB179" s="32">
        <v>20</v>
      </c>
      <c r="ED179" s="32">
        <v>20</v>
      </c>
      <c r="EE179" s="34">
        <v>161</v>
      </c>
      <c r="EF179" s="33"/>
      <c r="EG179" s="33"/>
      <c r="EM179" s="32">
        <v>-2</v>
      </c>
      <c r="EO179" s="33">
        <v>159</v>
      </c>
      <c r="EP179" s="33"/>
      <c r="EQ179" s="33"/>
      <c r="ES179" s="32">
        <v>1</v>
      </c>
      <c r="EU179" s="32">
        <v>60</v>
      </c>
      <c r="EV179" s="32">
        <v>4</v>
      </c>
      <c r="EW179" s="33">
        <v>224</v>
      </c>
      <c r="EX179" s="33">
        <v>-10</v>
      </c>
      <c r="EY179" s="33" t="s">
        <v>556</v>
      </c>
      <c r="FD179" s="32">
        <v>60</v>
      </c>
      <c r="FG179" s="33">
        <v>274</v>
      </c>
      <c r="FH179" s="33"/>
      <c r="FI179" s="33"/>
      <c r="FN179" s="32">
        <v>-1</v>
      </c>
      <c r="FO179" s="33">
        <v>273</v>
      </c>
      <c r="FP179" s="33">
        <v>-46</v>
      </c>
      <c r="FQ179" s="33" t="s">
        <v>1123</v>
      </c>
      <c r="FS179" s="32">
        <v>2</v>
      </c>
      <c r="FT179" s="32">
        <v>20</v>
      </c>
      <c r="FV179" s="33">
        <v>-19.5</v>
      </c>
      <c r="FW179" s="33" t="s">
        <v>1124</v>
      </c>
      <c r="FX179" s="33">
        <v>4</v>
      </c>
      <c r="FZ179" s="32">
        <v>10</v>
      </c>
      <c r="GB179" s="33">
        <v>243.5</v>
      </c>
      <c r="GC179" s="20">
        <v>-12.5</v>
      </c>
      <c r="GD179" s="20" t="s">
        <v>1125</v>
      </c>
      <c r="GE179" s="20"/>
      <c r="GF179" s="20">
        <v>20</v>
      </c>
      <c r="GG179" s="20">
        <v>1</v>
      </c>
      <c r="GH179" s="33">
        <v>252</v>
      </c>
      <c r="GI179" s="33"/>
      <c r="GL179" s="32">
        <v>20</v>
      </c>
      <c r="GM179" s="40"/>
      <c r="GN179" s="33">
        <v>272</v>
      </c>
      <c r="GO179" s="33">
        <v>-10</v>
      </c>
      <c r="GP179" s="32" t="s">
        <v>640</v>
      </c>
      <c r="GQ179" s="32">
        <v>20</v>
      </c>
      <c r="GR179" s="32">
        <v>5</v>
      </c>
      <c r="GT179" s="32">
        <v>20</v>
      </c>
      <c r="GU179" s="33">
        <v>307</v>
      </c>
      <c r="GV179" s="33">
        <v>-35</v>
      </c>
      <c r="GW179" s="32" t="s">
        <v>357</v>
      </c>
      <c r="GX179" s="32">
        <v>5</v>
      </c>
      <c r="GY179" s="32">
        <v>20</v>
      </c>
      <c r="GZ179" s="33">
        <v>262</v>
      </c>
      <c r="HE179" s="32">
        <v>-6</v>
      </c>
      <c r="HF179" s="32">
        <v>5.5</v>
      </c>
      <c r="HG179" s="32">
        <v>261.5</v>
      </c>
      <c r="HH179" s="32">
        <v>-38</v>
      </c>
      <c r="HI179" s="32" t="s">
        <v>358</v>
      </c>
      <c r="HM179" s="32">
        <v>223.5</v>
      </c>
      <c r="HN179" s="32">
        <v>-6</v>
      </c>
      <c r="HO179" s="32" t="s">
        <v>334</v>
      </c>
      <c r="HP179" s="32">
        <v>5.5</v>
      </c>
      <c r="HR179" s="32">
        <v>223</v>
      </c>
      <c r="HS179" s="32">
        <v>-118</v>
      </c>
      <c r="HT179" s="32" t="s">
        <v>335</v>
      </c>
      <c r="HU179" s="32">
        <v>20</v>
      </c>
      <c r="HY179" s="32">
        <v>5</v>
      </c>
      <c r="HZ179" s="32">
        <v>4</v>
      </c>
      <c r="IA179" s="32">
        <v>134</v>
      </c>
      <c r="IB179" s="32">
        <v>-7</v>
      </c>
      <c r="IC179" s="32" t="s">
        <v>255</v>
      </c>
      <c r="IH179" s="32">
        <v>127</v>
      </c>
      <c r="II179" s="32">
        <v>-27.5</v>
      </c>
      <c r="IJ179" s="32" t="s">
        <v>308</v>
      </c>
      <c r="IK179" s="32">
        <v>20</v>
      </c>
      <c r="IL179" s="32">
        <v>5</v>
      </c>
      <c r="IM179" s="32">
        <v>20</v>
      </c>
      <c r="IQ179" s="32">
        <v>-4</v>
      </c>
      <c r="IR179" s="32">
        <v>140.5</v>
      </c>
      <c r="IS179" s="32">
        <v>-25</v>
      </c>
      <c r="IT179" s="32" t="s">
        <v>215</v>
      </c>
      <c r="IV179" s="32">
        <v>10</v>
      </c>
      <c r="IX179" s="32">
        <v>125.5</v>
      </c>
      <c r="IY179" s="32">
        <v>-60</v>
      </c>
      <c r="IZ179" s="32" t="s">
        <v>1091</v>
      </c>
      <c r="JC179" s="32">
        <v>65.5</v>
      </c>
      <c r="JD179" s="32">
        <v>-12.5</v>
      </c>
      <c r="JE179" s="32" t="s">
        <v>1126</v>
      </c>
      <c r="JF179" s="32">
        <v>20</v>
      </c>
      <c r="JI179" s="66"/>
      <c r="JL179" s="32">
        <f t="shared" si="2"/>
        <v>73</v>
      </c>
    </row>
    <row r="180" s="32" customFormat="1" customHeight="1" spans="1:272">
      <c r="A180" s="10">
        <v>178</v>
      </c>
      <c r="B180" s="10">
        <v>106066</v>
      </c>
      <c r="C180" s="10" t="s">
        <v>785</v>
      </c>
      <c r="D180" s="10" t="s">
        <v>376</v>
      </c>
      <c r="E180" s="10">
        <v>9669</v>
      </c>
      <c r="F180" s="10" t="s">
        <v>1127</v>
      </c>
      <c r="G180" s="49" t="s">
        <v>198</v>
      </c>
      <c r="H180" s="32">
        <v>-4</v>
      </c>
      <c r="I180" s="32">
        <v>-2</v>
      </c>
      <c r="J180" s="32">
        <v>-2</v>
      </c>
      <c r="L180" s="32">
        <v>-2</v>
      </c>
      <c r="M180" s="20">
        <v>-2</v>
      </c>
      <c r="T180" s="33"/>
      <c r="U180" s="20">
        <v>-12</v>
      </c>
      <c r="V180" s="20"/>
      <c r="W180" s="20"/>
      <c r="X180" s="20"/>
      <c r="Y180" s="20"/>
      <c r="Z180" s="20">
        <v>1</v>
      </c>
      <c r="AA180" s="20"/>
      <c r="AB180" s="20"/>
      <c r="AC180" s="20"/>
      <c r="AD180" s="20"/>
      <c r="AE180" s="20"/>
      <c r="AF180" s="20"/>
      <c r="AG180" s="33">
        <v>-11</v>
      </c>
      <c r="AJ180" s="32">
        <v>30</v>
      </c>
      <c r="AL180" s="32">
        <v>10</v>
      </c>
      <c r="AM180" s="32">
        <v>0</v>
      </c>
      <c r="AN180" s="32">
        <v>0</v>
      </c>
      <c r="AP180" s="33"/>
      <c r="AQ180" s="56">
        <v>29</v>
      </c>
      <c r="AR180" s="33"/>
      <c r="AS180" s="33">
        <v>20</v>
      </c>
      <c r="AT180" s="33">
        <v>20</v>
      </c>
      <c r="AU180" s="33"/>
      <c r="AV180" s="56">
        <v>69</v>
      </c>
      <c r="AW180" s="33"/>
      <c r="BA180" s="33">
        <v>69</v>
      </c>
      <c r="BB180" s="33"/>
      <c r="BC180" s="33"/>
      <c r="BE180" s="32">
        <v>20</v>
      </c>
      <c r="BF180" s="32">
        <v>-4</v>
      </c>
      <c r="BH180" s="33"/>
      <c r="BI180" s="33"/>
      <c r="BJ180" s="32">
        <v>-10</v>
      </c>
      <c r="BP180" s="34">
        <v>75</v>
      </c>
      <c r="BQ180" s="33"/>
      <c r="BR180" s="33"/>
      <c r="BT180" s="32">
        <v>-2</v>
      </c>
      <c r="BV180" s="33">
        <v>73</v>
      </c>
      <c r="BW180" s="20"/>
      <c r="BX180" s="20"/>
      <c r="BY180" s="20">
        <v>20</v>
      </c>
      <c r="BZ180" s="20">
        <v>0</v>
      </c>
      <c r="CA180" s="20">
        <v>0</v>
      </c>
      <c r="CB180" s="20"/>
      <c r="CC180" s="20">
        <v>-4</v>
      </c>
      <c r="CD180" s="20">
        <v>-78.5</v>
      </c>
      <c r="CE180" s="20" t="s">
        <v>390</v>
      </c>
      <c r="CF180" s="33">
        <v>10.5</v>
      </c>
      <c r="CG180" s="33"/>
      <c r="CH180" s="20"/>
      <c r="CI180" s="20">
        <v>20</v>
      </c>
      <c r="CJ180" s="20">
        <v>-2</v>
      </c>
      <c r="CK180" s="33">
        <v>28.5</v>
      </c>
      <c r="CL180" s="33"/>
      <c r="CN180" s="20"/>
      <c r="CO180" s="35"/>
      <c r="CR180" s="33"/>
      <c r="CS180" s="33"/>
      <c r="CT180" s="36">
        <v>28.5</v>
      </c>
      <c r="CU180" s="32">
        <v>20</v>
      </c>
      <c r="CW180" s="20"/>
      <c r="CY180" s="33">
        <v>48.5</v>
      </c>
      <c r="CZ180" s="33"/>
      <c r="DA180" s="33"/>
      <c r="DD180" s="33">
        <v>48.5</v>
      </c>
      <c r="DE180" s="20"/>
      <c r="DF180" s="20"/>
      <c r="DG180" s="33"/>
      <c r="DH180" s="33"/>
      <c r="DI180" s="32">
        <v>2</v>
      </c>
      <c r="DO180" s="36">
        <v>50.5</v>
      </c>
      <c r="DP180" s="20"/>
      <c r="DQ180" s="33"/>
      <c r="DR180" s="32">
        <v>-2</v>
      </c>
      <c r="DW180" s="20">
        <v>-47</v>
      </c>
      <c r="DX180" s="20" t="s">
        <v>1128</v>
      </c>
      <c r="DY180" s="20"/>
      <c r="DZ180" s="33"/>
      <c r="EA180" s="32">
        <v>-4</v>
      </c>
      <c r="EE180" s="34">
        <v>-2.5</v>
      </c>
      <c r="EF180" s="33"/>
      <c r="EG180" s="33"/>
      <c r="EM180" s="32">
        <v>2</v>
      </c>
      <c r="EO180" s="33">
        <v>-0.5</v>
      </c>
      <c r="EP180" s="33"/>
      <c r="EQ180" s="33"/>
      <c r="ER180" s="32">
        <v>-2</v>
      </c>
      <c r="ET180" s="32">
        <v>20</v>
      </c>
      <c r="EU180" s="32">
        <v>120</v>
      </c>
      <c r="EW180" s="33">
        <v>137.5</v>
      </c>
      <c r="EX180" s="33"/>
      <c r="EY180" s="33"/>
      <c r="FD180" s="32">
        <v>110</v>
      </c>
      <c r="FG180" s="33">
        <v>247.5</v>
      </c>
      <c r="FH180" s="33"/>
      <c r="FI180" s="33"/>
      <c r="FN180" s="32">
        <v>-4</v>
      </c>
      <c r="FO180" s="33">
        <v>243.5</v>
      </c>
      <c r="FP180" s="33"/>
      <c r="FQ180" s="33"/>
      <c r="FS180" s="32">
        <v>0</v>
      </c>
      <c r="FV180" s="33">
        <v>-27.5</v>
      </c>
      <c r="FW180" s="33" t="s">
        <v>596</v>
      </c>
      <c r="FX180" s="33"/>
      <c r="FZ180" s="32">
        <v>70</v>
      </c>
      <c r="GB180" s="33">
        <v>286</v>
      </c>
      <c r="GC180" s="20">
        <v>-20.75</v>
      </c>
      <c r="GD180" s="20" t="s">
        <v>289</v>
      </c>
      <c r="GE180" s="20"/>
      <c r="GF180" s="20"/>
      <c r="GG180" s="20"/>
      <c r="GH180" s="33">
        <v>265.25</v>
      </c>
      <c r="GI180" s="33">
        <v>-25</v>
      </c>
      <c r="GJ180" s="32" t="s">
        <v>383</v>
      </c>
      <c r="GL180" s="32">
        <v>20</v>
      </c>
      <c r="GM180" s="40"/>
      <c r="GN180" s="33">
        <v>260.25</v>
      </c>
      <c r="GO180" s="33"/>
      <c r="GT180" s="32">
        <v>20</v>
      </c>
      <c r="GU180" s="33">
        <v>280.25</v>
      </c>
      <c r="GV180" s="33">
        <v>-36</v>
      </c>
      <c r="GW180" s="32" t="s">
        <v>351</v>
      </c>
      <c r="GY180" s="32">
        <v>20</v>
      </c>
      <c r="GZ180" s="33">
        <v>244.25</v>
      </c>
      <c r="HG180" s="32">
        <v>244.25</v>
      </c>
      <c r="HM180" s="32">
        <v>244.25</v>
      </c>
      <c r="HR180" s="32">
        <v>244.25</v>
      </c>
      <c r="IA180" s="32">
        <v>244.25</v>
      </c>
      <c r="IB180" s="32">
        <v>-15</v>
      </c>
      <c r="IC180" s="32" t="s">
        <v>255</v>
      </c>
      <c r="IH180" s="32">
        <v>229.25</v>
      </c>
      <c r="IR180" s="32">
        <v>229.25</v>
      </c>
      <c r="IS180" s="32">
        <v>-30</v>
      </c>
      <c r="IT180" s="32" t="s">
        <v>227</v>
      </c>
      <c r="IU180" s="32">
        <v>20</v>
      </c>
      <c r="IV180" s="32">
        <v>0</v>
      </c>
      <c r="IX180" s="32">
        <v>219.25</v>
      </c>
      <c r="IY180" s="32">
        <v>-50.5</v>
      </c>
      <c r="IZ180" s="32" t="s">
        <v>242</v>
      </c>
      <c r="JB180" s="32">
        <v>50</v>
      </c>
      <c r="JC180" s="32">
        <v>218.75</v>
      </c>
      <c r="JD180" s="32">
        <f>-53-33.8</f>
        <v>-86.8</v>
      </c>
      <c r="JE180" s="32" t="s">
        <v>597</v>
      </c>
      <c r="JI180" s="66"/>
      <c r="JL180" s="32">
        <f t="shared" si="2"/>
        <v>131.95</v>
      </c>
    </row>
    <row r="181" s="32" customFormat="1" customHeight="1" spans="1:272">
      <c r="A181" s="10">
        <v>179</v>
      </c>
      <c r="B181" s="10">
        <v>351</v>
      </c>
      <c r="C181" s="10" t="s">
        <v>673</v>
      </c>
      <c r="D181" s="10" t="s">
        <v>190</v>
      </c>
      <c r="E181" s="10">
        <v>10953</v>
      </c>
      <c r="F181" s="10" t="s">
        <v>1129</v>
      </c>
      <c r="G181" s="10" t="s">
        <v>198</v>
      </c>
      <c r="H181" s="32">
        <v>-4</v>
      </c>
      <c r="I181" s="32">
        <v>-4</v>
      </c>
      <c r="K181" s="32">
        <v>-2</v>
      </c>
      <c r="M181" s="20"/>
      <c r="T181" s="33"/>
      <c r="U181" s="20">
        <v>-10</v>
      </c>
      <c r="V181" s="20"/>
      <c r="W181" s="20"/>
      <c r="X181" s="20"/>
      <c r="Y181" s="20"/>
      <c r="Z181" s="20"/>
      <c r="AA181" s="20"/>
      <c r="AB181" s="20"/>
      <c r="AC181" s="20"/>
      <c r="AD181" s="20"/>
      <c r="AE181" s="20">
        <v>-2</v>
      </c>
      <c r="AF181" s="20"/>
      <c r="AG181" s="33">
        <v>-12</v>
      </c>
      <c r="AJ181" s="32">
        <v>40</v>
      </c>
      <c r="AL181" s="32">
        <v>10</v>
      </c>
      <c r="AM181" s="32">
        <v>0</v>
      </c>
      <c r="AN181" s="32">
        <v>20</v>
      </c>
      <c r="AP181" s="33"/>
      <c r="AQ181" s="56">
        <v>58</v>
      </c>
      <c r="AR181" s="33"/>
      <c r="AS181" s="33"/>
      <c r="AT181" s="33"/>
      <c r="AU181" s="33"/>
      <c r="AV181" s="56">
        <v>58</v>
      </c>
      <c r="AW181" s="33"/>
      <c r="BA181" s="33">
        <v>58</v>
      </c>
      <c r="BB181" s="33"/>
      <c r="BC181" s="33"/>
      <c r="BE181" s="32">
        <v>20</v>
      </c>
      <c r="BF181" s="32">
        <v>0</v>
      </c>
      <c r="BH181" s="33"/>
      <c r="BI181" s="33"/>
      <c r="BK181" s="32">
        <v>20</v>
      </c>
      <c r="BP181" s="34">
        <v>98</v>
      </c>
      <c r="BQ181" s="33"/>
      <c r="BR181" s="33"/>
      <c r="BT181" s="32">
        <v>2</v>
      </c>
      <c r="BV181" s="33">
        <v>100</v>
      </c>
      <c r="BW181" s="20"/>
      <c r="BX181" s="20"/>
      <c r="BY181" s="20">
        <v>20</v>
      </c>
      <c r="BZ181" s="20">
        <v>20</v>
      </c>
      <c r="CA181" s="20">
        <v>0</v>
      </c>
      <c r="CB181" s="20"/>
      <c r="CC181" s="20">
        <v>-2</v>
      </c>
      <c r="CD181" s="20"/>
      <c r="CE181" s="20"/>
      <c r="CF181" s="33">
        <v>138</v>
      </c>
      <c r="CG181" s="33"/>
      <c r="CH181" s="20"/>
      <c r="CI181" s="20"/>
      <c r="CJ181" s="20"/>
      <c r="CK181" s="33">
        <v>138</v>
      </c>
      <c r="CL181" s="33"/>
      <c r="CN181" s="20"/>
      <c r="CO181" s="35"/>
      <c r="CR181" s="33"/>
      <c r="CS181" s="33"/>
      <c r="CT181" s="36">
        <v>138</v>
      </c>
      <c r="CU181" s="32">
        <v>20</v>
      </c>
      <c r="CW181" s="20">
        <v>10</v>
      </c>
      <c r="CY181" s="33">
        <v>168</v>
      </c>
      <c r="CZ181" s="33"/>
      <c r="DA181" s="33"/>
      <c r="DD181" s="33">
        <v>168</v>
      </c>
      <c r="DE181" s="20"/>
      <c r="DF181" s="20"/>
      <c r="DG181" s="33">
        <v>-4</v>
      </c>
      <c r="DH181" s="33" t="s">
        <v>560</v>
      </c>
      <c r="DM181" s="32">
        <v>10</v>
      </c>
      <c r="DO181" s="36">
        <v>174</v>
      </c>
      <c r="DP181" s="20"/>
      <c r="DQ181" s="33"/>
      <c r="DR181" s="32">
        <v>-2</v>
      </c>
      <c r="DW181" s="20"/>
      <c r="DX181" s="20"/>
      <c r="DY181" s="20"/>
      <c r="DZ181" s="33"/>
      <c r="EA181" s="32">
        <v>-2</v>
      </c>
      <c r="EE181" s="34">
        <v>170</v>
      </c>
      <c r="EF181" s="33"/>
      <c r="EG181" s="33"/>
      <c r="EO181" s="33">
        <v>170</v>
      </c>
      <c r="EP181" s="33"/>
      <c r="EQ181" s="33"/>
      <c r="EU181" s="32">
        <v>80</v>
      </c>
      <c r="EW181" s="33">
        <v>250</v>
      </c>
      <c r="EX181" s="33"/>
      <c r="EY181" s="33"/>
      <c r="FB181" s="32">
        <v>10</v>
      </c>
      <c r="FC181" s="32">
        <v>10</v>
      </c>
      <c r="FD181" s="32">
        <v>70</v>
      </c>
      <c r="FG181" s="33">
        <v>340</v>
      </c>
      <c r="FH181" s="33"/>
      <c r="FI181" s="33"/>
      <c r="FK181" s="32">
        <v>10</v>
      </c>
      <c r="FN181" s="32">
        <v>-2</v>
      </c>
      <c r="FO181" s="33">
        <v>348</v>
      </c>
      <c r="FP181" s="33"/>
      <c r="FQ181" s="33"/>
      <c r="FS181" s="32">
        <v>-2</v>
      </c>
      <c r="FV181" s="33"/>
      <c r="FW181" s="33"/>
      <c r="FX181" s="33"/>
      <c r="FZ181" s="32">
        <v>40</v>
      </c>
      <c r="GB181" s="33">
        <v>386</v>
      </c>
      <c r="GC181" s="20"/>
      <c r="GD181" s="20"/>
      <c r="GE181" s="20"/>
      <c r="GF181" s="20"/>
      <c r="GG181" s="20"/>
      <c r="GH181" s="33">
        <v>386</v>
      </c>
      <c r="GI181" s="33"/>
      <c r="GK181" s="32">
        <v>10</v>
      </c>
      <c r="GM181" s="40"/>
      <c r="GN181" s="33">
        <v>396</v>
      </c>
      <c r="GO181" s="33"/>
      <c r="GU181" s="33">
        <v>396</v>
      </c>
      <c r="GV181" s="33"/>
      <c r="GX181" s="32">
        <v>3</v>
      </c>
      <c r="GZ181" s="33">
        <v>399</v>
      </c>
      <c r="HF181" s="32">
        <v>3</v>
      </c>
      <c r="HG181" s="32">
        <v>402</v>
      </c>
      <c r="HM181" s="32">
        <v>402</v>
      </c>
      <c r="HP181" s="32">
        <v>2.5</v>
      </c>
      <c r="HR181" s="32">
        <v>404.5</v>
      </c>
      <c r="HY181" s="32">
        <v>1.5</v>
      </c>
      <c r="IA181" s="32">
        <v>406</v>
      </c>
      <c r="IB181" s="32">
        <v>-11</v>
      </c>
      <c r="IC181" s="32" t="s">
        <v>205</v>
      </c>
      <c r="IH181" s="32">
        <v>395</v>
      </c>
      <c r="IL181" s="32">
        <v>0</v>
      </c>
      <c r="IR181" s="32">
        <v>395</v>
      </c>
      <c r="IV181" s="32">
        <v>40</v>
      </c>
      <c r="IX181" s="32">
        <v>435</v>
      </c>
      <c r="IY181" s="32">
        <v>-10</v>
      </c>
      <c r="IZ181" s="32" t="s">
        <v>194</v>
      </c>
      <c r="JC181" s="32">
        <v>425</v>
      </c>
      <c r="JD181" s="32">
        <v>-72.5</v>
      </c>
      <c r="JE181" s="32" t="s">
        <v>938</v>
      </c>
      <c r="JI181" s="66" t="str">
        <f>VLOOKUP(E:E,[1]员工积分情况!$F:$H,3,0)</f>
        <v>10积分</v>
      </c>
      <c r="JJ181" s="32">
        <f>VLOOKUP(E:E,[1]员工积分情况!$F:$I,4,0)</f>
        <v>10</v>
      </c>
      <c r="JL181" s="32" t="e">
        <f t="shared" si="2"/>
        <v>#VALUE!</v>
      </c>
    </row>
    <row r="182" s="32" customFormat="1" customHeight="1" spans="1:272">
      <c r="A182" s="10">
        <v>180</v>
      </c>
      <c r="B182" s="10">
        <v>726</v>
      </c>
      <c r="C182" s="10" t="s">
        <v>1130</v>
      </c>
      <c r="D182" s="10" t="s">
        <v>208</v>
      </c>
      <c r="E182" s="10">
        <v>10177</v>
      </c>
      <c r="F182" s="10" t="s">
        <v>1131</v>
      </c>
      <c r="G182" s="10" t="s">
        <v>198</v>
      </c>
      <c r="I182" s="32">
        <v>-8</v>
      </c>
      <c r="J182" s="32">
        <v>-2</v>
      </c>
      <c r="K182" s="32">
        <v>-1</v>
      </c>
      <c r="M182" s="20"/>
      <c r="T182" s="33"/>
      <c r="U182" s="20">
        <v>-11</v>
      </c>
      <c r="V182" s="20"/>
      <c r="W182" s="20"/>
      <c r="X182" s="20"/>
      <c r="Y182" s="20"/>
      <c r="Z182" s="20"/>
      <c r="AA182" s="20"/>
      <c r="AB182" s="20"/>
      <c r="AC182" s="20"/>
      <c r="AD182" s="20"/>
      <c r="AE182" s="20">
        <v>-2</v>
      </c>
      <c r="AF182" s="20"/>
      <c r="AG182" s="33">
        <v>-13</v>
      </c>
      <c r="AJ182" s="32">
        <v>35</v>
      </c>
      <c r="AL182" s="32">
        <v>10</v>
      </c>
      <c r="AM182" s="32">
        <v>20</v>
      </c>
      <c r="AN182" s="32">
        <v>20</v>
      </c>
      <c r="AP182" s="33"/>
      <c r="AQ182" s="56">
        <v>72</v>
      </c>
      <c r="AR182" s="33"/>
      <c r="AS182" s="33"/>
      <c r="AT182" s="33"/>
      <c r="AU182" s="33"/>
      <c r="AV182" s="56">
        <v>72</v>
      </c>
      <c r="AW182" s="33">
        <v>-25</v>
      </c>
      <c r="AX182" s="32" t="s">
        <v>982</v>
      </c>
      <c r="BA182" s="33">
        <v>47</v>
      </c>
      <c r="BB182" s="33"/>
      <c r="BC182" s="33"/>
      <c r="BF182" s="32">
        <v>0</v>
      </c>
      <c r="BH182" s="33"/>
      <c r="BI182" s="33"/>
      <c r="BM182" s="32">
        <v>20</v>
      </c>
      <c r="BP182" s="34">
        <v>67</v>
      </c>
      <c r="BQ182" s="33"/>
      <c r="BR182" s="33"/>
      <c r="BT182" s="32">
        <v>2</v>
      </c>
      <c r="BV182" s="33">
        <v>69</v>
      </c>
      <c r="BW182" s="20"/>
      <c r="BX182" s="20"/>
      <c r="BY182" s="20">
        <v>20</v>
      </c>
      <c r="BZ182" s="20">
        <v>20</v>
      </c>
      <c r="CA182" s="20">
        <v>0</v>
      </c>
      <c r="CB182" s="20"/>
      <c r="CC182" s="20"/>
      <c r="CD182" s="20"/>
      <c r="CE182" s="20"/>
      <c r="CF182" s="33">
        <v>109</v>
      </c>
      <c r="CG182" s="33"/>
      <c r="CH182" s="20"/>
      <c r="CI182" s="20"/>
      <c r="CJ182" s="20"/>
      <c r="CK182" s="33">
        <v>109</v>
      </c>
      <c r="CL182" s="33"/>
      <c r="CN182" s="20"/>
      <c r="CO182" s="35"/>
      <c r="CR182" s="33"/>
      <c r="CS182" s="33"/>
      <c r="CT182" s="36">
        <v>109</v>
      </c>
      <c r="CU182" s="32">
        <v>20</v>
      </c>
      <c r="CW182" s="20"/>
      <c r="CY182" s="33">
        <v>129</v>
      </c>
      <c r="CZ182" s="33"/>
      <c r="DA182" s="33"/>
      <c r="DC182" s="32">
        <v>3</v>
      </c>
      <c r="DD182" s="33">
        <v>132</v>
      </c>
      <c r="DE182" s="20"/>
      <c r="DF182" s="20"/>
      <c r="DG182" s="33"/>
      <c r="DH182" s="33"/>
      <c r="DN182" s="32">
        <v>20</v>
      </c>
      <c r="DO182" s="36">
        <v>132</v>
      </c>
      <c r="DP182" s="20"/>
      <c r="DQ182" s="33"/>
      <c r="DW182" s="20"/>
      <c r="DX182" s="20"/>
      <c r="DY182" s="20"/>
      <c r="DZ182" s="33"/>
      <c r="EE182" s="34">
        <v>132</v>
      </c>
      <c r="EF182" s="33"/>
      <c r="EG182" s="33"/>
      <c r="EI182" s="32">
        <v>20</v>
      </c>
      <c r="EL182" s="32">
        <v>20</v>
      </c>
      <c r="EM182" s="32">
        <v>6</v>
      </c>
      <c r="EO182" s="33">
        <v>178</v>
      </c>
      <c r="EP182" s="33"/>
      <c r="EQ182" s="33"/>
      <c r="ET182" s="32">
        <v>20</v>
      </c>
      <c r="EU182" s="32">
        <v>70</v>
      </c>
      <c r="EW182" s="33">
        <v>268</v>
      </c>
      <c r="EX182" s="33"/>
      <c r="EY182" s="33"/>
      <c r="EZ182" s="32">
        <v>1</v>
      </c>
      <c r="FD182" s="32">
        <v>80</v>
      </c>
      <c r="FG182" s="33">
        <v>349</v>
      </c>
      <c r="FH182" s="33"/>
      <c r="FI182" s="33"/>
      <c r="FN182" s="32">
        <v>2</v>
      </c>
      <c r="FO182" s="33">
        <v>351</v>
      </c>
      <c r="FP182" s="33"/>
      <c r="FQ182" s="33"/>
      <c r="FV182" s="33"/>
      <c r="FW182" s="33"/>
      <c r="FX182" s="33">
        <v>8</v>
      </c>
      <c r="FZ182" s="32">
        <v>40</v>
      </c>
      <c r="GB182" s="33">
        <v>399</v>
      </c>
      <c r="GC182" s="20">
        <v>-25</v>
      </c>
      <c r="GD182" s="20" t="s">
        <v>1132</v>
      </c>
      <c r="GE182" s="20"/>
      <c r="GF182" s="20"/>
      <c r="GG182" s="20"/>
      <c r="GH182" s="33">
        <v>374</v>
      </c>
      <c r="GI182" s="33"/>
      <c r="GM182" s="40"/>
      <c r="GN182" s="33">
        <v>374</v>
      </c>
      <c r="GO182" s="33"/>
      <c r="GQ182" s="32">
        <v>20</v>
      </c>
      <c r="GR182" s="32">
        <v>1</v>
      </c>
      <c r="GU182" s="33">
        <v>395</v>
      </c>
      <c r="GV182" s="33"/>
      <c r="GX182" s="32">
        <v>7.5</v>
      </c>
      <c r="GZ182" s="33">
        <v>381.5</v>
      </c>
      <c r="HA182" s="32">
        <v>-19</v>
      </c>
      <c r="HB182" s="32" t="s">
        <v>808</v>
      </c>
      <c r="HD182" s="32">
        <v>1</v>
      </c>
      <c r="HF182" s="32">
        <v>7.5</v>
      </c>
      <c r="HG182" s="32">
        <v>371</v>
      </c>
      <c r="HM182" s="32">
        <v>371</v>
      </c>
      <c r="HP182" s="32">
        <v>10.5</v>
      </c>
      <c r="HR182" s="32">
        <v>381.5</v>
      </c>
      <c r="HS182" s="32">
        <v>-85</v>
      </c>
      <c r="HT182" s="32" t="s">
        <v>296</v>
      </c>
      <c r="HV182" s="32">
        <v>20</v>
      </c>
      <c r="HY182" s="32">
        <v>10</v>
      </c>
      <c r="IA182" s="32">
        <v>326.5</v>
      </c>
      <c r="IB182" s="32">
        <v>-40.5</v>
      </c>
      <c r="IC182" s="32" t="s">
        <v>255</v>
      </c>
      <c r="IH182" s="32">
        <v>286</v>
      </c>
      <c r="IQ182" s="32">
        <v>31</v>
      </c>
      <c r="IR182" s="32">
        <v>317</v>
      </c>
      <c r="IV182" s="32">
        <v>10</v>
      </c>
      <c r="IX182" s="32">
        <v>327</v>
      </c>
      <c r="IY182" s="32">
        <v>-54</v>
      </c>
      <c r="IZ182" s="32" t="s">
        <v>228</v>
      </c>
      <c r="JC182" s="32">
        <v>273</v>
      </c>
      <c r="JD182" s="32">
        <v>-3</v>
      </c>
      <c r="JE182" s="32" t="s">
        <v>686</v>
      </c>
      <c r="JF182" s="32">
        <v>20</v>
      </c>
      <c r="JG182" s="32">
        <v>20</v>
      </c>
      <c r="JI182" s="66" t="str">
        <f>VLOOKUP(E:E,[1]员工积分情况!$F:$H,3,0)</f>
        <v>20积分</v>
      </c>
      <c r="JJ182" s="32">
        <f>VLOOKUP(E:E,[1]员工积分情况!$F:$I,4,0)</f>
        <v>10</v>
      </c>
      <c r="JK182" s="32">
        <v>2</v>
      </c>
      <c r="JL182" s="32" t="e">
        <f t="shared" si="2"/>
        <v>#VALUE!</v>
      </c>
    </row>
    <row r="183" s="32" customFormat="1" customHeight="1" spans="1:272">
      <c r="A183" s="10">
        <v>181</v>
      </c>
      <c r="B183" s="10">
        <v>707</v>
      </c>
      <c r="C183" s="10" t="s">
        <v>278</v>
      </c>
      <c r="D183" s="10" t="s">
        <v>279</v>
      </c>
      <c r="E183" s="10">
        <v>9130</v>
      </c>
      <c r="F183" s="10" t="s">
        <v>1133</v>
      </c>
      <c r="G183" s="10" t="s">
        <v>210</v>
      </c>
      <c r="K183" s="32">
        <v>-6</v>
      </c>
      <c r="L183" s="32">
        <v>-6</v>
      </c>
      <c r="M183" s="20">
        <v>-8</v>
      </c>
      <c r="T183" s="33"/>
      <c r="U183" s="20">
        <v>-20</v>
      </c>
      <c r="V183" s="20"/>
      <c r="W183" s="20"/>
      <c r="X183" s="20"/>
      <c r="Y183" s="20"/>
      <c r="Z183" s="20"/>
      <c r="AA183" s="20"/>
      <c r="AB183" s="20"/>
      <c r="AC183" s="20"/>
      <c r="AD183" s="20"/>
      <c r="AE183" s="20"/>
      <c r="AF183" s="20"/>
      <c r="AG183" s="33">
        <v>-20</v>
      </c>
      <c r="AJ183" s="32">
        <v>35</v>
      </c>
      <c r="AL183" s="32">
        <v>10</v>
      </c>
      <c r="AM183" s="32">
        <v>20</v>
      </c>
      <c r="AN183" s="32">
        <v>20</v>
      </c>
      <c r="AP183" s="33"/>
      <c r="AQ183" s="56">
        <v>65</v>
      </c>
      <c r="AR183" s="33"/>
      <c r="AS183" s="33"/>
      <c r="AT183" s="33"/>
      <c r="AU183" s="33"/>
      <c r="AV183" s="56">
        <v>65</v>
      </c>
      <c r="AW183" s="33"/>
      <c r="BA183" s="33">
        <v>65</v>
      </c>
      <c r="BB183" s="33"/>
      <c r="BC183" s="33"/>
      <c r="BF183" s="32">
        <v>1</v>
      </c>
      <c r="BH183" s="33"/>
      <c r="BI183" s="33"/>
      <c r="BJ183" s="32">
        <v>-8</v>
      </c>
      <c r="BP183" s="34">
        <v>58</v>
      </c>
      <c r="BQ183" s="33"/>
      <c r="BR183" s="33"/>
      <c r="BS183" s="32">
        <v>20</v>
      </c>
      <c r="BV183" s="33">
        <v>78</v>
      </c>
      <c r="BW183" s="20"/>
      <c r="BX183" s="20"/>
      <c r="BY183" s="20"/>
      <c r="BZ183" s="20"/>
      <c r="CA183" s="20">
        <v>0</v>
      </c>
      <c r="CB183" s="20"/>
      <c r="CC183" s="20">
        <v>1</v>
      </c>
      <c r="CD183" s="20"/>
      <c r="CE183" s="20"/>
      <c r="CF183" s="33">
        <v>79</v>
      </c>
      <c r="CG183" s="33"/>
      <c r="CH183" s="20"/>
      <c r="CI183" s="20"/>
      <c r="CJ183" s="20"/>
      <c r="CK183" s="33">
        <v>79</v>
      </c>
      <c r="CL183" s="33"/>
      <c r="CN183" s="20"/>
      <c r="CO183" s="35"/>
      <c r="CR183" s="33"/>
      <c r="CS183" s="33"/>
      <c r="CT183" s="36">
        <v>79</v>
      </c>
      <c r="CW183" s="20">
        <v>10</v>
      </c>
      <c r="CY183" s="33">
        <v>89</v>
      </c>
      <c r="CZ183" s="33"/>
      <c r="DA183" s="33"/>
      <c r="DB183" s="32">
        <v>20</v>
      </c>
      <c r="DD183" s="33">
        <v>109</v>
      </c>
      <c r="DE183" s="20"/>
      <c r="DF183" s="20"/>
      <c r="DG183" s="33"/>
      <c r="DH183" s="33"/>
      <c r="DI183" s="32">
        <v>-2</v>
      </c>
      <c r="DO183" s="36">
        <v>107</v>
      </c>
      <c r="DP183" s="20"/>
      <c r="DQ183" s="33"/>
      <c r="DT183" s="32">
        <v>2</v>
      </c>
      <c r="DW183" s="20"/>
      <c r="DX183" s="20"/>
      <c r="DY183" s="20"/>
      <c r="DZ183" s="33"/>
      <c r="EA183" s="32">
        <v>-6</v>
      </c>
      <c r="EE183" s="34">
        <v>103</v>
      </c>
      <c r="EF183" s="33"/>
      <c r="EG183" s="33"/>
      <c r="EM183" s="32">
        <v>-2</v>
      </c>
      <c r="EO183" s="33">
        <v>101</v>
      </c>
      <c r="EP183" s="33"/>
      <c r="EQ183" s="33"/>
      <c r="ER183" s="32">
        <v>-2</v>
      </c>
      <c r="EU183" s="32">
        <v>20</v>
      </c>
      <c r="EW183" s="33">
        <v>119</v>
      </c>
      <c r="EX183" s="33"/>
      <c r="EY183" s="33"/>
      <c r="EZ183" s="32">
        <v>-2</v>
      </c>
      <c r="FD183" s="32">
        <v>50</v>
      </c>
      <c r="FG183" s="33">
        <v>167</v>
      </c>
      <c r="FH183" s="33"/>
      <c r="FI183" s="33"/>
      <c r="FO183" s="33">
        <v>167</v>
      </c>
      <c r="FP183" s="33"/>
      <c r="FQ183" s="33"/>
      <c r="FU183" s="32">
        <v>3</v>
      </c>
      <c r="FV183" s="33">
        <v>-31</v>
      </c>
      <c r="FW183" s="33" t="s">
        <v>1134</v>
      </c>
      <c r="FX183" s="33">
        <v>-2</v>
      </c>
      <c r="FZ183" s="32">
        <v>20</v>
      </c>
      <c r="GB183" s="33">
        <v>157</v>
      </c>
      <c r="GC183" s="20"/>
      <c r="GD183" s="20"/>
      <c r="GE183" s="20"/>
      <c r="GF183" s="20"/>
      <c r="GG183" s="20"/>
      <c r="GH183" s="33">
        <v>157</v>
      </c>
      <c r="GI183" s="33"/>
      <c r="GM183" s="40">
        <v>-4</v>
      </c>
      <c r="GN183" s="33">
        <v>153</v>
      </c>
      <c r="GO183" s="33"/>
      <c r="GR183" s="32">
        <v>-4</v>
      </c>
      <c r="GU183" s="33">
        <v>149</v>
      </c>
      <c r="GV183" s="33"/>
      <c r="GX183" s="32">
        <v>6</v>
      </c>
      <c r="GZ183" s="33">
        <v>159</v>
      </c>
      <c r="HF183" s="32">
        <v>4.5</v>
      </c>
      <c r="HG183" s="32">
        <v>163.5</v>
      </c>
      <c r="HL183" s="32">
        <v>-2</v>
      </c>
      <c r="HM183" s="32">
        <v>161.5</v>
      </c>
      <c r="HP183" s="32">
        <v>6</v>
      </c>
      <c r="HR183" s="32">
        <v>167.5</v>
      </c>
      <c r="HU183" s="32">
        <v>20</v>
      </c>
      <c r="HY183" s="32">
        <v>12</v>
      </c>
      <c r="HZ183" s="32">
        <v>7</v>
      </c>
      <c r="IA183" s="32">
        <v>206.5</v>
      </c>
      <c r="IG183" s="32">
        <v>15</v>
      </c>
      <c r="IH183" s="32">
        <v>221.5</v>
      </c>
      <c r="II183" s="32">
        <v>-35</v>
      </c>
      <c r="IJ183" s="32" t="s">
        <v>522</v>
      </c>
      <c r="IL183" s="32">
        <v>10.5</v>
      </c>
      <c r="IQ183" s="32">
        <v>2</v>
      </c>
      <c r="IR183" s="32">
        <v>199</v>
      </c>
      <c r="IV183" s="32">
        <v>50</v>
      </c>
      <c r="IX183" s="32">
        <v>249</v>
      </c>
      <c r="JC183" s="32">
        <v>249</v>
      </c>
      <c r="JD183" s="32">
        <v>-227.5</v>
      </c>
      <c r="JE183" s="32" t="s">
        <v>291</v>
      </c>
      <c r="JF183" s="32">
        <v>20</v>
      </c>
      <c r="JG183" s="32">
        <v>20</v>
      </c>
      <c r="JI183" s="66"/>
      <c r="JK183" s="32">
        <v>1</v>
      </c>
      <c r="JL183" s="32">
        <f t="shared" si="2"/>
        <v>62.5</v>
      </c>
    </row>
    <row r="184" s="32" customFormat="1" customHeight="1" spans="1:272">
      <c r="A184" s="10">
        <v>182</v>
      </c>
      <c r="B184" s="10">
        <v>371</v>
      </c>
      <c r="C184" s="10" t="s">
        <v>1019</v>
      </c>
      <c r="D184" s="10" t="s">
        <v>447</v>
      </c>
      <c r="E184" s="46">
        <v>11388</v>
      </c>
      <c r="F184" s="10" t="s">
        <v>1135</v>
      </c>
      <c r="G184" s="47" t="s">
        <v>210</v>
      </c>
      <c r="I184" s="32">
        <v>-6</v>
      </c>
      <c r="J184" s="32">
        <v>-2</v>
      </c>
      <c r="L184" s="32">
        <v>-4</v>
      </c>
      <c r="M184" s="20"/>
      <c r="T184" s="33"/>
      <c r="U184" s="20">
        <v>-12</v>
      </c>
      <c r="V184" s="20"/>
      <c r="W184" s="20"/>
      <c r="X184" s="20"/>
      <c r="Y184" s="20"/>
      <c r="Z184" s="20"/>
      <c r="AA184" s="20"/>
      <c r="AB184" s="20"/>
      <c r="AC184" s="20"/>
      <c r="AD184" s="20"/>
      <c r="AE184" s="20">
        <v>-2</v>
      </c>
      <c r="AF184" s="20"/>
      <c r="AG184" s="33">
        <v>-14</v>
      </c>
      <c r="AJ184" s="32">
        <v>40</v>
      </c>
      <c r="AL184" s="32">
        <v>0</v>
      </c>
      <c r="AM184" s="32">
        <v>0</v>
      </c>
      <c r="AN184" s="32">
        <v>20</v>
      </c>
      <c r="AP184" s="33"/>
      <c r="AQ184" s="56">
        <v>46</v>
      </c>
      <c r="AR184" s="33"/>
      <c r="AS184" s="33"/>
      <c r="AT184" s="33"/>
      <c r="AU184" s="33"/>
      <c r="AV184" s="56">
        <v>46</v>
      </c>
      <c r="AW184" s="33"/>
      <c r="BA184" s="33">
        <v>46</v>
      </c>
      <c r="BB184" s="33"/>
      <c r="BC184" s="33"/>
      <c r="BF184" s="32">
        <v>-6</v>
      </c>
      <c r="BH184" s="33"/>
      <c r="BI184" s="33"/>
      <c r="BP184" s="34">
        <v>40</v>
      </c>
      <c r="BQ184" s="33"/>
      <c r="BR184" s="33"/>
      <c r="BT184" s="32">
        <v>-3</v>
      </c>
      <c r="BV184" s="33">
        <v>37</v>
      </c>
      <c r="BW184" s="20"/>
      <c r="BX184" s="20"/>
      <c r="BY184" s="20"/>
      <c r="BZ184" s="20"/>
      <c r="CA184" s="20">
        <v>0</v>
      </c>
      <c r="CB184" s="20"/>
      <c r="CC184" s="20">
        <v>4</v>
      </c>
      <c r="CD184" s="20"/>
      <c r="CE184" s="20"/>
      <c r="CF184" s="33">
        <v>41</v>
      </c>
      <c r="CG184" s="33"/>
      <c r="CH184" s="20"/>
      <c r="CI184" s="20"/>
      <c r="CJ184" s="20">
        <v>-2</v>
      </c>
      <c r="CK184" s="33">
        <v>39</v>
      </c>
      <c r="CL184" s="33"/>
      <c r="CN184" s="20">
        <v>3</v>
      </c>
      <c r="CO184" s="35"/>
      <c r="CR184" s="33"/>
      <c r="CS184" s="33"/>
      <c r="CT184" s="36">
        <v>42</v>
      </c>
      <c r="CW184" s="20"/>
      <c r="CY184" s="33">
        <v>42</v>
      </c>
      <c r="CZ184" s="33"/>
      <c r="DA184" s="33"/>
      <c r="DD184" s="33">
        <v>42</v>
      </c>
      <c r="DE184" s="20"/>
      <c r="DF184" s="20"/>
      <c r="DG184" s="33"/>
      <c r="DH184" s="33"/>
      <c r="DK184" s="32">
        <v>2</v>
      </c>
      <c r="DM184" s="32">
        <v>10</v>
      </c>
      <c r="DO184" s="36">
        <v>54</v>
      </c>
      <c r="DP184" s="20"/>
      <c r="DQ184" s="33"/>
      <c r="DR184" s="32">
        <v>-2</v>
      </c>
      <c r="DT184" s="32">
        <v>4</v>
      </c>
      <c r="DW184" s="20"/>
      <c r="DX184" s="20"/>
      <c r="DY184" s="20"/>
      <c r="DZ184" s="33"/>
      <c r="EA184" s="32">
        <v>-2</v>
      </c>
      <c r="EE184" s="34">
        <v>54</v>
      </c>
      <c r="EF184" s="33"/>
      <c r="EG184" s="33"/>
      <c r="EM184" s="32">
        <v>-2</v>
      </c>
      <c r="EO184" s="33">
        <v>52</v>
      </c>
      <c r="EP184" s="33"/>
      <c r="EQ184" s="33"/>
      <c r="ER184" s="32">
        <v>-2</v>
      </c>
      <c r="EU184" s="32">
        <v>20</v>
      </c>
      <c r="EW184" s="33">
        <v>70</v>
      </c>
      <c r="EX184" s="33"/>
      <c r="EY184" s="33"/>
      <c r="EZ184" s="32">
        <v>-2</v>
      </c>
      <c r="FC184" s="32">
        <v>6</v>
      </c>
      <c r="FG184" s="33">
        <v>74</v>
      </c>
      <c r="FH184" s="33"/>
      <c r="FI184" s="33"/>
      <c r="FK184" s="32">
        <v>6</v>
      </c>
      <c r="FO184" s="33">
        <v>80</v>
      </c>
      <c r="FP184" s="33"/>
      <c r="FQ184" s="33"/>
      <c r="FS184" s="32">
        <v>3</v>
      </c>
      <c r="FV184" s="33"/>
      <c r="FW184" s="33"/>
      <c r="FX184" s="33">
        <v>-2</v>
      </c>
      <c r="GB184" s="33">
        <v>81</v>
      </c>
      <c r="GC184" s="20">
        <v>-14.5</v>
      </c>
      <c r="GD184" s="20" t="s">
        <v>464</v>
      </c>
      <c r="GE184" s="20"/>
      <c r="GF184" s="20"/>
      <c r="GG184" s="20">
        <v>0</v>
      </c>
      <c r="GH184" s="33">
        <v>66.5</v>
      </c>
      <c r="GI184" s="33"/>
      <c r="GM184" s="40">
        <v>-2</v>
      </c>
      <c r="GN184" s="33">
        <v>64.5</v>
      </c>
      <c r="GO184" s="33"/>
      <c r="GQ184" s="32">
        <v>20</v>
      </c>
      <c r="GU184" s="33">
        <v>84.5</v>
      </c>
      <c r="GV184" s="33"/>
      <c r="GX184" s="32">
        <v>2.5</v>
      </c>
      <c r="GZ184" s="33">
        <v>67</v>
      </c>
      <c r="HE184" s="32">
        <v>5</v>
      </c>
      <c r="HF184" s="32">
        <v>2.5</v>
      </c>
      <c r="HG184" s="32">
        <v>74.5</v>
      </c>
      <c r="HL184" s="32">
        <v>-2</v>
      </c>
      <c r="HM184" s="32">
        <v>72.5</v>
      </c>
      <c r="HP184" s="32">
        <v>3</v>
      </c>
      <c r="HR184" s="32">
        <v>75.5</v>
      </c>
      <c r="HY184" s="32">
        <v>2.5</v>
      </c>
      <c r="HZ184" s="32">
        <v>-2</v>
      </c>
      <c r="IA184" s="32">
        <v>76</v>
      </c>
      <c r="IG184" s="32">
        <v>-8</v>
      </c>
      <c r="IH184" s="32">
        <v>68</v>
      </c>
      <c r="IL184" s="32">
        <v>2.5</v>
      </c>
      <c r="IQ184" s="32">
        <v>-4</v>
      </c>
      <c r="IR184" s="32">
        <v>66.5</v>
      </c>
      <c r="IV184" s="32">
        <v>10</v>
      </c>
      <c r="IX184" s="32">
        <v>76.5</v>
      </c>
      <c r="JC184" s="32">
        <v>76.5</v>
      </c>
      <c r="JG184" s="32">
        <v>20</v>
      </c>
      <c r="JI184" s="66"/>
      <c r="JL184" s="32">
        <f t="shared" si="2"/>
        <v>96.5</v>
      </c>
    </row>
    <row r="185" s="32" customFormat="1" customHeight="1" spans="1:272">
      <c r="A185" s="10">
        <v>183</v>
      </c>
      <c r="B185" s="10">
        <v>52</v>
      </c>
      <c r="C185" s="10" t="s">
        <v>1136</v>
      </c>
      <c r="D185" s="10" t="s">
        <v>190</v>
      </c>
      <c r="E185" s="10">
        <v>10218</v>
      </c>
      <c r="F185" s="10" t="s">
        <v>1137</v>
      </c>
      <c r="G185" s="10" t="s">
        <v>198</v>
      </c>
      <c r="H185" s="32">
        <v>-2</v>
      </c>
      <c r="I185" s="32">
        <v>-2</v>
      </c>
      <c r="J185" s="32">
        <v>-4</v>
      </c>
      <c r="L185" s="32">
        <v>-4</v>
      </c>
      <c r="M185" s="20">
        <v>-2</v>
      </c>
      <c r="T185" s="33"/>
      <c r="U185" s="20">
        <v>-14</v>
      </c>
      <c r="V185" s="20"/>
      <c r="W185" s="20"/>
      <c r="X185" s="20"/>
      <c r="Y185" s="20"/>
      <c r="Z185" s="20"/>
      <c r="AA185" s="20"/>
      <c r="AB185" s="20"/>
      <c r="AC185" s="20"/>
      <c r="AD185" s="20"/>
      <c r="AE185" s="20">
        <v>-2</v>
      </c>
      <c r="AF185" s="20"/>
      <c r="AG185" s="33">
        <v>-16</v>
      </c>
      <c r="AJ185" s="32">
        <v>40</v>
      </c>
      <c r="AL185" s="32">
        <v>10</v>
      </c>
      <c r="AM185" s="32">
        <v>0</v>
      </c>
      <c r="AN185" s="32">
        <v>20</v>
      </c>
      <c r="AP185" s="33"/>
      <c r="AQ185" s="56">
        <v>54</v>
      </c>
      <c r="AR185" s="33"/>
      <c r="AS185" s="33"/>
      <c r="AT185" s="33"/>
      <c r="AU185" s="33"/>
      <c r="AV185" s="56">
        <v>54</v>
      </c>
      <c r="AW185" s="33"/>
      <c r="BA185" s="33">
        <v>54</v>
      </c>
      <c r="BB185" s="33"/>
      <c r="BC185" s="33"/>
      <c r="BF185" s="32">
        <v>-2</v>
      </c>
      <c r="BH185" s="33"/>
      <c r="BI185" s="33"/>
      <c r="BJ185" s="32">
        <v>4</v>
      </c>
      <c r="BP185" s="34">
        <v>56</v>
      </c>
      <c r="BQ185" s="33"/>
      <c r="BR185" s="33"/>
      <c r="BV185" s="33">
        <v>56</v>
      </c>
      <c r="BW185" s="20"/>
      <c r="BX185" s="20"/>
      <c r="BY185" s="20">
        <v>20</v>
      </c>
      <c r="BZ185" s="20">
        <v>20</v>
      </c>
      <c r="CA185" s="20">
        <v>0</v>
      </c>
      <c r="CB185" s="20"/>
      <c r="CC185" s="20"/>
      <c r="CD185" s="20"/>
      <c r="CE185" s="20"/>
      <c r="CF185" s="33">
        <v>96</v>
      </c>
      <c r="CG185" s="33"/>
      <c r="CH185" s="20"/>
      <c r="CI185" s="20">
        <v>20</v>
      </c>
      <c r="CJ185" s="20">
        <v>5</v>
      </c>
      <c r="CK185" s="33">
        <v>121</v>
      </c>
      <c r="CL185" s="33"/>
      <c r="CN185" s="20">
        <v>4</v>
      </c>
      <c r="CO185" s="35"/>
      <c r="CP185" s="32">
        <v>20</v>
      </c>
      <c r="CR185" s="33"/>
      <c r="CS185" s="33"/>
      <c r="CT185" s="36">
        <v>145</v>
      </c>
      <c r="CW185" s="20"/>
      <c r="CX185" s="32">
        <v>-4</v>
      </c>
      <c r="CY185" s="33">
        <v>141</v>
      </c>
      <c r="CZ185" s="33"/>
      <c r="DA185" s="33"/>
      <c r="DD185" s="33">
        <v>141</v>
      </c>
      <c r="DE185" s="20"/>
      <c r="DF185" s="20"/>
      <c r="DG185" s="33"/>
      <c r="DH185" s="33"/>
      <c r="DI185" s="32">
        <v>-4</v>
      </c>
      <c r="DJ185" s="32">
        <v>20</v>
      </c>
      <c r="DO185" s="36">
        <v>157</v>
      </c>
      <c r="DP185" s="20"/>
      <c r="DQ185" s="33"/>
      <c r="DR185" s="32">
        <v>-2</v>
      </c>
      <c r="DT185" s="32">
        <v>3</v>
      </c>
      <c r="DW185" s="20"/>
      <c r="DX185" s="20"/>
      <c r="DY185" s="20"/>
      <c r="DZ185" s="33"/>
      <c r="EA185" s="32">
        <v>-2</v>
      </c>
      <c r="EB185" s="32">
        <v>20</v>
      </c>
      <c r="EE185" s="34">
        <v>176</v>
      </c>
      <c r="EF185" s="33"/>
      <c r="EG185" s="33"/>
      <c r="EM185" s="32">
        <v>-2</v>
      </c>
      <c r="EO185" s="33">
        <v>174</v>
      </c>
      <c r="EP185" s="33"/>
      <c r="EQ185" s="33"/>
      <c r="ER185" s="32">
        <v>-4</v>
      </c>
      <c r="EU185" s="32">
        <v>80</v>
      </c>
      <c r="EW185" s="33">
        <v>250</v>
      </c>
      <c r="EX185" s="33">
        <v>-24</v>
      </c>
      <c r="EY185" s="33" t="s">
        <v>901</v>
      </c>
      <c r="FC185" s="32">
        <v>8</v>
      </c>
      <c r="FD185" s="32">
        <v>90</v>
      </c>
      <c r="FG185" s="33">
        <v>324</v>
      </c>
      <c r="FH185" s="33"/>
      <c r="FI185" s="33"/>
      <c r="FN185" s="32">
        <v>2</v>
      </c>
      <c r="FO185" s="33">
        <v>326</v>
      </c>
      <c r="FP185" s="33">
        <v>-34.5</v>
      </c>
      <c r="FQ185" s="33" t="s">
        <v>585</v>
      </c>
      <c r="FS185" s="32">
        <v>-2</v>
      </c>
      <c r="FV185" s="33">
        <v>-41</v>
      </c>
      <c r="FW185" s="33" t="s">
        <v>1138</v>
      </c>
      <c r="FX185" s="33"/>
      <c r="FZ185" s="32">
        <v>70</v>
      </c>
      <c r="GB185" s="33">
        <v>318.5</v>
      </c>
      <c r="GC185" s="20">
        <v>-21</v>
      </c>
      <c r="GD185" s="20" t="s">
        <v>464</v>
      </c>
      <c r="GE185" s="20"/>
      <c r="GF185" s="20">
        <v>20</v>
      </c>
      <c r="GG185" s="20"/>
      <c r="GH185" s="33">
        <v>317.5</v>
      </c>
      <c r="GI185" s="33">
        <v>-35</v>
      </c>
      <c r="GJ185" s="32" t="s">
        <v>276</v>
      </c>
      <c r="GM185" s="40"/>
      <c r="GN185" s="33">
        <v>282.5</v>
      </c>
      <c r="GO185" s="33"/>
      <c r="GU185" s="33">
        <v>282.5</v>
      </c>
      <c r="GV185" s="33">
        <v>-20.5</v>
      </c>
      <c r="GW185" s="32" t="s">
        <v>435</v>
      </c>
      <c r="GZ185" s="33">
        <v>262</v>
      </c>
      <c r="HA185" s="32">
        <v>-43</v>
      </c>
      <c r="HB185" s="32" t="s">
        <v>277</v>
      </c>
      <c r="HF185" s="32">
        <v>7.5</v>
      </c>
      <c r="HG185" s="32">
        <v>226.5</v>
      </c>
      <c r="HH185" s="32">
        <v>-56</v>
      </c>
      <c r="HI185" s="32" t="s">
        <v>611</v>
      </c>
      <c r="HL185" s="32">
        <v>-4</v>
      </c>
      <c r="HM185" s="32">
        <v>166.5</v>
      </c>
      <c r="HN185" s="32">
        <v>-84</v>
      </c>
      <c r="HO185" s="32" t="s">
        <v>507</v>
      </c>
      <c r="HR185" s="32">
        <v>82.5</v>
      </c>
      <c r="HS185" s="32">
        <v>-73</v>
      </c>
      <c r="HT185" s="76" t="s">
        <v>400</v>
      </c>
      <c r="HZ185" s="32">
        <v>1</v>
      </c>
      <c r="IA185" s="32">
        <v>10.5</v>
      </c>
      <c r="IB185" s="32">
        <v>-10.5</v>
      </c>
      <c r="IC185" s="32" t="s">
        <v>1139</v>
      </c>
      <c r="IH185" s="32">
        <v>0</v>
      </c>
      <c r="IR185" s="32">
        <v>0</v>
      </c>
      <c r="IV185" s="32">
        <v>0</v>
      </c>
      <c r="IX185" s="32">
        <v>0</v>
      </c>
      <c r="JC185" s="32">
        <v>0</v>
      </c>
      <c r="JI185" s="66"/>
      <c r="JL185" s="32">
        <f t="shared" si="2"/>
        <v>0</v>
      </c>
    </row>
    <row r="186" s="32" customFormat="1" customHeight="1" spans="1:272">
      <c r="A186" s="10">
        <v>184</v>
      </c>
      <c r="B186" s="10">
        <v>598</v>
      </c>
      <c r="C186" s="10" t="s">
        <v>1050</v>
      </c>
      <c r="D186" s="10" t="s">
        <v>269</v>
      </c>
      <c r="E186" s="10">
        <v>11178</v>
      </c>
      <c r="F186" s="10" t="s">
        <v>1140</v>
      </c>
      <c r="G186" s="10" t="s">
        <v>198</v>
      </c>
      <c r="H186" s="32">
        <v>-2</v>
      </c>
      <c r="I186" s="32">
        <v>-4</v>
      </c>
      <c r="J186" s="32">
        <v>-4</v>
      </c>
      <c r="L186" s="32">
        <v>-2</v>
      </c>
      <c r="M186" s="20">
        <v>-2</v>
      </c>
      <c r="N186" s="32">
        <v>20</v>
      </c>
      <c r="T186" s="33"/>
      <c r="U186" s="20">
        <v>6</v>
      </c>
      <c r="V186" s="20"/>
      <c r="W186" s="20"/>
      <c r="X186" s="20"/>
      <c r="Y186" s="20"/>
      <c r="Z186" s="20"/>
      <c r="AA186" s="20"/>
      <c r="AB186" s="20"/>
      <c r="AC186" s="20"/>
      <c r="AD186" s="20"/>
      <c r="AE186" s="20">
        <v>-2</v>
      </c>
      <c r="AF186" s="20"/>
      <c r="AG186" s="33">
        <v>4</v>
      </c>
      <c r="AJ186" s="32">
        <v>5</v>
      </c>
      <c r="AL186" s="32">
        <v>10</v>
      </c>
      <c r="AM186" s="32">
        <v>20</v>
      </c>
      <c r="AN186" s="32">
        <v>20</v>
      </c>
      <c r="AP186" s="33"/>
      <c r="AQ186" s="56">
        <v>59</v>
      </c>
      <c r="AR186" s="33"/>
      <c r="AS186" s="33"/>
      <c r="AT186" s="33"/>
      <c r="AU186" s="33"/>
      <c r="AV186" s="56">
        <v>59</v>
      </c>
      <c r="AW186" s="33"/>
      <c r="BA186" s="33">
        <v>59</v>
      </c>
      <c r="BB186" s="33"/>
      <c r="BC186" s="33"/>
      <c r="BF186" s="32">
        <v>-4</v>
      </c>
      <c r="BH186" s="33"/>
      <c r="BI186" s="33"/>
      <c r="BJ186" s="32">
        <v>-4</v>
      </c>
      <c r="BK186" s="32">
        <v>20</v>
      </c>
      <c r="BP186" s="34">
        <v>71</v>
      </c>
      <c r="BQ186" s="33"/>
      <c r="BR186" s="33"/>
      <c r="BS186" s="32">
        <v>20</v>
      </c>
      <c r="BT186" s="32">
        <v>-2</v>
      </c>
      <c r="BV186" s="33">
        <v>89</v>
      </c>
      <c r="BW186" s="20"/>
      <c r="BX186" s="20"/>
      <c r="BY186" s="20">
        <v>20</v>
      </c>
      <c r="BZ186" s="20">
        <v>0</v>
      </c>
      <c r="CA186" s="20">
        <v>0</v>
      </c>
      <c r="CB186" s="20"/>
      <c r="CC186" s="20">
        <v>-4</v>
      </c>
      <c r="CD186" s="20">
        <v>-63.5</v>
      </c>
      <c r="CE186" s="20" t="s">
        <v>379</v>
      </c>
      <c r="CF186" s="33">
        <v>41.5</v>
      </c>
      <c r="CG186" s="33"/>
      <c r="CH186" s="20"/>
      <c r="CI186" s="20"/>
      <c r="CJ186" s="20"/>
      <c r="CK186" s="33">
        <v>41.5</v>
      </c>
      <c r="CL186" s="33"/>
      <c r="CN186" s="20"/>
      <c r="CO186" s="35"/>
      <c r="CR186" s="33"/>
      <c r="CS186" s="33"/>
      <c r="CT186" s="36">
        <v>41.5</v>
      </c>
      <c r="CW186" s="20"/>
      <c r="CY186" s="33">
        <v>41.5</v>
      </c>
      <c r="CZ186" s="33"/>
      <c r="DA186" s="33"/>
      <c r="DC186" s="32">
        <v>-2</v>
      </c>
      <c r="DD186" s="33">
        <v>39.5</v>
      </c>
      <c r="DE186" s="20"/>
      <c r="DF186" s="20"/>
      <c r="DG186" s="33"/>
      <c r="DH186" s="33"/>
      <c r="DI186" s="32">
        <v>-12</v>
      </c>
      <c r="DO186" s="36">
        <v>27.5</v>
      </c>
      <c r="DP186" s="20"/>
      <c r="DQ186" s="33"/>
      <c r="DW186" s="20"/>
      <c r="DX186" s="20"/>
      <c r="DY186" s="20"/>
      <c r="DZ186" s="33"/>
      <c r="EA186" s="32">
        <v>-4</v>
      </c>
      <c r="EB186" s="32">
        <v>20</v>
      </c>
      <c r="EE186" s="34">
        <v>43.5</v>
      </c>
      <c r="EF186" s="33"/>
      <c r="EG186" s="33"/>
      <c r="EM186" s="32">
        <v>2</v>
      </c>
      <c r="EO186" s="33">
        <v>45.5</v>
      </c>
      <c r="EP186" s="33"/>
      <c r="EQ186" s="33"/>
      <c r="ER186" s="32">
        <v>2</v>
      </c>
      <c r="EU186" s="32">
        <v>80</v>
      </c>
      <c r="EW186" s="33">
        <v>127.5</v>
      </c>
      <c r="EX186" s="33">
        <v>-37</v>
      </c>
      <c r="EY186" s="33" t="s">
        <v>1141</v>
      </c>
      <c r="FD186" s="32">
        <v>70</v>
      </c>
      <c r="FG186" s="33">
        <v>160.5</v>
      </c>
      <c r="FH186" s="33"/>
      <c r="FI186" s="33"/>
      <c r="FO186" s="33">
        <v>160.5</v>
      </c>
      <c r="FP186" s="33">
        <v>-13</v>
      </c>
      <c r="FQ186" s="33" t="s">
        <v>1142</v>
      </c>
      <c r="FS186" s="32">
        <v>-2</v>
      </c>
      <c r="FV186" s="33">
        <v>-9.5</v>
      </c>
      <c r="FW186" s="33" t="s">
        <v>1143</v>
      </c>
      <c r="FX186" s="33">
        <v>-2</v>
      </c>
      <c r="FZ186" s="32">
        <v>30</v>
      </c>
      <c r="GB186" s="33">
        <v>164</v>
      </c>
      <c r="GC186" s="20">
        <v>-25</v>
      </c>
      <c r="GD186" s="20" t="s">
        <v>1132</v>
      </c>
      <c r="GE186" s="20"/>
      <c r="GF186" s="20"/>
      <c r="GG186" s="20"/>
      <c r="GH186" s="33">
        <v>139</v>
      </c>
      <c r="GI186" s="33"/>
      <c r="GM186" s="40"/>
      <c r="GN186" s="33">
        <v>139</v>
      </c>
      <c r="GO186" s="33"/>
      <c r="GQ186" s="32">
        <v>20</v>
      </c>
      <c r="GR186" s="32">
        <v>0</v>
      </c>
      <c r="GU186" s="33">
        <v>159</v>
      </c>
      <c r="GV186" s="33"/>
      <c r="GX186" s="32">
        <v>4</v>
      </c>
      <c r="GZ186" s="33">
        <v>143</v>
      </c>
      <c r="HF186" s="32">
        <v>4.5</v>
      </c>
      <c r="HG186" s="32">
        <v>147.5</v>
      </c>
      <c r="HH186" s="32">
        <v>-38</v>
      </c>
      <c r="HI186" s="32" t="s">
        <v>253</v>
      </c>
      <c r="HM186" s="32">
        <v>109.5</v>
      </c>
      <c r="HN186" s="32">
        <v>-48.5</v>
      </c>
      <c r="HO186" s="32" t="s">
        <v>254</v>
      </c>
      <c r="HR186" s="32">
        <v>61</v>
      </c>
      <c r="HS186" s="32">
        <v>-60</v>
      </c>
      <c r="HT186" s="32" t="s">
        <v>204</v>
      </c>
      <c r="HU186" s="32">
        <v>20</v>
      </c>
      <c r="IA186" s="32">
        <v>21</v>
      </c>
      <c r="IB186" s="32">
        <v>-28</v>
      </c>
      <c r="IC186" s="32" t="s">
        <v>454</v>
      </c>
      <c r="IH186" s="32">
        <v>-7</v>
      </c>
      <c r="IL186" s="32">
        <v>5</v>
      </c>
      <c r="IQ186" s="32">
        <v>-2</v>
      </c>
      <c r="IR186" s="32">
        <v>-4</v>
      </c>
      <c r="IV186" s="32">
        <v>70</v>
      </c>
      <c r="IX186" s="32">
        <v>66</v>
      </c>
      <c r="IY186" s="32">
        <v>-104</v>
      </c>
      <c r="IZ186" s="32" t="s">
        <v>353</v>
      </c>
      <c r="JC186" s="32">
        <v>-38</v>
      </c>
      <c r="JF186" s="32">
        <v>20</v>
      </c>
      <c r="JG186" s="32">
        <v>20</v>
      </c>
      <c r="JI186" s="66"/>
      <c r="JL186" s="32">
        <f t="shared" si="2"/>
        <v>2</v>
      </c>
    </row>
    <row r="187" s="32" customFormat="1" customHeight="1" spans="1:272">
      <c r="A187" s="10">
        <v>185</v>
      </c>
      <c r="B187" s="10">
        <v>726</v>
      </c>
      <c r="C187" s="10" t="s">
        <v>1130</v>
      </c>
      <c r="D187" s="10" t="s">
        <v>208</v>
      </c>
      <c r="E187" s="10">
        <v>6607</v>
      </c>
      <c r="F187" s="10" t="s">
        <v>1144</v>
      </c>
      <c r="G187" s="47" t="s">
        <v>210</v>
      </c>
      <c r="H187" s="32">
        <v>-2</v>
      </c>
      <c r="I187" s="32">
        <v>-10</v>
      </c>
      <c r="J187" s="32">
        <v>-2</v>
      </c>
      <c r="M187" s="20"/>
      <c r="T187" s="33"/>
      <c r="U187" s="20">
        <v>-14</v>
      </c>
      <c r="V187" s="20"/>
      <c r="W187" s="20"/>
      <c r="X187" s="20"/>
      <c r="Y187" s="20"/>
      <c r="Z187" s="20"/>
      <c r="AA187" s="20"/>
      <c r="AB187" s="20"/>
      <c r="AC187" s="20"/>
      <c r="AD187" s="20"/>
      <c r="AE187" s="20"/>
      <c r="AF187" s="20"/>
      <c r="AG187" s="33">
        <v>-14</v>
      </c>
      <c r="AJ187" s="32">
        <v>40</v>
      </c>
      <c r="AL187" s="32">
        <v>10</v>
      </c>
      <c r="AM187" s="32">
        <v>20</v>
      </c>
      <c r="AN187" s="32">
        <v>20</v>
      </c>
      <c r="AP187" s="33"/>
      <c r="AQ187" s="56">
        <v>76</v>
      </c>
      <c r="AR187" s="33"/>
      <c r="AS187" s="33"/>
      <c r="AT187" s="33"/>
      <c r="AU187" s="33"/>
      <c r="AV187" s="56">
        <v>76</v>
      </c>
      <c r="AW187" s="33"/>
      <c r="BA187" s="33">
        <v>76</v>
      </c>
      <c r="BB187" s="33"/>
      <c r="BC187" s="33"/>
      <c r="BF187" s="32">
        <v>0</v>
      </c>
      <c r="BH187" s="33"/>
      <c r="BI187" s="33"/>
      <c r="BM187" s="32">
        <v>20</v>
      </c>
      <c r="BP187" s="34">
        <v>96</v>
      </c>
      <c r="BQ187" s="33"/>
      <c r="BR187" s="33"/>
      <c r="BT187" s="32">
        <v>3</v>
      </c>
      <c r="BV187" s="33">
        <v>99</v>
      </c>
      <c r="BW187" s="20"/>
      <c r="BX187" s="20"/>
      <c r="BY187" s="20">
        <v>20</v>
      </c>
      <c r="BZ187" s="20">
        <v>20</v>
      </c>
      <c r="CA187" s="20">
        <v>0</v>
      </c>
      <c r="CB187" s="20"/>
      <c r="CC187" s="20"/>
      <c r="CD187" s="20"/>
      <c r="CE187" s="20"/>
      <c r="CF187" s="33">
        <v>139</v>
      </c>
      <c r="CG187" s="33"/>
      <c r="CH187" s="20"/>
      <c r="CI187" s="20"/>
      <c r="CJ187" s="20"/>
      <c r="CK187" s="33">
        <v>139</v>
      </c>
      <c r="CL187" s="33"/>
      <c r="CN187" s="20"/>
      <c r="CO187" s="35"/>
      <c r="CR187" s="33">
        <v>-11</v>
      </c>
      <c r="CS187" s="33" t="s">
        <v>1145</v>
      </c>
      <c r="CT187" s="36">
        <v>128</v>
      </c>
      <c r="CU187" s="32">
        <v>20</v>
      </c>
      <c r="CW187" s="20"/>
      <c r="CX187" s="32">
        <v>1</v>
      </c>
      <c r="CY187" s="33">
        <v>149</v>
      </c>
      <c r="CZ187" s="33"/>
      <c r="DA187" s="33"/>
      <c r="DD187" s="33">
        <v>149</v>
      </c>
      <c r="DE187" s="20"/>
      <c r="DF187" s="20"/>
      <c r="DG187" s="33">
        <v>-10</v>
      </c>
      <c r="DH187" s="33" t="s">
        <v>1146</v>
      </c>
      <c r="DI187" s="32">
        <v>4</v>
      </c>
      <c r="DN187" s="32">
        <v>20</v>
      </c>
      <c r="DO187" s="36">
        <v>143</v>
      </c>
      <c r="DP187" s="20">
        <v>-51.5</v>
      </c>
      <c r="DQ187" s="33" t="s">
        <v>1147</v>
      </c>
      <c r="DW187" s="20"/>
      <c r="DX187" s="20"/>
      <c r="DY187" s="20"/>
      <c r="DZ187" s="33"/>
      <c r="EA187" s="32">
        <v>1</v>
      </c>
      <c r="EE187" s="34">
        <v>92.5</v>
      </c>
      <c r="EF187" s="33"/>
      <c r="EG187" s="33"/>
      <c r="EI187" s="32">
        <v>20</v>
      </c>
      <c r="EM187" s="32">
        <v>5</v>
      </c>
      <c r="EO187" s="33">
        <v>117.5</v>
      </c>
      <c r="EP187" s="33"/>
      <c r="EQ187" s="33"/>
      <c r="ER187" s="32">
        <v>-2</v>
      </c>
      <c r="ET187" s="32">
        <v>20</v>
      </c>
      <c r="EU187" s="32">
        <v>70</v>
      </c>
      <c r="EV187" s="32">
        <v>2</v>
      </c>
      <c r="EW187" s="33">
        <v>207.5</v>
      </c>
      <c r="EX187" s="33">
        <v>-45.5</v>
      </c>
      <c r="EY187" s="33" t="s">
        <v>1148</v>
      </c>
      <c r="EZ187" s="32">
        <v>5</v>
      </c>
      <c r="FD187" s="32">
        <v>80</v>
      </c>
      <c r="FG187" s="33">
        <v>247</v>
      </c>
      <c r="FH187" s="33"/>
      <c r="FI187" s="33"/>
      <c r="FN187" s="32">
        <v>2</v>
      </c>
      <c r="FO187" s="33">
        <v>249</v>
      </c>
      <c r="FP187" s="33"/>
      <c r="FQ187" s="33"/>
      <c r="FU187" s="32">
        <v>1</v>
      </c>
      <c r="FV187" s="33">
        <v>-51.5</v>
      </c>
      <c r="FW187" s="33" t="s">
        <v>1149</v>
      </c>
      <c r="FX187" s="33">
        <v>4</v>
      </c>
      <c r="FZ187" s="32">
        <v>40</v>
      </c>
      <c r="GB187" s="33">
        <v>242.5</v>
      </c>
      <c r="GC187" s="20">
        <v>-56.5</v>
      </c>
      <c r="GD187" s="20" t="s">
        <v>289</v>
      </c>
      <c r="GE187" s="20"/>
      <c r="GF187" s="20"/>
      <c r="GG187" s="20"/>
      <c r="GH187" s="33">
        <v>186</v>
      </c>
      <c r="GI187" s="33">
        <v>-13</v>
      </c>
      <c r="GJ187" s="32" t="s">
        <v>1150</v>
      </c>
      <c r="GM187" s="40">
        <v>3</v>
      </c>
      <c r="GN187" s="33">
        <v>176</v>
      </c>
      <c r="GO187" s="33"/>
      <c r="GQ187" s="32">
        <v>20</v>
      </c>
      <c r="GU187" s="33">
        <v>196</v>
      </c>
      <c r="GV187" s="33">
        <v>-7.5</v>
      </c>
      <c r="GW187" s="32" t="s">
        <v>1151</v>
      </c>
      <c r="GX187" s="32">
        <v>7.5</v>
      </c>
      <c r="GZ187" s="33">
        <v>176</v>
      </c>
      <c r="HE187" s="32">
        <v>3</v>
      </c>
      <c r="HF187" s="32">
        <v>7.5</v>
      </c>
      <c r="HG187" s="32">
        <v>186.5</v>
      </c>
      <c r="HH187" s="32">
        <v>-7.5</v>
      </c>
      <c r="HI187" s="32" t="s">
        <v>253</v>
      </c>
      <c r="HL187" s="32">
        <v>5</v>
      </c>
      <c r="HM187" s="32">
        <v>184</v>
      </c>
      <c r="HN187" s="32">
        <v>-41</v>
      </c>
      <c r="HO187" s="32" t="s">
        <v>826</v>
      </c>
      <c r="HP187" s="32">
        <v>10</v>
      </c>
      <c r="HQ187" s="32">
        <v>1</v>
      </c>
      <c r="HR187" s="32">
        <v>154</v>
      </c>
      <c r="HV187" s="32">
        <v>20</v>
      </c>
      <c r="HY187" s="32">
        <v>11</v>
      </c>
      <c r="IA187" s="32">
        <v>185</v>
      </c>
      <c r="IE187" s="32">
        <v>30</v>
      </c>
      <c r="IG187" s="32">
        <v>5</v>
      </c>
      <c r="IH187" s="32">
        <v>220</v>
      </c>
      <c r="II187" s="32">
        <v>-26</v>
      </c>
      <c r="IJ187" s="32" t="s">
        <v>226</v>
      </c>
      <c r="IK187" s="32">
        <v>20</v>
      </c>
      <c r="IL187" s="32">
        <v>10</v>
      </c>
      <c r="IR187" s="32">
        <v>224</v>
      </c>
      <c r="IS187" s="32">
        <v>-7</v>
      </c>
      <c r="IT187" s="32" t="s">
        <v>514</v>
      </c>
      <c r="IV187" s="32">
        <v>60</v>
      </c>
      <c r="IX187" s="32">
        <v>277</v>
      </c>
      <c r="IY187" s="32">
        <v>-39.5</v>
      </c>
      <c r="IZ187" s="32" t="s">
        <v>228</v>
      </c>
      <c r="JA187" s="32">
        <v>1</v>
      </c>
      <c r="JC187" s="32">
        <v>238.5</v>
      </c>
      <c r="JD187" s="32">
        <v>-30</v>
      </c>
      <c r="JE187" s="32" t="s">
        <v>686</v>
      </c>
      <c r="JF187" s="32">
        <v>20</v>
      </c>
      <c r="JG187" s="32">
        <v>20</v>
      </c>
      <c r="JI187" s="66" t="str">
        <f>VLOOKUP(E:E,[1]员工积分情况!$F:$H,3,0)</f>
        <v>20积分</v>
      </c>
      <c r="JJ187" s="32">
        <f>VLOOKUP(E:E,[1]员工积分情况!$F:$I,4,0)</f>
        <v>10</v>
      </c>
      <c r="JK187" s="32">
        <v>8</v>
      </c>
      <c r="JL187" s="32" t="e">
        <f t="shared" si="2"/>
        <v>#VALUE!</v>
      </c>
    </row>
    <row r="188" s="32" customFormat="1" customHeight="1" spans="1:272">
      <c r="A188" s="10">
        <v>186</v>
      </c>
      <c r="B188" s="10">
        <v>113833</v>
      </c>
      <c r="C188" s="10" t="s">
        <v>1152</v>
      </c>
      <c r="D188" s="10" t="s">
        <v>208</v>
      </c>
      <c r="E188" s="46">
        <v>11624</v>
      </c>
      <c r="F188" s="10" t="s">
        <v>1153</v>
      </c>
      <c r="G188" s="48" t="s">
        <v>198</v>
      </c>
      <c r="I188" s="32">
        <v>-8</v>
      </c>
      <c r="J188" s="32">
        <v>-4</v>
      </c>
      <c r="K188" s="32">
        <v>-2</v>
      </c>
      <c r="M188" s="20"/>
      <c r="T188" s="33"/>
      <c r="U188" s="20">
        <v>-14</v>
      </c>
      <c r="V188" s="20"/>
      <c r="W188" s="20"/>
      <c r="X188" s="20"/>
      <c r="Y188" s="20"/>
      <c r="Z188" s="20"/>
      <c r="AA188" s="20"/>
      <c r="AB188" s="20"/>
      <c r="AC188" s="20"/>
      <c r="AD188" s="20"/>
      <c r="AE188" s="20">
        <v>-2</v>
      </c>
      <c r="AF188" s="20"/>
      <c r="AG188" s="33">
        <v>-16</v>
      </c>
      <c r="AP188" s="33"/>
      <c r="AQ188" s="56">
        <v>-16</v>
      </c>
      <c r="AR188" s="33"/>
      <c r="AS188" s="33"/>
      <c r="AT188" s="33"/>
      <c r="AU188" s="33"/>
      <c r="AV188" s="56">
        <v>-16</v>
      </c>
      <c r="AW188" s="33"/>
      <c r="BA188" s="33">
        <v>-16</v>
      </c>
      <c r="BB188" s="33"/>
      <c r="BC188" s="33"/>
      <c r="BF188" s="32">
        <v>0</v>
      </c>
      <c r="BH188" s="33"/>
      <c r="BI188" s="33"/>
      <c r="BP188" s="34">
        <v>-16</v>
      </c>
      <c r="BQ188" s="33"/>
      <c r="BR188" s="33"/>
      <c r="BV188" s="33">
        <v>-16</v>
      </c>
      <c r="BW188" s="20"/>
      <c r="BX188" s="20"/>
      <c r="BY188" s="20"/>
      <c r="BZ188" s="20"/>
      <c r="CA188" s="20">
        <v>0</v>
      </c>
      <c r="CB188" s="20"/>
      <c r="CC188" s="20"/>
      <c r="CD188" s="20"/>
      <c r="CE188" s="20"/>
      <c r="CF188" s="33">
        <v>-16</v>
      </c>
      <c r="CG188" s="33"/>
      <c r="CH188" s="20"/>
      <c r="CI188" s="20"/>
      <c r="CJ188" s="20"/>
      <c r="CK188" s="33">
        <v>-16</v>
      </c>
      <c r="CL188" s="33"/>
      <c r="CN188" s="20"/>
      <c r="CO188" s="35"/>
      <c r="CR188" s="33"/>
      <c r="CS188" s="33"/>
      <c r="CT188" s="36">
        <v>-16</v>
      </c>
      <c r="CW188" s="20"/>
      <c r="CY188" s="33">
        <v>-16</v>
      </c>
      <c r="CZ188" s="33"/>
      <c r="DA188" s="33"/>
      <c r="DD188" s="33">
        <v>-16</v>
      </c>
      <c r="DE188" s="20"/>
      <c r="DF188" s="20"/>
      <c r="DG188" s="33"/>
      <c r="DH188" s="33"/>
      <c r="DO188" s="36">
        <v>-16</v>
      </c>
      <c r="DP188" s="20"/>
      <c r="DQ188" s="33"/>
      <c r="DW188" s="20"/>
      <c r="DX188" s="20"/>
      <c r="DY188" s="20"/>
      <c r="DZ188" s="33"/>
      <c r="EE188" s="34">
        <v>-16</v>
      </c>
      <c r="EF188" s="33"/>
      <c r="EG188" s="33"/>
      <c r="EM188" s="32">
        <v>-2</v>
      </c>
      <c r="EO188" s="33">
        <v>-18</v>
      </c>
      <c r="EP188" s="33"/>
      <c r="EQ188" s="33"/>
      <c r="EU188" s="32">
        <v>90</v>
      </c>
      <c r="EW188" s="33">
        <v>72</v>
      </c>
      <c r="EX188" s="33"/>
      <c r="EY188" s="33"/>
      <c r="FD188" s="32">
        <v>70</v>
      </c>
      <c r="FG188" s="33">
        <v>142</v>
      </c>
      <c r="FH188" s="33"/>
      <c r="FI188" s="33"/>
      <c r="FO188" s="33">
        <v>142</v>
      </c>
      <c r="FP188" s="33"/>
      <c r="FQ188" s="33"/>
      <c r="FS188" s="32">
        <v>6</v>
      </c>
      <c r="FU188" s="32">
        <v>5</v>
      </c>
      <c r="FV188" s="33"/>
      <c r="FW188" s="33"/>
      <c r="FX188" s="33">
        <v>6</v>
      </c>
      <c r="FZ188" s="32">
        <v>50</v>
      </c>
      <c r="GB188" s="33">
        <v>209</v>
      </c>
      <c r="GC188" s="20"/>
      <c r="GD188" s="20"/>
      <c r="GE188" s="20"/>
      <c r="GF188" s="20"/>
      <c r="GG188" s="20"/>
      <c r="GH188" s="33">
        <v>209</v>
      </c>
      <c r="GI188" s="33"/>
      <c r="GM188" s="40">
        <v>4</v>
      </c>
      <c r="GN188" s="33">
        <v>213</v>
      </c>
      <c r="GO188" s="33"/>
      <c r="GU188" s="33">
        <v>213</v>
      </c>
      <c r="GV188" s="33"/>
      <c r="GX188" s="32">
        <v>5</v>
      </c>
      <c r="GZ188" s="33">
        <v>218</v>
      </c>
      <c r="HE188" s="32">
        <v>1</v>
      </c>
      <c r="HF188" s="32">
        <v>5</v>
      </c>
      <c r="HG188" s="32">
        <v>224</v>
      </c>
      <c r="HL188" s="32">
        <v>-2</v>
      </c>
      <c r="HM188" s="32">
        <v>222</v>
      </c>
      <c r="HR188" s="32">
        <v>222</v>
      </c>
      <c r="HS188" s="32">
        <v>-52</v>
      </c>
      <c r="HT188" s="32" t="s">
        <v>204</v>
      </c>
      <c r="HY188" s="32">
        <v>5.5</v>
      </c>
      <c r="IA188" s="32">
        <v>175.5</v>
      </c>
      <c r="IB188" s="32">
        <v>-13</v>
      </c>
      <c r="IC188" s="32" t="s">
        <v>320</v>
      </c>
      <c r="IE188" s="32">
        <v>30</v>
      </c>
      <c r="IF188" s="32">
        <v>20</v>
      </c>
      <c r="IG188" s="32">
        <v>-1</v>
      </c>
      <c r="IH188" s="32">
        <v>211.5</v>
      </c>
      <c r="IJ188" s="32" t="s">
        <v>1154</v>
      </c>
      <c r="IK188" s="32">
        <v>20</v>
      </c>
      <c r="IL188" s="32">
        <v>5.5</v>
      </c>
      <c r="IR188" s="32">
        <v>237</v>
      </c>
      <c r="IS188" s="32">
        <v>-21</v>
      </c>
      <c r="IT188" s="32" t="s">
        <v>360</v>
      </c>
      <c r="IV188" s="32">
        <v>60</v>
      </c>
      <c r="IX188" s="32">
        <v>276</v>
      </c>
      <c r="IY188" s="32">
        <v>-93</v>
      </c>
      <c r="IZ188" s="32" t="s">
        <v>592</v>
      </c>
      <c r="JC188" s="32">
        <v>183</v>
      </c>
      <c r="JD188" s="32">
        <v>-36</v>
      </c>
      <c r="JE188" s="32" t="s">
        <v>545</v>
      </c>
      <c r="JG188" s="32">
        <v>20</v>
      </c>
      <c r="JI188" s="66" t="str">
        <f>VLOOKUP(E:E,[1]员工积分情况!$F:$H,3,0)</f>
        <v>10积分</v>
      </c>
      <c r="JJ188" s="32">
        <f>VLOOKUP(E:E,[1]员工积分情况!$F:$I,4,0)</f>
        <v>20</v>
      </c>
      <c r="JK188" s="32">
        <v>1</v>
      </c>
      <c r="JL188" s="32" t="e">
        <f t="shared" si="2"/>
        <v>#VALUE!</v>
      </c>
    </row>
    <row r="189" s="32" customFormat="1" customHeight="1" spans="1:272">
      <c r="A189" s="10">
        <v>187</v>
      </c>
      <c r="B189" s="10">
        <v>732</v>
      </c>
      <c r="C189" s="10" t="s">
        <v>1155</v>
      </c>
      <c r="D189" s="10" t="s">
        <v>196</v>
      </c>
      <c r="E189" s="10">
        <v>9138</v>
      </c>
      <c r="F189" s="10" t="s">
        <v>1156</v>
      </c>
      <c r="G189" s="47" t="s">
        <v>198</v>
      </c>
      <c r="H189" s="32">
        <v>-2</v>
      </c>
      <c r="I189" s="32">
        <v>-4</v>
      </c>
      <c r="J189" s="32">
        <v>-2</v>
      </c>
      <c r="K189" s="32">
        <v>-5</v>
      </c>
      <c r="L189" s="32">
        <v>-2</v>
      </c>
      <c r="M189" s="20">
        <v>-2</v>
      </c>
      <c r="T189" s="33"/>
      <c r="U189" s="20">
        <v>-17</v>
      </c>
      <c r="V189" s="20"/>
      <c r="W189" s="20"/>
      <c r="X189" s="20"/>
      <c r="Y189" s="20"/>
      <c r="Z189" s="20"/>
      <c r="AA189" s="20"/>
      <c r="AB189" s="20"/>
      <c r="AC189" s="20"/>
      <c r="AD189" s="20"/>
      <c r="AE189" s="20"/>
      <c r="AF189" s="20"/>
      <c r="AG189" s="33">
        <v>-17</v>
      </c>
      <c r="AH189" s="32">
        <v>20</v>
      </c>
      <c r="AJ189" s="32">
        <v>25</v>
      </c>
      <c r="AL189" s="32">
        <v>10</v>
      </c>
      <c r="AM189" s="32">
        <v>20</v>
      </c>
      <c r="AN189" s="32">
        <v>20</v>
      </c>
      <c r="AP189" s="33"/>
      <c r="AQ189" s="56">
        <v>78</v>
      </c>
      <c r="AR189" s="33"/>
      <c r="AS189" s="33"/>
      <c r="AT189" s="33"/>
      <c r="AU189" s="33"/>
      <c r="AV189" s="56">
        <v>78</v>
      </c>
      <c r="AW189" s="33"/>
      <c r="BA189" s="33">
        <v>78</v>
      </c>
      <c r="BB189" s="33"/>
      <c r="BC189" s="33"/>
      <c r="BF189" s="32">
        <v>-2</v>
      </c>
      <c r="BH189" s="33"/>
      <c r="BI189" s="33"/>
      <c r="BJ189" s="32">
        <v>2</v>
      </c>
      <c r="BP189" s="34">
        <v>78</v>
      </c>
      <c r="BQ189" s="33"/>
      <c r="BR189" s="33"/>
      <c r="BV189" s="33">
        <v>78</v>
      </c>
      <c r="BW189" s="20"/>
      <c r="BX189" s="20"/>
      <c r="BY189" s="20"/>
      <c r="BZ189" s="20"/>
      <c r="CA189" s="20">
        <v>0</v>
      </c>
      <c r="CB189" s="20"/>
      <c r="CC189" s="20"/>
      <c r="CD189" s="20">
        <v>-35</v>
      </c>
      <c r="CE189" s="20" t="s">
        <v>1157</v>
      </c>
      <c r="CF189" s="33">
        <v>43</v>
      </c>
      <c r="CG189" s="33"/>
      <c r="CH189" s="20"/>
      <c r="CI189" s="20"/>
      <c r="CJ189" s="20"/>
      <c r="CK189" s="33">
        <v>43</v>
      </c>
      <c r="CL189" s="33"/>
      <c r="CN189" s="20"/>
      <c r="CO189" s="35"/>
      <c r="CR189" s="33"/>
      <c r="CS189" s="33"/>
      <c r="CT189" s="36">
        <v>43</v>
      </c>
      <c r="CW189" s="20"/>
      <c r="CY189" s="33">
        <v>43</v>
      </c>
      <c r="CZ189" s="33"/>
      <c r="DA189" s="33"/>
      <c r="DD189" s="33">
        <v>43</v>
      </c>
      <c r="DE189" s="20"/>
      <c r="DF189" s="20"/>
      <c r="DG189" s="33"/>
      <c r="DH189" s="33"/>
      <c r="DO189" s="36">
        <v>43</v>
      </c>
      <c r="DP189" s="20"/>
      <c r="DQ189" s="33"/>
      <c r="DW189" s="20"/>
      <c r="DX189" s="20"/>
      <c r="DY189" s="20"/>
      <c r="DZ189" s="33"/>
      <c r="EE189" s="34">
        <v>43</v>
      </c>
      <c r="EF189" s="33"/>
      <c r="EG189" s="33"/>
      <c r="EO189" s="33">
        <v>43</v>
      </c>
      <c r="EP189" s="33"/>
      <c r="EQ189" s="33"/>
      <c r="EW189" s="33">
        <v>43</v>
      </c>
      <c r="EX189" s="33"/>
      <c r="EY189" s="33"/>
      <c r="FE189" s="32">
        <v>3</v>
      </c>
      <c r="FG189" s="33">
        <v>46</v>
      </c>
      <c r="FH189" s="33"/>
      <c r="FI189" s="33"/>
      <c r="FN189" s="32">
        <v>2</v>
      </c>
      <c r="FO189" s="33">
        <v>48</v>
      </c>
      <c r="FP189" s="33"/>
      <c r="FQ189" s="33"/>
      <c r="FV189" s="33"/>
      <c r="FW189" s="33"/>
      <c r="FX189" s="33">
        <v>0</v>
      </c>
      <c r="GB189" s="33">
        <v>48</v>
      </c>
      <c r="GC189" s="20"/>
      <c r="GD189" s="20"/>
      <c r="GE189" s="20"/>
      <c r="GF189" s="20"/>
      <c r="GG189" s="20"/>
      <c r="GH189" s="33">
        <v>48</v>
      </c>
      <c r="GI189" s="33"/>
      <c r="GM189" s="40">
        <v>-4</v>
      </c>
      <c r="GN189" s="33">
        <v>44</v>
      </c>
      <c r="GO189" s="33"/>
      <c r="GU189" s="33">
        <v>44</v>
      </c>
      <c r="GV189" s="33"/>
      <c r="GX189" s="32">
        <v>5.5</v>
      </c>
      <c r="GZ189" s="33">
        <v>49.5</v>
      </c>
      <c r="HE189" s="32">
        <v>1</v>
      </c>
      <c r="HF189" s="32">
        <v>0</v>
      </c>
      <c r="HG189" s="32">
        <v>50.5</v>
      </c>
      <c r="HM189" s="32">
        <v>50.5</v>
      </c>
      <c r="HQ189" s="32">
        <v>5</v>
      </c>
      <c r="HR189" s="32">
        <v>55.5</v>
      </c>
      <c r="HZ189" s="32">
        <v>-4</v>
      </c>
      <c r="IA189" s="32">
        <v>51.5</v>
      </c>
      <c r="IH189" s="32">
        <v>51.5</v>
      </c>
      <c r="IL189" s="32">
        <v>5</v>
      </c>
      <c r="IR189" s="32">
        <v>56.5</v>
      </c>
      <c r="IV189" s="32">
        <v>0</v>
      </c>
      <c r="IX189" s="32">
        <v>56.5</v>
      </c>
      <c r="JC189" s="32">
        <v>56.5</v>
      </c>
      <c r="JI189" s="66"/>
      <c r="JK189" s="32">
        <v>-10</v>
      </c>
      <c r="JL189" s="32">
        <f t="shared" si="2"/>
        <v>46.5</v>
      </c>
    </row>
    <row r="190" s="32" customFormat="1" customHeight="1" spans="1:272">
      <c r="A190" s="10">
        <v>188</v>
      </c>
      <c r="B190" s="10">
        <v>107728</v>
      </c>
      <c r="C190" s="10" t="s">
        <v>1158</v>
      </c>
      <c r="D190" s="10" t="s">
        <v>196</v>
      </c>
      <c r="E190" s="46">
        <v>12094</v>
      </c>
      <c r="F190" s="10" t="s">
        <v>1159</v>
      </c>
      <c r="G190" s="47" t="s">
        <v>198</v>
      </c>
      <c r="J190" s="32">
        <v>-10</v>
      </c>
      <c r="K190" s="32">
        <v>-6</v>
      </c>
      <c r="M190" s="20"/>
      <c r="T190" s="33"/>
      <c r="U190" s="20">
        <v>-16</v>
      </c>
      <c r="V190" s="20"/>
      <c r="W190" s="20"/>
      <c r="X190" s="20"/>
      <c r="Y190" s="20"/>
      <c r="Z190" s="20"/>
      <c r="AA190" s="20"/>
      <c r="AB190" s="20"/>
      <c r="AC190" s="20"/>
      <c r="AD190" s="20">
        <v>30</v>
      </c>
      <c r="AE190" s="20"/>
      <c r="AF190" s="20"/>
      <c r="AG190" s="33">
        <v>14</v>
      </c>
      <c r="AJ190" s="32">
        <v>35</v>
      </c>
      <c r="AP190" s="33"/>
      <c r="AQ190" s="56">
        <v>49</v>
      </c>
      <c r="AR190" s="33"/>
      <c r="AS190" s="33"/>
      <c r="AT190" s="33">
        <v>20</v>
      </c>
      <c r="AU190" s="33"/>
      <c r="AV190" s="56">
        <v>69</v>
      </c>
      <c r="AW190" s="33"/>
      <c r="BA190" s="33">
        <v>69</v>
      </c>
      <c r="BB190" s="33"/>
      <c r="BC190" s="33"/>
      <c r="BD190" s="32">
        <v>20</v>
      </c>
      <c r="BE190" s="32">
        <v>20</v>
      </c>
      <c r="BF190" s="32">
        <v>0</v>
      </c>
      <c r="BH190" s="33"/>
      <c r="BI190" s="33"/>
      <c r="BJ190" s="32">
        <v>1</v>
      </c>
      <c r="BK190" s="32">
        <v>20</v>
      </c>
      <c r="BP190" s="34">
        <v>130</v>
      </c>
      <c r="BQ190" s="33"/>
      <c r="BR190" s="33"/>
      <c r="BS190" s="32">
        <v>20</v>
      </c>
      <c r="BT190" s="32">
        <v>4</v>
      </c>
      <c r="BV190" s="33">
        <v>154</v>
      </c>
      <c r="BW190" s="20"/>
      <c r="BX190" s="20">
        <v>20</v>
      </c>
      <c r="BY190" s="20"/>
      <c r="BZ190" s="20"/>
      <c r="CA190" s="20">
        <v>20</v>
      </c>
      <c r="CB190" s="20"/>
      <c r="CC190" s="20">
        <v>-1</v>
      </c>
      <c r="CD190" s="20"/>
      <c r="CE190" s="20"/>
      <c r="CF190" s="33">
        <v>193</v>
      </c>
      <c r="CG190" s="33"/>
      <c r="CH190" s="20"/>
      <c r="CI190" s="20">
        <v>20</v>
      </c>
      <c r="CJ190" s="20"/>
      <c r="CK190" s="33">
        <v>213</v>
      </c>
      <c r="CL190" s="33">
        <v>-47</v>
      </c>
      <c r="CM190" s="32" t="s">
        <v>1160</v>
      </c>
      <c r="CN190" s="20"/>
      <c r="CO190" s="35"/>
      <c r="CR190" s="33">
        <v>-15</v>
      </c>
      <c r="CS190" s="33" t="s">
        <v>1161</v>
      </c>
      <c r="CT190" s="36">
        <v>151</v>
      </c>
      <c r="CU190" s="32">
        <v>20</v>
      </c>
      <c r="CW190" s="20"/>
      <c r="CY190" s="33">
        <v>171</v>
      </c>
      <c r="CZ190" s="33">
        <v>-24</v>
      </c>
      <c r="DA190" s="33" t="s">
        <v>1162</v>
      </c>
      <c r="DD190" s="33">
        <v>147</v>
      </c>
      <c r="DE190" s="20"/>
      <c r="DF190" s="20"/>
      <c r="DG190" s="33">
        <v>-40.5</v>
      </c>
      <c r="DH190" s="33" t="s">
        <v>1163</v>
      </c>
      <c r="DI190" s="32">
        <v>1</v>
      </c>
      <c r="DO190" s="36">
        <v>107.5</v>
      </c>
      <c r="DP190" s="20"/>
      <c r="DQ190" s="33"/>
      <c r="DR190" s="32">
        <v>-1</v>
      </c>
      <c r="DW190" s="20">
        <v>-25</v>
      </c>
      <c r="DX190" s="20" t="s">
        <v>1164</v>
      </c>
      <c r="DY190" s="20"/>
      <c r="DZ190" s="33"/>
      <c r="EA190" s="32">
        <v>-2</v>
      </c>
      <c r="ED190" s="32">
        <v>20</v>
      </c>
      <c r="EE190" s="34">
        <v>99.5</v>
      </c>
      <c r="EF190" s="33">
        <v>-3.5</v>
      </c>
      <c r="EG190" s="33" t="s">
        <v>814</v>
      </c>
      <c r="EH190" s="32">
        <v>10</v>
      </c>
      <c r="EJ190" s="32">
        <v>5</v>
      </c>
      <c r="EK190" s="32">
        <v>10</v>
      </c>
      <c r="EM190" s="32">
        <v>-2</v>
      </c>
      <c r="EO190" s="33">
        <v>119</v>
      </c>
      <c r="EP190" s="33"/>
      <c r="EQ190" s="33"/>
      <c r="EU190" s="32">
        <v>80</v>
      </c>
      <c r="EV190" s="32">
        <v>1</v>
      </c>
      <c r="EW190" s="33">
        <v>200</v>
      </c>
      <c r="EX190" s="33">
        <v>-11.5</v>
      </c>
      <c r="EY190" s="33" t="s">
        <v>1165</v>
      </c>
      <c r="FD190" s="32">
        <v>70</v>
      </c>
      <c r="FG190" s="33">
        <v>258.5</v>
      </c>
      <c r="FH190" s="33">
        <v>-46.5</v>
      </c>
      <c r="FI190" s="33" t="s">
        <v>1166</v>
      </c>
      <c r="FJ190" s="32">
        <v>3</v>
      </c>
      <c r="FL190" s="32">
        <v>10</v>
      </c>
      <c r="FO190" s="33">
        <v>225</v>
      </c>
      <c r="FP190" s="33">
        <v>-49</v>
      </c>
      <c r="FQ190" s="33" t="s">
        <v>1167</v>
      </c>
      <c r="FU190" s="32">
        <v>1</v>
      </c>
      <c r="FV190" s="33">
        <v>-61</v>
      </c>
      <c r="FW190" s="33" t="s">
        <v>1168</v>
      </c>
      <c r="FX190" s="33">
        <v>3</v>
      </c>
      <c r="FZ190" s="32">
        <v>20</v>
      </c>
      <c r="GB190" s="33">
        <v>139</v>
      </c>
      <c r="GC190" s="20">
        <v>-25</v>
      </c>
      <c r="GD190" s="20" t="s">
        <v>1132</v>
      </c>
      <c r="GE190" s="20"/>
      <c r="GF190" s="20"/>
      <c r="GG190" s="20"/>
      <c r="GH190" s="33">
        <v>114</v>
      </c>
      <c r="GI190" s="33">
        <v>-24</v>
      </c>
      <c r="GJ190" s="32" t="s">
        <v>1169</v>
      </c>
      <c r="GM190" s="40">
        <v>-2</v>
      </c>
      <c r="GN190" s="33">
        <v>88</v>
      </c>
      <c r="GO190" s="33">
        <v>-9.5</v>
      </c>
      <c r="GP190" s="32" t="s">
        <v>640</v>
      </c>
      <c r="GS190" s="32">
        <v>10</v>
      </c>
      <c r="GU190" s="33">
        <v>88.5</v>
      </c>
      <c r="GV190" s="33">
        <v>-58.5</v>
      </c>
      <c r="GW190" s="32" t="s">
        <v>1170</v>
      </c>
      <c r="GX190" s="32">
        <v>7.5</v>
      </c>
      <c r="GZ190" s="33">
        <v>37</v>
      </c>
      <c r="HA190" s="32">
        <v>-15</v>
      </c>
      <c r="HB190" s="32" t="s">
        <v>808</v>
      </c>
      <c r="HC190" s="32">
        <v>20</v>
      </c>
      <c r="HF190" s="32">
        <v>6</v>
      </c>
      <c r="HG190" s="32">
        <v>48</v>
      </c>
      <c r="HH190" s="32">
        <v>-32</v>
      </c>
      <c r="HI190" s="32" t="s">
        <v>358</v>
      </c>
      <c r="HL190" s="32">
        <v>-2</v>
      </c>
      <c r="HM190" s="32">
        <v>14</v>
      </c>
      <c r="HP190" s="32">
        <v>3.5</v>
      </c>
      <c r="HR190" s="32">
        <v>17.5</v>
      </c>
      <c r="HS190" s="32">
        <v>-17.5</v>
      </c>
      <c r="HT190" s="32" t="s">
        <v>400</v>
      </c>
      <c r="IA190" s="32">
        <v>0</v>
      </c>
      <c r="IH190" s="32">
        <v>0</v>
      </c>
      <c r="IR190" s="32">
        <v>0</v>
      </c>
      <c r="IV190" s="32">
        <v>0</v>
      </c>
      <c r="IX190" s="32">
        <v>0</v>
      </c>
      <c r="JC190" s="32">
        <v>0</v>
      </c>
      <c r="JF190" s="32">
        <v>20</v>
      </c>
      <c r="JH190" s="32">
        <v>20</v>
      </c>
      <c r="JI190" s="66"/>
      <c r="JL190" s="32">
        <f t="shared" si="2"/>
        <v>40</v>
      </c>
    </row>
    <row r="191" s="32" customFormat="1" customHeight="1" spans="1:272">
      <c r="A191" s="10">
        <v>189</v>
      </c>
      <c r="B191" s="10">
        <v>712</v>
      </c>
      <c r="C191" s="10" t="s">
        <v>739</v>
      </c>
      <c r="D191" s="10" t="s">
        <v>279</v>
      </c>
      <c r="E191" s="10">
        <v>11143</v>
      </c>
      <c r="F191" s="10" t="s">
        <v>1171</v>
      </c>
      <c r="G191" s="10" t="s">
        <v>210</v>
      </c>
      <c r="H191" s="32">
        <v>-6</v>
      </c>
      <c r="I191" s="32">
        <v>-6</v>
      </c>
      <c r="J191" s="32">
        <v>0</v>
      </c>
      <c r="K191" s="32">
        <v>-2</v>
      </c>
      <c r="L191" s="32">
        <v>-4</v>
      </c>
      <c r="M191" s="20">
        <v>0</v>
      </c>
      <c r="T191" s="33"/>
      <c r="U191" s="20">
        <v>-18</v>
      </c>
      <c r="V191" s="20"/>
      <c r="W191" s="20"/>
      <c r="X191" s="20"/>
      <c r="Y191" s="20"/>
      <c r="Z191" s="20"/>
      <c r="AA191" s="20"/>
      <c r="AB191" s="20"/>
      <c r="AC191" s="20"/>
      <c r="AD191" s="20"/>
      <c r="AE191" s="20">
        <v>-2</v>
      </c>
      <c r="AF191" s="20"/>
      <c r="AG191" s="33">
        <v>-20</v>
      </c>
      <c r="AL191" s="32">
        <v>0</v>
      </c>
      <c r="AM191" s="32">
        <v>0</v>
      </c>
      <c r="AN191" s="32">
        <v>20</v>
      </c>
      <c r="AP191" s="33"/>
      <c r="AQ191" s="56">
        <v>0</v>
      </c>
      <c r="AR191" s="33"/>
      <c r="AS191" s="33"/>
      <c r="AT191" s="33"/>
      <c r="AU191" s="33"/>
      <c r="AV191" s="56">
        <v>0</v>
      </c>
      <c r="AW191" s="33"/>
      <c r="BA191" s="33">
        <v>0</v>
      </c>
      <c r="BB191" s="33"/>
      <c r="BC191" s="33"/>
      <c r="BF191" s="32">
        <v>-2</v>
      </c>
      <c r="BH191" s="33"/>
      <c r="BI191" s="33"/>
      <c r="BP191" s="34">
        <v>-2</v>
      </c>
      <c r="BQ191" s="33"/>
      <c r="BR191" s="33"/>
      <c r="BV191" s="33">
        <v>-2</v>
      </c>
      <c r="BW191" s="20"/>
      <c r="BX191" s="20"/>
      <c r="BY191" s="20"/>
      <c r="BZ191" s="20"/>
      <c r="CA191" s="20">
        <v>0</v>
      </c>
      <c r="CB191" s="20"/>
      <c r="CC191" s="20">
        <v>5</v>
      </c>
      <c r="CD191" s="20"/>
      <c r="CE191" s="20"/>
      <c r="CF191" s="33">
        <v>3</v>
      </c>
      <c r="CG191" s="33"/>
      <c r="CH191" s="20"/>
      <c r="CI191" s="20"/>
      <c r="CJ191" s="20"/>
      <c r="CK191" s="33">
        <v>3</v>
      </c>
      <c r="CL191" s="33"/>
      <c r="CN191" s="20"/>
      <c r="CO191" s="35"/>
      <c r="CR191" s="33"/>
      <c r="CS191" s="33"/>
      <c r="CT191" s="36">
        <v>3</v>
      </c>
      <c r="CU191" s="32">
        <v>20</v>
      </c>
      <c r="CW191" s="20"/>
      <c r="CX191" s="32">
        <v>8</v>
      </c>
      <c r="CY191" s="33">
        <v>31</v>
      </c>
      <c r="CZ191" s="33"/>
      <c r="DA191" s="33"/>
      <c r="DC191" s="32">
        <v>6</v>
      </c>
      <c r="DD191" s="33">
        <v>37</v>
      </c>
      <c r="DE191" s="20"/>
      <c r="DF191" s="20"/>
      <c r="DG191" s="33"/>
      <c r="DH191" s="33"/>
      <c r="DI191" s="32">
        <v>1</v>
      </c>
      <c r="DO191" s="36">
        <v>38</v>
      </c>
      <c r="DP191" s="20"/>
      <c r="DQ191" s="33"/>
      <c r="DW191" s="20"/>
      <c r="DX191" s="20"/>
      <c r="DY191" s="20"/>
      <c r="DZ191" s="33"/>
      <c r="EC191" s="32">
        <v>1</v>
      </c>
      <c r="EE191" s="34">
        <v>39</v>
      </c>
      <c r="EF191" s="33"/>
      <c r="EG191" s="33"/>
      <c r="EO191" s="33">
        <v>39</v>
      </c>
      <c r="EP191" s="33"/>
      <c r="EQ191" s="33"/>
      <c r="EU191" s="32">
        <v>30</v>
      </c>
      <c r="EW191" s="33">
        <v>69</v>
      </c>
      <c r="EX191" s="33"/>
      <c r="EY191" s="33"/>
      <c r="EZ191" s="32">
        <v>-4</v>
      </c>
      <c r="FD191" s="32">
        <v>20</v>
      </c>
      <c r="FG191" s="33">
        <v>85</v>
      </c>
      <c r="FH191" s="33"/>
      <c r="FI191" s="33"/>
      <c r="FN191" s="32">
        <v>5</v>
      </c>
      <c r="FO191" s="33">
        <v>90</v>
      </c>
      <c r="FP191" s="33"/>
      <c r="FQ191" s="33"/>
      <c r="FS191" s="32">
        <v>-4</v>
      </c>
      <c r="FV191" s="33">
        <v>-48</v>
      </c>
      <c r="FW191" s="33" t="s">
        <v>1172</v>
      </c>
      <c r="FX191" s="33">
        <v>3</v>
      </c>
      <c r="FZ191" s="32">
        <v>10</v>
      </c>
      <c r="GB191" s="33">
        <v>51</v>
      </c>
      <c r="GC191" s="20"/>
      <c r="GD191" s="20"/>
      <c r="GE191" s="20"/>
      <c r="GF191" s="20"/>
      <c r="GG191" s="20"/>
      <c r="GH191" s="33">
        <v>51</v>
      </c>
      <c r="GI191" s="33"/>
      <c r="GM191" s="40">
        <v>5</v>
      </c>
      <c r="GN191" s="33">
        <v>56</v>
      </c>
      <c r="GO191" s="33"/>
      <c r="GR191" s="32">
        <v>1</v>
      </c>
      <c r="GU191" s="33">
        <v>57</v>
      </c>
      <c r="GV191" s="33"/>
      <c r="GZ191" s="33">
        <v>56</v>
      </c>
      <c r="HE191" s="32">
        <v>-2</v>
      </c>
      <c r="HF191" s="32">
        <v>0</v>
      </c>
      <c r="HG191" s="32">
        <v>54</v>
      </c>
      <c r="HL191" s="32">
        <v>-2</v>
      </c>
      <c r="HM191" s="32">
        <v>52</v>
      </c>
      <c r="HP191" s="32">
        <v>7.5</v>
      </c>
      <c r="HR191" s="32">
        <v>59.5</v>
      </c>
      <c r="HS191" s="32">
        <v>-44.5</v>
      </c>
      <c r="HT191" s="32" t="s">
        <v>677</v>
      </c>
      <c r="HY191" s="32">
        <v>11.5</v>
      </c>
      <c r="IA191" s="32">
        <v>26.5</v>
      </c>
      <c r="IB191" s="32">
        <v>-17</v>
      </c>
      <c r="IC191" s="32" t="s">
        <v>649</v>
      </c>
      <c r="IE191" s="32">
        <v>20</v>
      </c>
      <c r="IG191" s="32">
        <v>2</v>
      </c>
      <c r="IH191" s="32">
        <v>31.5</v>
      </c>
      <c r="IL191" s="32">
        <v>10</v>
      </c>
      <c r="IQ191" s="32">
        <v>-1</v>
      </c>
      <c r="IR191" s="32">
        <v>40.5</v>
      </c>
      <c r="IV191" s="32">
        <v>50</v>
      </c>
      <c r="IX191" s="32">
        <v>90.5</v>
      </c>
      <c r="JC191" s="32">
        <v>90.5</v>
      </c>
      <c r="JI191" s="66"/>
      <c r="JK191" s="32">
        <v>-3</v>
      </c>
      <c r="JL191" s="32">
        <f t="shared" si="2"/>
        <v>87.5</v>
      </c>
    </row>
    <row r="192" s="32" customFormat="1" customHeight="1" spans="1:272">
      <c r="A192" s="10">
        <v>190</v>
      </c>
      <c r="B192" s="10">
        <v>709</v>
      </c>
      <c r="C192" s="10" t="s">
        <v>1173</v>
      </c>
      <c r="D192" s="10" t="s">
        <v>190</v>
      </c>
      <c r="E192" s="10">
        <v>10191</v>
      </c>
      <c r="F192" s="10" t="s">
        <v>1174</v>
      </c>
      <c r="G192" s="10" t="s">
        <v>198</v>
      </c>
      <c r="H192" s="32">
        <v>-2</v>
      </c>
      <c r="I192" s="32">
        <v>-10</v>
      </c>
      <c r="J192" s="32">
        <v>-4</v>
      </c>
      <c r="K192" s="32">
        <v>-6</v>
      </c>
      <c r="M192" s="20">
        <v>-4</v>
      </c>
      <c r="Q192" s="32">
        <v>20</v>
      </c>
      <c r="T192" s="33"/>
      <c r="U192" s="20">
        <v>-6</v>
      </c>
      <c r="V192" s="20"/>
      <c r="W192" s="20"/>
      <c r="X192" s="20"/>
      <c r="Y192" s="20"/>
      <c r="Z192" s="20"/>
      <c r="AA192" s="20"/>
      <c r="AB192" s="20"/>
      <c r="AC192" s="20"/>
      <c r="AD192" s="20"/>
      <c r="AE192" s="20">
        <v>4</v>
      </c>
      <c r="AF192" s="20"/>
      <c r="AG192" s="33">
        <v>-2</v>
      </c>
      <c r="AJ192" s="32">
        <v>35</v>
      </c>
      <c r="AL192" s="32">
        <v>10</v>
      </c>
      <c r="AM192" s="32">
        <v>20</v>
      </c>
      <c r="AN192" s="32">
        <v>20</v>
      </c>
      <c r="AP192" s="33"/>
      <c r="AQ192" s="56">
        <v>83</v>
      </c>
      <c r="AR192" s="33"/>
      <c r="AS192" s="33"/>
      <c r="AT192" s="33"/>
      <c r="AU192" s="33"/>
      <c r="AV192" s="56">
        <v>83</v>
      </c>
      <c r="AW192" s="33"/>
      <c r="BA192" s="33">
        <v>83</v>
      </c>
      <c r="BB192" s="33"/>
      <c r="BC192" s="33"/>
      <c r="BF192" s="32">
        <v>0</v>
      </c>
      <c r="BH192" s="33"/>
      <c r="BI192" s="33"/>
      <c r="BJ192" s="32">
        <v>-2</v>
      </c>
      <c r="BP192" s="34">
        <v>81</v>
      </c>
      <c r="BQ192" s="33"/>
      <c r="BR192" s="33"/>
      <c r="BV192" s="33">
        <v>81</v>
      </c>
      <c r="BW192" s="20"/>
      <c r="BX192" s="20"/>
      <c r="BY192" s="20"/>
      <c r="BZ192" s="20"/>
      <c r="CA192" s="20">
        <v>20</v>
      </c>
      <c r="CB192" s="20"/>
      <c r="CC192" s="20">
        <v>-2</v>
      </c>
      <c r="CD192" s="20"/>
      <c r="CE192" s="20"/>
      <c r="CF192" s="33">
        <v>99</v>
      </c>
      <c r="CG192" s="33"/>
      <c r="CH192" s="20"/>
      <c r="CI192" s="20"/>
      <c r="CJ192" s="20"/>
      <c r="CK192" s="33">
        <v>99</v>
      </c>
      <c r="CL192" s="33"/>
      <c r="CN192" s="20"/>
      <c r="CO192" s="35"/>
      <c r="CR192" s="33"/>
      <c r="CS192" s="33"/>
      <c r="CT192" s="36">
        <v>99</v>
      </c>
      <c r="CU192" s="32">
        <v>20</v>
      </c>
      <c r="CW192" s="20">
        <v>10</v>
      </c>
      <c r="CY192" s="33">
        <v>129</v>
      </c>
      <c r="CZ192" s="33"/>
      <c r="DA192" s="33"/>
      <c r="DB192" s="32">
        <v>20</v>
      </c>
      <c r="DD192" s="33">
        <v>149</v>
      </c>
      <c r="DE192" s="20"/>
      <c r="DF192" s="20"/>
      <c r="DG192" s="33"/>
      <c r="DH192" s="33"/>
      <c r="DO192" s="36">
        <v>149</v>
      </c>
      <c r="DP192" s="20"/>
      <c r="DQ192" s="33"/>
      <c r="DW192" s="20"/>
      <c r="DX192" s="20"/>
      <c r="DY192" s="20"/>
      <c r="DZ192" s="33"/>
      <c r="EA192" s="32">
        <v>-2</v>
      </c>
      <c r="EC192" s="32">
        <v>3</v>
      </c>
      <c r="EE192" s="34">
        <v>150</v>
      </c>
      <c r="EF192" s="33"/>
      <c r="EG192" s="33"/>
      <c r="EO192" s="33">
        <v>150</v>
      </c>
      <c r="EP192" s="33"/>
      <c r="EQ192" s="33"/>
      <c r="EU192" s="32">
        <v>80</v>
      </c>
      <c r="EW192" s="33">
        <v>230</v>
      </c>
      <c r="EX192" s="33"/>
      <c r="EY192" s="33"/>
      <c r="FD192" s="32">
        <v>70</v>
      </c>
      <c r="FG192" s="33">
        <v>300</v>
      </c>
      <c r="FH192" s="33"/>
      <c r="FI192" s="33"/>
      <c r="FO192" s="33">
        <v>300</v>
      </c>
      <c r="FP192" s="33"/>
      <c r="FQ192" s="33"/>
      <c r="FS192" s="32">
        <v>-2</v>
      </c>
      <c r="FU192" s="32">
        <v>2</v>
      </c>
      <c r="FV192" s="33"/>
      <c r="FW192" s="33"/>
      <c r="FX192" s="33">
        <v>-2</v>
      </c>
      <c r="FZ192" s="32">
        <v>50</v>
      </c>
      <c r="GB192" s="33">
        <v>348</v>
      </c>
      <c r="GC192" s="20"/>
      <c r="GD192" s="20"/>
      <c r="GE192" s="20"/>
      <c r="GF192" s="20"/>
      <c r="GG192" s="20">
        <v>-2</v>
      </c>
      <c r="GH192" s="33">
        <v>346</v>
      </c>
      <c r="GI192" s="33"/>
      <c r="GM192" s="40">
        <v>-4</v>
      </c>
      <c r="GN192" s="33">
        <v>342</v>
      </c>
      <c r="GO192" s="33"/>
      <c r="GR192" s="32">
        <v>-2</v>
      </c>
      <c r="GU192" s="33">
        <v>340</v>
      </c>
      <c r="GV192" s="33"/>
      <c r="GX192" s="32">
        <v>5</v>
      </c>
      <c r="GZ192" s="33">
        <v>347</v>
      </c>
      <c r="HE192" s="32">
        <v>-4</v>
      </c>
      <c r="HF192" s="32">
        <v>5.5</v>
      </c>
      <c r="HG192" s="32">
        <v>348.5</v>
      </c>
      <c r="HM192" s="32">
        <v>348.5</v>
      </c>
      <c r="HQ192" s="32">
        <v>-4</v>
      </c>
      <c r="HR192" s="32">
        <v>344.5</v>
      </c>
      <c r="HY192" s="32">
        <v>9</v>
      </c>
      <c r="IA192" s="32">
        <v>353.5</v>
      </c>
      <c r="IG192" s="32">
        <v>-4</v>
      </c>
      <c r="IH192" s="32">
        <v>349.5</v>
      </c>
      <c r="IL192" s="32">
        <v>0</v>
      </c>
      <c r="IQ192" s="32">
        <v>-2</v>
      </c>
      <c r="IR192" s="32">
        <v>347.5</v>
      </c>
      <c r="IV192" s="32">
        <v>60</v>
      </c>
      <c r="IX192" s="32">
        <v>407.5</v>
      </c>
      <c r="JC192" s="32">
        <v>407.5</v>
      </c>
      <c r="JI192" s="66"/>
      <c r="JL192" s="32">
        <f t="shared" si="2"/>
        <v>407.5</v>
      </c>
    </row>
    <row r="193" s="32" customFormat="1" customHeight="1" spans="1:272">
      <c r="A193" s="10">
        <v>191</v>
      </c>
      <c r="B193" s="10">
        <v>56</v>
      </c>
      <c r="C193" s="10" t="s">
        <v>361</v>
      </c>
      <c r="D193" s="10" t="s">
        <v>190</v>
      </c>
      <c r="E193" s="10">
        <v>7948</v>
      </c>
      <c r="F193" s="10" t="s">
        <v>1175</v>
      </c>
      <c r="G193" s="10" t="s">
        <v>198</v>
      </c>
      <c r="H193" s="32">
        <v>-2</v>
      </c>
      <c r="I193" s="32">
        <v>-2</v>
      </c>
      <c r="J193" s="32">
        <v>-2</v>
      </c>
      <c r="K193" s="32">
        <v>-10</v>
      </c>
      <c r="L193" s="32">
        <v>-8</v>
      </c>
      <c r="M193" s="20">
        <v>-18</v>
      </c>
      <c r="S193" s="32">
        <v>20</v>
      </c>
      <c r="T193" s="33"/>
      <c r="U193" s="20">
        <v>-22</v>
      </c>
      <c r="V193" s="20"/>
      <c r="W193" s="20"/>
      <c r="X193" s="20"/>
      <c r="Y193" s="20"/>
      <c r="Z193" s="20"/>
      <c r="AA193" s="20"/>
      <c r="AB193" s="20"/>
      <c r="AC193" s="20"/>
      <c r="AD193" s="20"/>
      <c r="AE193" s="20">
        <v>-12</v>
      </c>
      <c r="AF193" s="20"/>
      <c r="AG193" s="33">
        <v>-34</v>
      </c>
      <c r="AH193" s="32">
        <v>20</v>
      </c>
      <c r="AJ193" s="32">
        <v>25</v>
      </c>
      <c r="AL193" s="32">
        <v>0</v>
      </c>
      <c r="AM193" s="32">
        <v>20</v>
      </c>
      <c r="AN193" s="32">
        <v>20</v>
      </c>
      <c r="AP193" s="33"/>
      <c r="AQ193" s="56">
        <v>51</v>
      </c>
      <c r="AR193" s="33"/>
      <c r="AS193" s="33"/>
      <c r="AT193" s="33">
        <v>20</v>
      </c>
      <c r="AU193" s="33"/>
      <c r="AV193" s="56">
        <v>71</v>
      </c>
      <c r="AW193" s="33"/>
      <c r="BA193" s="33">
        <v>71</v>
      </c>
      <c r="BB193" s="33"/>
      <c r="BC193" s="33"/>
      <c r="BF193" s="32">
        <v>-6</v>
      </c>
      <c r="BH193" s="33"/>
      <c r="BI193" s="33"/>
      <c r="BJ193" s="32">
        <v>-8</v>
      </c>
      <c r="BM193" s="32">
        <v>20</v>
      </c>
      <c r="BP193" s="34">
        <v>77</v>
      </c>
      <c r="BQ193" s="33"/>
      <c r="BR193" s="33"/>
      <c r="BT193" s="32">
        <v>-6</v>
      </c>
      <c r="BV193" s="33">
        <v>71</v>
      </c>
      <c r="BW193" s="20"/>
      <c r="BX193" s="20">
        <v>20</v>
      </c>
      <c r="BY193" s="20">
        <v>20</v>
      </c>
      <c r="BZ193" s="20">
        <v>20</v>
      </c>
      <c r="CA193" s="20">
        <v>0</v>
      </c>
      <c r="CB193" s="20"/>
      <c r="CC193" s="20">
        <v>2</v>
      </c>
      <c r="CD193" s="20"/>
      <c r="CE193" s="20"/>
      <c r="CF193" s="33">
        <v>133</v>
      </c>
      <c r="CG193" s="33"/>
      <c r="CH193" s="20"/>
      <c r="CI193" s="20"/>
      <c r="CJ193" s="20">
        <v>5</v>
      </c>
      <c r="CK193" s="33">
        <v>138</v>
      </c>
      <c r="CL193" s="33"/>
      <c r="CN193" s="20">
        <v>3</v>
      </c>
      <c r="CO193" s="35"/>
      <c r="CR193" s="33"/>
      <c r="CS193" s="33"/>
      <c r="CT193" s="36">
        <v>141</v>
      </c>
      <c r="CW193" s="20"/>
      <c r="CY193" s="33">
        <v>141</v>
      </c>
      <c r="CZ193" s="33"/>
      <c r="DA193" s="33"/>
      <c r="DD193" s="33">
        <v>141</v>
      </c>
      <c r="DE193" s="20"/>
      <c r="DF193" s="20"/>
      <c r="DG193" s="33"/>
      <c r="DH193" s="33"/>
      <c r="DO193" s="36">
        <v>141</v>
      </c>
      <c r="DP193" s="20"/>
      <c r="DQ193" s="33"/>
      <c r="DR193" s="32">
        <v>-2</v>
      </c>
      <c r="DW193" s="20"/>
      <c r="DX193" s="20"/>
      <c r="DY193" s="20"/>
      <c r="DZ193" s="33"/>
      <c r="EA193" s="32">
        <v>4</v>
      </c>
      <c r="EE193" s="34">
        <v>143</v>
      </c>
      <c r="EF193" s="33"/>
      <c r="EG193" s="33"/>
      <c r="EM193" s="32">
        <v>3</v>
      </c>
      <c r="EO193" s="33">
        <v>146</v>
      </c>
      <c r="EP193" s="33"/>
      <c r="EQ193" s="33"/>
      <c r="ER193" s="32">
        <v>2</v>
      </c>
      <c r="EW193" s="33">
        <v>148</v>
      </c>
      <c r="EX193" s="33"/>
      <c r="EY193" s="33"/>
      <c r="EZ193" s="32">
        <v>2</v>
      </c>
      <c r="FG193" s="33">
        <v>150</v>
      </c>
      <c r="FH193" s="33"/>
      <c r="FI193" s="33"/>
      <c r="FN193" s="32">
        <v>-4</v>
      </c>
      <c r="FO193" s="33">
        <v>146</v>
      </c>
      <c r="FP193" s="33"/>
      <c r="FQ193" s="33"/>
      <c r="FV193" s="33"/>
      <c r="FW193" s="33"/>
      <c r="FX193" s="33"/>
      <c r="GB193" s="33">
        <v>146</v>
      </c>
      <c r="GC193" s="20"/>
      <c r="GD193" s="20"/>
      <c r="GE193" s="20"/>
      <c r="GF193" s="20"/>
      <c r="GG193" s="20">
        <v>4</v>
      </c>
      <c r="GH193" s="33">
        <v>150</v>
      </c>
      <c r="GI193" s="33"/>
      <c r="GM193" s="40">
        <v>-4</v>
      </c>
      <c r="GN193" s="33">
        <v>146</v>
      </c>
      <c r="GO193" s="33"/>
      <c r="GR193" s="32">
        <v>-2</v>
      </c>
      <c r="GU193" s="33">
        <v>144</v>
      </c>
      <c r="GV193" s="33"/>
      <c r="GZ193" s="33">
        <v>146</v>
      </c>
      <c r="HF193" s="32">
        <v>0</v>
      </c>
      <c r="HG193" s="32">
        <v>146</v>
      </c>
      <c r="HH193" s="32">
        <v>-41</v>
      </c>
      <c r="HI193" s="32" t="s">
        <v>358</v>
      </c>
      <c r="HL193" s="32">
        <v>-4</v>
      </c>
      <c r="HM193" s="32">
        <v>101</v>
      </c>
      <c r="HR193" s="32">
        <v>101</v>
      </c>
      <c r="HU193" s="32">
        <v>20</v>
      </c>
      <c r="HY193" s="32">
        <v>5</v>
      </c>
      <c r="HZ193" s="32">
        <v>2</v>
      </c>
      <c r="IA193" s="32">
        <v>128</v>
      </c>
      <c r="IH193" s="32">
        <v>128</v>
      </c>
      <c r="IL193" s="32">
        <v>8</v>
      </c>
      <c r="IQ193" s="32">
        <v>-2</v>
      </c>
      <c r="IR193" s="32">
        <v>134</v>
      </c>
      <c r="IV193" s="32">
        <v>0</v>
      </c>
      <c r="IX193" s="32">
        <v>134</v>
      </c>
      <c r="JC193" s="32">
        <v>134</v>
      </c>
      <c r="JD193" s="32">
        <v>-0.8</v>
      </c>
      <c r="JE193" s="32" t="s">
        <v>217</v>
      </c>
      <c r="JF193" s="32">
        <v>20</v>
      </c>
      <c r="JG193" s="32">
        <v>20</v>
      </c>
      <c r="JH193" s="32">
        <v>20</v>
      </c>
      <c r="JI193" s="66"/>
      <c r="JK193" s="32">
        <v>-2</v>
      </c>
      <c r="JL193" s="32">
        <f t="shared" si="2"/>
        <v>191.2</v>
      </c>
    </row>
    <row r="194" s="32" customFormat="1" customHeight="1" spans="1:272">
      <c r="A194" s="10">
        <v>192</v>
      </c>
      <c r="B194" s="10">
        <v>103199</v>
      </c>
      <c r="C194" s="10" t="s">
        <v>999</v>
      </c>
      <c r="D194" s="10" t="s">
        <v>269</v>
      </c>
      <c r="E194" s="68">
        <v>12504</v>
      </c>
      <c r="F194" s="69" t="s">
        <v>1176</v>
      </c>
      <c r="G194" s="10"/>
      <c r="M194" s="20"/>
      <c r="T194" s="33"/>
      <c r="U194" s="20"/>
      <c r="V194" s="20"/>
      <c r="W194" s="20"/>
      <c r="X194" s="20"/>
      <c r="Y194" s="20"/>
      <c r="Z194" s="20">
        <v>5</v>
      </c>
      <c r="AA194" s="20"/>
      <c r="AB194" s="20"/>
      <c r="AC194" s="20">
        <v>20</v>
      </c>
      <c r="AD194" s="20">
        <v>30</v>
      </c>
      <c r="AE194" s="20"/>
      <c r="AF194" s="20"/>
      <c r="AG194" s="33">
        <v>55</v>
      </c>
      <c r="AP194" s="33"/>
      <c r="AQ194" s="56">
        <v>55</v>
      </c>
      <c r="AR194" s="33"/>
      <c r="AS194" s="33"/>
      <c r="AT194" s="33"/>
      <c r="AU194" s="33"/>
      <c r="AV194" s="56">
        <v>55</v>
      </c>
      <c r="AW194" s="33">
        <v>-15</v>
      </c>
      <c r="AX194" s="32" t="s">
        <v>1177</v>
      </c>
      <c r="BA194" s="33">
        <v>40</v>
      </c>
      <c r="BB194" s="33"/>
      <c r="BC194" s="33"/>
      <c r="BD194" s="32">
        <v>20</v>
      </c>
      <c r="BE194" s="32">
        <v>20</v>
      </c>
      <c r="BF194" s="32">
        <v>0</v>
      </c>
      <c r="BH194" s="33">
        <v>-20</v>
      </c>
      <c r="BI194" s="33" t="s">
        <v>1178</v>
      </c>
      <c r="BJ194" s="32">
        <v>4</v>
      </c>
      <c r="BM194" s="32">
        <v>20</v>
      </c>
      <c r="BP194" s="34">
        <v>84</v>
      </c>
      <c r="BQ194" s="33"/>
      <c r="BR194" s="33"/>
      <c r="BV194" s="33">
        <v>84</v>
      </c>
      <c r="BW194" s="20"/>
      <c r="BX194" s="20"/>
      <c r="BY194" s="20">
        <v>20</v>
      </c>
      <c r="BZ194" s="20">
        <v>20</v>
      </c>
      <c r="CA194" s="20">
        <v>0</v>
      </c>
      <c r="CB194" s="20"/>
      <c r="CC194" s="20">
        <v>2</v>
      </c>
      <c r="CD194" s="20">
        <v>-7.5</v>
      </c>
      <c r="CE194" s="20" t="s">
        <v>1179</v>
      </c>
      <c r="CF194" s="33">
        <v>118.5</v>
      </c>
      <c r="CG194" s="33"/>
      <c r="CH194" s="20"/>
      <c r="CI194" s="20">
        <v>20</v>
      </c>
      <c r="CJ194" s="20">
        <v>2</v>
      </c>
      <c r="CK194" s="33">
        <v>140.5</v>
      </c>
      <c r="CL194" s="33"/>
      <c r="CM194" s="33"/>
      <c r="CN194" s="20">
        <v>1</v>
      </c>
      <c r="CO194" s="35"/>
      <c r="CP194" s="32">
        <v>20</v>
      </c>
      <c r="CR194" s="33"/>
      <c r="CS194" s="33"/>
      <c r="CT194" s="36">
        <v>161.5</v>
      </c>
      <c r="CW194" s="20"/>
      <c r="CX194" s="32">
        <v>3</v>
      </c>
      <c r="CY194" s="33">
        <v>164.5</v>
      </c>
      <c r="CZ194" s="33"/>
      <c r="DA194" s="33"/>
      <c r="DC194" s="32">
        <v>1</v>
      </c>
      <c r="DD194" s="33">
        <v>165.5</v>
      </c>
      <c r="DE194" s="20"/>
      <c r="DF194" s="20"/>
      <c r="DG194" s="33">
        <v>-55</v>
      </c>
      <c r="DH194" s="33" t="s">
        <v>1180</v>
      </c>
      <c r="DI194" s="32">
        <v>2</v>
      </c>
      <c r="DO194" s="36">
        <v>112.5</v>
      </c>
      <c r="DP194" s="20"/>
      <c r="DQ194" s="33"/>
      <c r="DR194" s="32">
        <v>7</v>
      </c>
      <c r="DW194" s="20">
        <v>-10</v>
      </c>
      <c r="DX194" s="20" t="s">
        <v>1181</v>
      </c>
      <c r="DY194" s="20">
        <v>-22.5</v>
      </c>
      <c r="DZ194" s="33" t="s">
        <v>484</v>
      </c>
      <c r="EA194" s="32">
        <v>7</v>
      </c>
      <c r="EE194" s="34">
        <v>94</v>
      </c>
      <c r="EF194" s="33">
        <v>-1</v>
      </c>
      <c r="EG194" s="33" t="s">
        <v>814</v>
      </c>
      <c r="EK194" s="32">
        <v>20</v>
      </c>
      <c r="EM194" s="32">
        <v>2</v>
      </c>
      <c r="EN194" s="32">
        <v>10</v>
      </c>
      <c r="EO194" s="33">
        <v>125</v>
      </c>
      <c r="EP194" s="33"/>
      <c r="EQ194" s="33"/>
      <c r="ER194" s="32">
        <v>10</v>
      </c>
      <c r="ES194" s="32">
        <v>1</v>
      </c>
      <c r="EU194" s="32">
        <v>40</v>
      </c>
      <c r="EV194" s="32">
        <v>2</v>
      </c>
      <c r="EW194" s="33">
        <v>178</v>
      </c>
      <c r="EX194" s="33"/>
      <c r="EY194" s="33"/>
      <c r="FD194" s="32">
        <v>60</v>
      </c>
      <c r="FF194" s="32">
        <v>20</v>
      </c>
      <c r="FG194" s="33">
        <v>258</v>
      </c>
      <c r="FH194" s="33"/>
      <c r="FI194" s="33"/>
      <c r="FL194" s="32">
        <v>10</v>
      </c>
      <c r="FN194" s="32">
        <v>1</v>
      </c>
      <c r="FO194" s="33">
        <v>269</v>
      </c>
      <c r="FP194" s="33">
        <v>-28</v>
      </c>
      <c r="FQ194" s="33" t="s">
        <v>520</v>
      </c>
      <c r="FS194" s="32">
        <v>9</v>
      </c>
      <c r="FU194" s="32">
        <v>4</v>
      </c>
      <c r="FV194" s="33">
        <v>-32</v>
      </c>
      <c r="FW194" s="33" t="s">
        <v>1182</v>
      </c>
      <c r="FX194" s="33">
        <v>16</v>
      </c>
      <c r="FZ194" s="32">
        <v>10</v>
      </c>
      <c r="GB194" s="33">
        <v>248</v>
      </c>
      <c r="GC194" s="20"/>
      <c r="GD194" s="20"/>
      <c r="GE194" s="20"/>
      <c r="GF194" s="20"/>
      <c r="GG194" s="20"/>
      <c r="GH194" s="33">
        <v>248</v>
      </c>
      <c r="GI194" s="33"/>
      <c r="GK194" s="32">
        <v>20</v>
      </c>
      <c r="GM194" s="40">
        <v>3</v>
      </c>
      <c r="GN194" s="33">
        <v>271</v>
      </c>
      <c r="GO194" s="33"/>
      <c r="GQ194" s="32">
        <v>20</v>
      </c>
      <c r="GS194" s="32">
        <v>20</v>
      </c>
      <c r="GU194" s="33">
        <v>311</v>
      </c>
      <c r="GV194" s="33"/>
      <c r="GX194" s="32">
        <v>8</v>
      </c>
      <c r="GZ194" s="33">
        <v>279</v>
      </c>
      <c r="HA194" s="32">
        <v>-73.5</v>
      </c>
      <c r="HB194" s="32" t="s">
        <v>277</v>
      </c>
      <c r="HF194" s="32">
        <v>10</v>
      </c>
      <c r="HG194" s="32">
        <v>215.5</v>
      </c>
      <c r="HM194" s="32">
        <v>215.5</v>
      </c>
      <c r="HN194" s="32">
        <v>-43.5</v>
      </c>
      <c r="HO194" s="32" t="s">
        <v>334</v>
      </c>
      <c r="HP194" s="32">
        <v>11</v>
      </c>
      <c r="HR194" s="32">
        <v>183</v>
      </c>
      <c r="HU194" s="32">
        <v>20</v>
      </c>
      <c r="HY194" s="32">
        <v>8.5</v>
      </c>
      <c r="IA194" s="32">
        <v>211.5</v>
      </c>
      <c r="IB194" s="32">
        <v>-44.5</v>
      </c>
      <c r="IC194" s="32" t="s">
        <v>664</v>
      </c>
      <c r="IH194" s="32">
        <v>167</v>
      </c>
      <c r="IL194" s="32">
        <v>0</v>
      </c>
      <c r="IM194" s="32">
        <v>20</v>
      </c>
      <c r="IQ194" s="32">
        <v>-2</v>
      </c>
      <c r="IR194" s="32">
        <v>185</v>
      </c>
      <c r="IS194" s="32">
        <v>-25</v>
      </c>
      <c r="IT194" s="32" t="s">
        <v>215</v>
      </c>
      <c r="IV194" s="32">
        <v>60</v>
      </c>
      <c r="IX194" s="32">
        <v>220</v>
      </c>
      <c r="IY194" s="32">
        <v>-32.5</v>
      </c>
      <c r="IZ194" s="32" t="s">
        <v>495</v>
      </c>
      <c r="JC194" s="32">
        <v>187.5</v>
      </c>
      <c r="JF194" s="32">
        <v>20</v>
      </c>
      <c r="JG194" s="32">
        <v>20</v>
      </c>
      <c r="JI194" s="66"/>
      <c r="JK194" s="32">
        <v>-1</v>
      </c>
      <c r="JL194" s="32">
        <f t="shared" si="2"/>
        <v>226.5</v>
      </c>
    </row>
    <row r="195" s="32" customFormat="1" customHeight="1" spans="1:272">
      <c r="A195" s="10">
        <v>193</v>
      </c>
      <c r="B195" s="10">
        <v>329</v>
      </c>
      <c r="C195" s="10" t="s">
        <v>470</v>
      </c>
      <c r="D195" s="10" t="s">
        <v>190</v>
      </c>
      <c r="E195" s="68">
        <v>12517</v>
      </c>
      <c r="F195" s="69" t="s">
        <v>1183</v>
      </c>
      <c r="G195" s="10"/>
      <c r="M195" s="20"/>
      <c r="T195" s="33"/>
      <c r="U195" s="20"/>
      <c r="V195" s="20"/>
      <c r="W195" s="20"/>
      <c r="X195" s="20"/>
      <c r="Y195" s="20"/>
      <c r="Z195" s="20">
        <v>4</v>
      </c>
      <c r="AA195" s="20"/>
      <c r="AB195" s="20"/>
      <c r="AC195" s="20"/>
      <c r="AD195" s="20">
        <v>30</v>
      </c>
      <c r="AE195" s="20"/>
      <c r="AF195" s="20"/>
      <c r="AG195" s="33">
        <v>34</v>
      </c>
      <c r="AP195" s="33"/>
      <c r="AQ195" s="56">
        <v>34</v>
      </c>
      <c r="AR195" s="33"/>
      <c r="AS195" s="33"/>
      <c r="AT195" s="33"/>
      <c r="AU195" s="33"/>
      <c r="AV195" s="56">
        <v>34</v>
      </c>
      <c r="AW195" s="33"/>
      <c r="BA195" s="33">
        <v>34</v>
      </c>
      <c r="BB195" s="33"/>
      <c r="BC195" s="33"/>
      <c r="BF195" s="32">
        <v>0</v>
      </c>
      <c r="BH195" s="33"/>
      <c r="BI195" s="33"/>
      <c r="BK195" s="32">
        <v>20</v>
      </c>
      <c r="BP195" s="34">
        <v>54</v>
      </c>
      <c r="BQ195" s="33"/>
      <c r="BR195" s="33"/>
      <c r="BT195" s="32">
        <v>5</v>
      </c>
      <c r="BV195" s="33">
        <v>59</v>
      </c>
      <c r="BW195" s="20"/>
      <c r="BX195" s="20"/>
      <c r="BY195" s="20"/>
      <c r="BZ195" s="20"/>
      <c r="CA195" s="20">
        <v>0</v>
      </c>
      <c r="CB195" s="20"/>
      <c r="CC195" s="20">
        <v>-4</v>
      </c>
      <c r="CD195" s="20">
        <v>-39</v>
      </c>
      <c r="CE195" s="20" t="s">
        <v>390</v>
      </c>
      <c r="CF195" s="33">
        <v>16</v>
      </c>
      <c r="CG195" s="33"/>
      <c r="CH195" s="20"/>
      <c r="CI195" s="20"/>
      <c r="CJ195" s="20">
        <v>-12</v>
      </c>
      <c r="CK195" s="33">
        <v>4</v>
      </c>
      <c r="CL195" s="33"/>
      <c r="CN195" s="20">
        <v>-2</v>
      </c>
      <c r="CO195" s="35"/>
      <c r="CP195" s="32">
        <v>20</v>
      </c>
      <c r="CR195" s="33"/>
      <c r="CS195" s="33"/>
      <c r="CT195" s="36">
        <v>22</v>
      </c>
      <c r="CW195" s="20"/>
      <c r="CX195" s="32">
        <v>-2</v>
      </c>
      <c r="CY195" s="33">
        <v>20</v>
      </c>
      <c r="CZ195" s="33"/>
      <c r="DA195" s="33"/>
      <c r="DC195" s="32">
        <v>-4</v>
      </c>
      <c r="DD195" s="33">
        <v>16</v>
      </c>
      <c r="DE195" s="20"/>
      <c r="DF195" s="20"/>
      <c r="DG195" s="33"/>
      <c r="DH195" s="33"/>
      <c r="DI195" s="32">
        <v>-16</v>
      </c>
      <c r="DM195" s="32">
        <v>10</v>
      </c>
      <c r="DO195" s="36">
        <v>10</v>
      </c>
      <c r="DP195" s="20"/>
      <c r="DQ195" s="33"/>
      <c r="DR195" s="32">
        <v>-8</v>
      </c>
      <c r="DT195" s="32">
        <v>4</v>
      </c>
      <c r="DV195" s="32">
        <v>20</v>
      </c>
      <c r="DW195" s="20"/>
      <c r="DX195" s="20"/>
      <c r="DY195" s="20"/>
      <c r="DZ195" s="33"/>
      <c r="EA195" s="32">
        <v>-10</v>
      </c>
      <c r="EE195" s="34">
        <v>16</v>
      </c>
      <c r="EF195" s="33"/>
      <c r="EG195" s="33"/>
      <c r="EM195" s="32">
        <v>-4</v>
      </c>
      <c r="EO195" s="33">
        <v>12</v>
      </c>
      <c r="EP195" s="33"/>
      <c r="EQ195" s="33"/>
      <c r="EU195" s="32">
        <v>90</v>
      </c>
      <c r="EW195" s="33">
        <v>102</v>
      </c>
      <c r="EX195" s="33"/>
      <c r="EY195" s="33"/>
      <c r="EZ195" s="32">
        <v>1</v>
      </c>
      <c r="FD195" s="32">
        <v>80</v>
      </c>
      <c r="FG195" s="33">
        <v>183</v>
      </c>
      <c r="FH195" s="33"/>
      <c r="FI195" s="33"/>
      <c r="FN195" s="32">
        <v>2</v>
      </c>
      <c r="FO195" s="33">
        <v>185</v>
      </c>
      <c r="FP195" s="33"/>
      <c r="FQ195" s="33"/>
      <c r="FS195" s="32">
        <v>-4</v>
      </c>
      <c r="FU195" s="32">
        <v>2</v>
      </c>
      <c r="FV195" s="33"/>
      <c r="FW195" s="33"/>
      <c r="FX195" s="33">
        <v>-2</v>
      </c>
      <c r="FZ195" s="32">
        <v>10</v>
      </c>
      <c r="GB195" s="33">
        <v>191</v>
      </c>
      <c r="GC195" s="20"/>
      <c r="GD195" s="20"/>
      <c r="GE195" s="20"/>
      <c r="GF195" s="20"/>
      <c r="GG195" s="20">
        <v>-2</v>
      </c>
      <c r="GH195" s="33">
        <v>189</v>
      </c>
      <c r="GI195" s="33"/>
      <c r="GM195" s="40">
        <v>-2</v>
      </c>
      <c r="GN195" s="33">
        <v>187</v>
      </c>
      <c r="GO195" s="33"/>
      <c r="GR195" s="32">
        <v>-6</v>
      </c>
      <c r="GS195" s="32">
        <v>10</v>
      </c>
      <c r="GU195" s="33">
        <v>191</v>
      </c>
      <c r="GV195" s="33"/>
      <c r="GX195" s="32">
        <v>3</v>
      </c>
      <c r="GZ195" s="33">
        <v>190</v>
      </c>
      <c r="HE195" s="32">
        <v>0</v>
      </c>
      <c r="HF195" s="32">
        <v>4</v>
      </c>
      <c r="HG195" s="32">
        <v>194</v>
      </c>
      <c r="HL195" s="32">
        <v>-6</v>
      </c>
      <c r="HM195" s="32">
        <v>188</v>
      </c>
      <c r="HP195" s="32">
        <v>2.5</v>
      </c>
      <c r="HQ195" s="32">
        <v>2</v>
      </c>
      <c r="HR195" s="32">
        <v>192.5</v>
      </c>
      <c r="HY195" s="32">
        <v>2.5</v>
      </c>
      <c r="HZ195" s="32">
        <v>-6</v>
      </c>
      <c r="IA195" s="32">
        <v>189</v>
      </c>
      <c r="IG195" s="32">
        <v>-2</v>
      </c>
      <c r="IH195" s="32">
        <v>187</v>
      </c>
      <c r="IK195" s="32">
        <v>20</v>
      </c>
      <c r="IL195" s="32">
        <v>2.5</v>
      </c>
      <c r="IQ195" s="32">
        <v>-8</v>
      </c>
      <c r="IR195" s="32">
        <v>201.5</v>
      </c>
      <c r="IS195" s="32">
        <v>-38.5</v>
      </c>
      <c r="IT195" s="32" t="s">
        <v>215</v>
      </c>
      <c r="IV195" s="32">
        <v>50</v>
      </c>
      <c r="IX195" s="32">
        <v>213</v>
      </c>
      <c r="JC195" s="32">
        <v>213</v>
      </c>
      <c r="JI195" s="66"/>
      <c r="JK195" s="32">
        <v>-6</v>
      </c>
      <c r="JL195" s="32">
        <f t="shared" si="2"/>
        <v>207</v>
      </c>
    </row>
    <row r="196" s="32" customFormat="1" customHeight="1" spans="1:272">
      <c r="A196" s="10">
        <v>194</v>
      </c>
      <c r="B196" s="10">
        <v>118074</v>
      </c>
      <c r="C196" s="10" t="s">
        <v>1184</v>
      </c>
      <c r="D196" s="10" t="s">
        <v>279</v>
      </c>
      <c r="E196" s="68">
        <v>12464</v>
      </c>
      <c r="F196" s="69" t="s">
        <v>1185</v>
      </c>
      <c r="G196" s="10"/>
      <c r="M196" s="20"/>
      <c r="T196" s="33"/>
      <c r="U196" s="20"/>
      <c r="V196" s="20"/>
      <c r="W196" s="20"/>
      <c r="X196" s="20"/>
      <c r="Y196" s="20"/>
      <c r="Z196" s="20">
        <v>4</v>
      </c>
      <c r="AA196" s="20"/>
      <c r="AB196" s="20"/>
      <c r="AC196" s="20"/>
      <c r="AD196" s="20"/>
      <c r="AE196" s="20"/>
      <c r="AF196" s="20"/>
      <c r="AG196" s="33">
        <v>4</v>
      </c>
      <c r="AP196" s="33"/>
      <c r="AQ196" s="56">
        <v>4</v>
      </c>
      <c r="AR196" s="33"/>
      <c r="AS196" s="33"/>
      <c r="AT196" s="33"/>
      <c r="AU196" s="33"/>
      <c r="AV196" s="56">
        <v>4</v>
      </c>
      <c r="AW196" s="33"/>
      <c r="BA196" s="33">
        <v>4</v>
      </c>
      <c r="BB196" s="33"/>
      <c r="BC196" s="33"/>
      <c r="BF196" s="32">
        <v>2</v>
      </c>
      <c r="BH196" s="33"/>
      <c r="BI196" s="33"/>
      <c r="BJ196" s="32">
        <v>-1</v>
      </c>
      <c r="BK196" s="32">
        <v>20</v>
      </c>
      <c r="BN196" s="32">
        <v>-25</v>
      </c>
      <c r="BO196" s="32" t="s">
        <v>1186</v>
      </c>
      <c r="BP196" s="34">
        <v>0</v>
      </c>
      <c r="BQ196" s="33"/>
      <c r="BR196" s="33"/>
      <c r="BT196" s="32">
        <v>0</v>
      </c>
      <c r="BV196" s="33">
        <v>0</v>
      </c>
      <c r="BW196" s="20"/>
      <c r="BX196" s="20"/>
      <c r="BY196" s="20"/>
      <c r="BZ196" s="20"/>
      <c r="CA196" s="20">
        <v>0</v>
      </c>
      <c r="CB196" s="20"/>
      <c r="CC196" s="20"/>
      <c r="CD196" s="20"/>
      <c r="CE196" s="20"/>
      <c r="CF196" s="33">
        <v>0</v>
      </c>
      <c r="CG196" s="33"/>
      <c r="CH196" s="20"/>
      <c r="CI196" s="20"/>
      <c r="CJ196" s="20"/>
      <c r="CK196" s="33">
        <v>0</v>
      </c>
      <c r="CL196" s="33"/>
      <c r="CN196" s="20"/>
      <c r="CO196" s="35"/>
      <c r="CP196" s="32">
        <v>20</v>
      </c>
      <c r="CR196" s="33"/>
      <c r="CS196" s="33"/>
      <c r="CT196" s="36">
        <v>20</v>
      </c>
      <c r="CU196" s="32">
        <v>20</v>
      </c>
      <c r="CW196" s="20"/>
      <c r="CY196" s="33">
        <v>40</v>
      </c>
      <c r="CZ196" s="33"/>
      <c r="DA196" s="33"/>
      <c r="DC196" s="32">
        <v>-4</v>
      </c>
      <c r="DD196" s="33">
        <v>36</v>
      </c>
      <c r="DE196" s="20"/>
      <c r="DF196" s="20"/>
      <c r="DG196" s="33">
        <v>-22.5</v>
      </c>
      <c r="DH196" s="33" t="s">
        <v>1187</v>
      </c>
      <c r="DN196" s="32">
        <v>20</v>
      </c>
      <c r="DO196" s="36">
        <v>13.5</v>
      </c>
      <c r="DP196" s="20"/>
      <c r="DQ196" s="33"/>
      <c r="DR196" s="32">
        <v>-2</v>
      </c>
      <c r="DW196" s="20"/>
      <c r="DX196" s="20"/>
      <c r="DY196" s="20"/>
      <c r="DZ196" s="33"/>
      <c r="EA196" s="32">
        <v>-6</v>
      </c>
      <c r="EE196" s="34">
        <v>5.5</v>
      </c>
      <c r="EF196" s="33"/>
      <c r="EG196" s="33"/>
      <c r="EM196" s="32">
        <v>-6</v>
      </c>
      <c r="EO196" s="33">
        <v>-0.5</v>
      </c>
      <c r="EP196" s="33"/>
      <c r="EQ196" s="33"/>
      <c r="ER196" s="32">
        <v>-6</v>
      </c>
      <c r="ET196" s="32">
        <v>20</v>
      </c>
      <c r="EU196" s="32">
        <v>40</v>
      </c>
      <c r="EW196" s="33">
        <v>53.5</v>
      </c>
      <c r="EX196" s="33"/>
      <c r="EY196" s="33"/>
      <c r="FD196" s="32">
        <v>30</v>
      </c>
      <c r="FG196" s="33">
        <v>83.5</v>
      </c>
      <c r="FH196" s="33"/>
      <c r="FI196" s="33"/>
      <c r="FO196" s="33">
        <v>83.5</v>
      </c>
      <c r="FP196" s="33">
        <v>-44</v>
      </c>
      <c r="FQ196" s="33" t="s">
        <v>1188</v>
      </c>
      <c r="FS196" s="32">
        <v>-2</v>
      </c>
      <c r="FV196" s="33">
        <v>-37.5</v>
      </c>
      <c r="FW196" s="33" t="s">
        <v>1189</v>
      </c>
      <c r="FX196" s="33">
        <v>-4</v>
      </c>
      <c r="GB196" s="33">
        <v>-4</v>
      </c>
      <c r="GC196" s="20"/>
      <c r="GD196" s="20"/>
      <c r="GE196" s="20"/>
      <c r="GF196" s="20"/>
      <c r="GG196" s="20"/>
      <c r="GH196" s="33">
        <v>-4</v>
      </c>
      <c r="GI196" s="33"/>
      <c r="GM196" s="40">
        <v>2</v>
      </c>
      <c r="GN196" s="33">
        <v>-2</v>
      </c>
      <c r="GO196" s="33"/>
      <c r="GR196" s="32">
        <v>4</v>
      </c>
      <c r="GU196" s="33">
        <v>2</v>
      </c>
      <c r="GV196" s="33"/>
      <c r="GZ196" s="33">
        <v>-2</v>
      </c>
      <c r="HD196" s="32">
        <v>1</v>
      </c>
      <c r="HE196" s="32">
        <v>2</v>
      </c>
      <c r="HF196" s="32">
        <v>0</v>
      </c>
      <c r="HG196" s="32">
        <v>1</v>
      </c>
      <c r="HM196" s="32">
        <v>1</v>
      </c>
      <c r="HQ196" s="32">
        <v>-1</v>
      </c>
      <c r="HR196" s="32">
        <v>0</v>
      </c>
      <c r="IA196" s="32">
        <v>0</v>
      </c>
      <c r="IE196" s="32">
        <v>20</v>
      </c>
      <c r="IH196" s="32">
        <v>20</v>
      </c>
      <c r="IL196" s="32">
        <v>0</v>
      </c>
      <c r="IR196" s="32">
        <v>20</v>
      </c>
      <c r="IV196" s="32">
        <v>60</v>
      </c>
      <c r="IX196" s="32">
        <v>80</v>
      </c>
      <c r="JC196" s="32">
        <v>80</v>
      </c>
      <c r="JI196" s="66"/>
      <c r="JL196" s="32">
        <f t="shared" ref="JL196:JL259" si="3">JC196+JD196+JF196+JG196+JH196+JI196+JJ196+JK196</f>
        <v>80</v>
      </c>
    </row>
    <row r="197" s="32" customFormat="1" customHeight="1" spans="1:272">
      <c r="A197" s="10">
        <v>195</v>
      </c>
      <c r="B197" s="10">
        <v>103198</v>
      </c>
      <c r="C197" s="10" t="s">
        <v>1190</v>
      </c>
      <c r="D197" s="10" t="s">
        <v>208</v>
      </c>
      <c r="E197" s="68">
        <v>12505</v>
      </c>
      <c r="F197" s="69" t="s">
        <v>1191</v>
      </c>
      <c r="G197" s="10"/>
      <c r="M197" s="20"/>
      <c r="T197" s="33"/>
      <c r="U197" s="20"/>
      <c r="V197" s="20"/>
      <c r="W197" s="20"/>
      <c r="X197" s="20"/>
      <c r="Y197" s="20"/>
      <c r="Z197" s="20">
        <v>3</v>
      </c>
      <c r="AA197" s="20"/>
      <c r="AB197" s="20"/>
      <c r="AC197" s="20"/>
      <c r="AD197" s="20">
        <v>30</v>
      </c>
      <c r="AE197" s="20"/>
      <c r="AF197" s="20"/>
      <c r="AG197" s="33">
        <v>33</v>
      </c>
      <c r="AP197" s="33"/>
      <c r="AQ197" s="56">
        <v>33</v>
      </c>
      <c r="AR197" s="33"/>
      <c r="AS197" s="33"/>
      <c r="AT197" s="33"/>
      <c r="AU197" s="33"/>
      <c r="AV197" s="56">
        <v>33</v>
      </c>
      <c r="AW197" s="33"/>
      <c r="BA197" s="33">
        <v>33</v>
      </c>
      <c r="BB197" s="33"/>
      <c r="BC197" s="33"/>
      <c r="BD197" s="32">
        <v>20</v>
      </c>
      <c r="BF197" s="32">
        <v>0</v>
      </c>
      <c r="BH197" s="33"/>
      <c r="BI197" s="33"/>
      <c r="BP197" s="34">
        <v>53</v>
      </c>
      <c r="BQ197" s="33"/>
      <c r="BR197" s="33"/>
      <c r="BV197" s="33">
        <v>53</v>
      </c>
      <c r="BW197" s="20"/>
      <c r="BX197" s="20"/>
      <c r="BY197" s="20"/>
      <c r="BZ197" s="20"/>
      <c r="CA197" s="20">
        <v>20</v>
      </c>
      <c r="CB197" s="20"/>
      <c r="CC197" s="20"/>
      <c r="CD197" s="20"/>
      <c r="CE197" s="20"/>
      <c r="CF197" s="33">
        <v>73</v>
      </c>
      <c r="CG197" s="33"/>
      <c r="CH197" s="20"/>
      <c r="CI197" s="20"/>
      <c r="CJ197" s="20"/>
      <c r="CK197" s="33">
        <v>73</v>
      </c>
      <c r="CL197" s="33"/>
      <c r="CN197" s="20">
        <v>1</v>
      </c>
      <c r="CO197" s="35"/>
      <c r="CR197" s="33"/>
      <c r="CS197" s="33"/>
      <c r="CT197" s="36">
        <v>74</v>
      </c>
      <c r="CW197" s="20"/>
      <c r="CY197" s="33">
        <v>74</v>
      </c>
      <c r="CZ197" s="33"/>
      <c r="DA197" s="33"/>
      <c r="DC197" s="32">
        <v>4</v>
      </c>
      <c r="DD197" s="33">
        <v>78</v>
      </c>
      <c r="DE197" s="20"/>
      <c r="DF197" s="20"/>
      <c r="DG197" s="33"/>
      <c r="DH197" s="33"/>
      <c r="DO197" s="36">
        <v>78</v>
      </c>
      <c r="DP197" s="20"/>
      <c r="DQ197" s="33"/>
      <c r="DW197" s="20">
        <v>-47.5</v>
      </c>
      <c r="DX197" s="20" t="s">
        <v>1192</v>
      </c>
      <c r="DY197" s="20"/>
      <c r="DZ197" s="33"/>
      <c r="EE197" s="34">
        <v>30.5</v>
      </c>
      <c r="EF197" s="33"/>
      <c r="EG197" s="33"/>
      <c r="EH197" s="32">
        <v>20</v>
      </c>
      <c r="EO197" s="33">
        <v>50.5</v>
      </c>
      <c r="EP197" s="33"/>
      <c r="EQ197" s="33"/>
      <c r="ER197" s="32">
        <v>-2</v>
      </c>
      <c r="EU197" s="32">
        <v>20</v>
      </c>
      <c r="EW197" s="33">
        <v>68.5</v>
      </c>
      <c r="EX197" s="33"/>
      <c r="EY197" s="33"/>
      <c r="FD197" s="32">
        <v>10</v>
      </c>
      <c r="FG197" s="33">
        <v>78.5</v>
      </c>
      <c r="FH197" s="33"/>
      <c r="FI197" s="33"/>
      <c r="FM197" s="32">
        <v>20</v>
      </c>
      <c r="FN197" s="32">
        <v>7</v>
      </c>
      <c r="FO197" s="33">
        <v>105.5</v>
      </c>
      <c r="FP197" s="33"/>
      <c r="FQ197" s="33"/>
      <c r="FV197" s="33"/>
      <c r="FW197" s="33"/>
      <c r="FX197" s="33"/>
      <c r="FZ197" s="32">
        <v>60</v>
      </c>
      <c r="GB197" s="33">
        <v>165.5</v>
      </c>
      <c r="GC197" s="20"/>
      <c r="GD197" s="20"/>
      <c r="GE197" s="20"/>
      <c r="GF197" s="20"/>
      <c r="GG197" s="20">
        <v>6</v>
      </c>
      <c r="GH197" s="33">
        <v>171.5</v>
      </c>
      <c r="GI197" s="33">
        <v>-35</v>
      </c>
      <c r="GJ197" s="32" t="s">
        <v>1193</v>
      </c>
      <c r="GM197" s="40"/>
      <c r="GN197" s="33">
        <v>136.5</v>
      </c>
      <c r="GO197" s="33"/>
      <c r="GU197" s="33">
        <v>136.5</v>
      </c>
      <c r="GV197" s="33"/>
      <c r="GX197" s="32">
        <v>13.5</v>
      </c>
      <c r="GZ197" s="33">
        <v>150</v>
      </c>
      <c r="HE197" s="32">
        <v>-2</v>
      </c>
      <c r="HF197" s="32">
        <v>0</v>
      </c>
      <c r="HG197" s="32">
        <v>148</v>
      </c>
      <c r="HL197" s="32">
        <v>-2</v>
      </c>
      <c r="HM197" s="32">
        <v>146</v>
      </c>
      <c r="HR197" s="32">
        <v>146</v>
      </c>
      <c r="HS197" s="32">
        <v>-146</v>
      </c>
      <c r="HT197" s="32" t="s">
        <v>204</v>
      </c>
      <c r="HU197" s="32">
        <v>20</v>
      </c>
      <c r="HZ197" s="32">
        <v>0</v>
      </c>
      <c r="IA197" s="32">
        <v>20</v>
      </c>
      <c r="IG197" s="32">
        <v>-2</v>
      </c>
      <c r="IH197" s="32">
        <v>18</v>
      </c>
      <c r="IL197" s="32">
        <v>0</v>
      </c>
      <c r="IQ197" s="32">
        <v>-2</v>
      </c>
      <c r="IR197" s="32">
        <v>16</v>
      </c>
      <c r="IS197" s="32">
        <v>-16</v>
      </c>
      <c r="IT197" s="32" t="s">
        <v>215</v>
      </c>
      <c r="IV197" s="32">
        <v>60</v>
      </c>
      <c r="IX197" s="32">
        <v>60</v>
      </c>
      <c r="IY197" s="32">
        <v>-82.5</v>
      </c>
      <c r="IZ197" s="32" t="s">
        <v>228</v>
      </c>
      <c r="JC197" s="32">
        <v>-22.5</v>
      </c>
      <c r="JI197" s="66"/>
      <c r="JL197" s="32">
        <f t="shared" si="3"/>
        <v>-22.5</v>
      </c>
    </row>
    <row r="198" s="32" customFormat="1" customHeight="1" spans="1:272">
      <c r="A198" s="10">
        <v>196</v>
      </c>
      <c r="B198" s="10">
        <v>114286</v>
      </c>
      <c r="C198" s="10" t="s">
        <v>1194</v>
      </c>
      <c r="D198" s="10" t="s">
        <v>208</v>
      </c>
      <c r="E198" s="68">
        <v>12471</v>
      </c>
      <c r="F198" s="69" t="s">
        <v>1195</v>
      </c>
      <c r="G198" s="10"/>
      <c r="M198" s="20"/>
      <c r="T198" s="33"/>
      <c r="U198" s="20"/>
      <c r="V198" s="20"/>
      <c r="W198" s="20"/>
      <c r="X198" s="20"/>
      <c r="Y198" s="20"/>
      <c r="Z198" s="20">
        <v>5</v>
      </c>
      <c r="AA198" s="20"/>
      <c r="AB198" s="20"/>
      <c r="AC198" s="20"/>
      <c r="AD198" s="20">
        <v>30</v>
      </c>
      <c r="AE198" s="20"/>
      <c r="AF198" s="20"/>
      <c r="AG198" s="33">
        <v>35</v>
      </c>
      <c r="AP198" s="33"/>
      <c r="AQ198" s="56">
        <v>35</v>
      </c>
      <c r="AR198" s="33"/>
      <c r="AS198" s="33"/>
      <c r="AT198" s="33"/>
      <c r="AU198" s="33"/>
      <c r="AV198" s="56">
        <v>35</v>
      </c>
      <c r="AW198" s="33"/>
      <c r="BA198" s="33">
        <v>35</v>
      </c>
      <c r="BB198" s="33"/>
      <c r="BC198" s="33"/>
      <c r="BF198" s="32">
        <v>0</v>
      </c>
      <c r="BH198" s="33"/>
      <c r="BI198" s="33"/>
      <c r="BP198" s="34">
        <v>35</v>
      </c>
      <c r="BQ198" s="33"/>
      <c r="BR198" s="33"/>
      <c r="BV198" s="33">
        <v>35</v>
      </c>
      <c r="BW198" s="20"/>
      <c r="BX198" s="20"/>
      <c r="BY198" s="20"/>
      <c r="BZ198" s="20"/>
      <c r="CA198" s="20">
        <v>20</v>
      </c>
      <c r="CB198" s="20"/>
      <c r="CC198" s="20"/>
      <c r="CD198" s="20"/>
      <c r="CE198" s="20"/>
      <c r="CF198" s="33">
        <v>55</v>
      </c>
      <c r="CG198" s="33"/>
      <c r="CH198" s="20"/>
      <c r="CI198" s="20"/>
      <c r="CJ198" s="20"/>
      <c r="CK198" s="33">
        <v>55</v>
      </c>
      <c r="CL198" s="33"/>
      <c r="CN198" s="20"/>
      <c r="CO198" s="35"/>
      <c r="CR198" s="33"/>
      <c r="CS198" s="33"/>
      <c r="CT198" s="36">
        <v>55</v>
      </c>
      <c r="CW198" s="20"/>
      <c r="CX198" s="32">
        <v>3</v>
      </c>
      <c r="CY198" s="33">
        <v>58</v>
      </c>
      <c r="CZ198" s="33"/>
      <c r="DA198" s="33"/>
      <c r="DC198" s="32">
        <v>5</v>
      </c>
      <c r="DD198" s="33">
        <v>63</v>
      </c>
      <c r="DE198" s="20"/>
      <c r="DF198" s="20"/>
      <c r="DG198" s="33"/>
      <c r="DH198" s="33"/>
      <c r="DK198" s="32">
        <v>8</v>
      </c>
      <c r="DO198" s="36">
        <v>71</v>
      </c>
      <c r="DP198" s="20"/>
      <c r="DQ198" s="33"/>
      <c r="DW198" s="20"/>
      <c r="DX198" s="20"/>
      <c r="DY198" s="20"/>
      <c r="DZ198" s="33"/>
      <c r="EE198" s="34">
        <v>71</v>
      </c>
      <c r="EF198" s="33"/>
      <c r="EG198" s="33"/>
      <c r="EH198" s="32">
        <v>10</v>
      </c>
      <c r="EJ198" s="32">
        <v>5</v>
      </c>
      <c r="EO198" s="33">
        <v>86</v>
      </c>
      <c r="EP198" s="33"/>
      <c r="EQ198" s="33"/>
      <c r="EW198" s="33">
        <v>86</v>
      </c>
      <c r="EX198" s="33"/>
      <c r="EY198" s="33"/>
      <c r="EZ198" s="32">
        <v>1</v>
      </c>
      <c r="FB198" s="32">
        <v>8</v>
      </c>
      <c r="FE198" s="32">
        <v>2</v>
      </c>
      <c r="FG198" s="33">
        <v>97</v>
      </c>
      <c r="FH198" s="33"/>
      <c r="FI198" s="33"/>
      <c r="FJ198" s="32">
        <v>1</v>
      </c>
      <c r="FO198" s="33">
        <v>98</v>
      </c>
      <c r="FP198" s="33"/>
      <c r="FQ198" s="33"/>
      <c r="FS198" s="32">
        <v>5</v>
      </c>
      <c r="FV198" s="33"/>
      <c r="FW198" s="33"/>
      <c r="FX198" s="33">
        <v>17</v>
      </c>
      <c r="GB198" s="33">
        <v>120</v>
      </c>
      <c r="GC198" s="20"/>
      <c r="GD198" s="20"/>
      <c r="GE198" s="20"/>
      <c r="GF198" s="20"/>
      <c r="GG198" s="20"/>
      <c r="GH198" s="33">
        <v>120</v>
      </c>
      <c r="GI198" s="33"/>
      <c r="GM198" s="40"/>
      <c r="GN198" s="33">
        <v>120</v>
      </c>
      <c r="GO198" s="33"/>
      <c r="GR198" s="32">
        <v>-2</v>
      </c>
      <c r="GU198" s="33">
        <v>118</v>
      </c>
      <c r="GV198" s="33"/>
      <c r="GX198" s="32">
        <v>11</v>
      </c>
      <c r="GZ198" s="33">
        <v>131</v>
      </c>
      <c r="HF198" s="32">
        <v>0</v>
      </c>
      <c r="HG198" s="32">
        <v>131</v>
      </c>
      <c r="HL198" s="32">
        <v>-2</v>
      </c>
      <c r="HM198" s="32">
        <v>129</v>
      </c>
      <c r="HP198" s="32">
        <v>7</v>
      </c>
      <c r="HQ198" s="32">
        <v>-4</v>
      </c>
      <c r="HR198" s="32">
        <v>132</v>
      </c>
      <c r="HY198" s="32">
        <v>5.5</v>
      </c>
      <c r="IA198" s="32">
        <v>137.5</v>
      </c>
      <c r="IB198" s="32">
        <v>-38.5</v>
      </c>
      <c r="IC198" s="32" t="s">
        <v>255</v>
      </c>
      <c r="IE198" s="32">
        <v>30</v>
      </c>
      <c r="IG198" s="32">
        <v>4</v>
      </c>
      <c r="IH198" s="32">
        <v>133</v>
      </c>
      <c r="II198" s="32">
        <v>-133</v>
      </c>
      <c r="IJ198" s="32" t="s">
        <v>577</v>
      </c>
      <c r="IL198" s="32">
        <v>0</v>
      </c>
      <c r="IR198" s="32">
        <v>0</v>
      </c>
      <c r="IV198" s="32">
        <v>50</v>
      </c>
      <c r="IX198" s="32">
        <v>50</v>
      </c>
      <c r="JC198" s="32">
        <v>50</v>
      </c>
      <c r="JD198" s="32">
        <v>-64</v>
      </c>
      <c r="JE198" s="32" t="s">
        <v>1126</v>
      </c>
      <c r="JF198" s="32">
        <v>20</v>
      </c>
      <c r="JG198" s="32">
        <v>20</v>
      </c>
      <c r="JI198" s="66"/>
      <c r="JL198" s="32">
        <f t="shared" si="3"/>
        <v>26</v>
      </c>
    </row>
    <row r="199" s="32" customFormat="1" customHeight="1" spans="1:272">
      <c r="A199" s="10">
        <v>197</v>
      </c>
      <c r="B199" s="10">
        <v>102479</v>
      </c>
      <c r="C199" s="10" t="s">
        <v>1196</v>
      </c>
      <c r="D199" s="10" t="s">
        <v>269</v>
      </c>
      <c r="E199" s="68">
        <v>12465</v>
      </c>
      <c r="F199" s="69" t="s">
        <v>1197</v>
      </c>
      <c r="G199" s="10"/>
      <c r="M199" s="20"/>
      <c r="T199" s="33"/>
      <c r="U199" s="20"/>
      <c r="V199" s="20"/>
      <c r="W199" s="20"/>
      <c r="X199" s="20"/>
      <c r="Y199" s="20"/>
      <c r="Z199" s="20">
        <v>4</v>
      </c>
      <c r="AA199" s="20"/>
      <c r="AB199" s="20"/>
      <c r="AC199" s="20"/>
      <c r="AD199" s="20"/>
      <c r="AE199" s="20"/>
      <c r="AF199" s="20"/>
      <c r="AG199" s="33">
        <v>4</v>
      </c>
      <c r="AP199" s="33"/>
      <c r="AQ199" s="56">
        <v>4</v>
      </c>
      <c r="AR199" s="33"/>
      <c r="AS199" s="33">
        <v>20</v>
      </c>
      <c r="AT199" s="33"/>
      <c r="AU199" s="33"/>
      <c r="AV199" s="56">
        <v>24</v>
      </c>
      <c r="AW199" s="33"/>
      <c r="BA199" s="33">
        <v>24</v>
      </c>
      <c r="BB199" s="33"/>
      <c r="BC199" s="33"/>
      <c r="BD199" s="32">
        <v>20</v>
      </c>
      <c r="BF199" s="32">
        <v>0</v>
      </c>
      <c r="BH199" s="33"/>
      <c r="BI199" s="33"/>
      <c r="BJ199" s="32">
        <v>7</v>
      </c>
      <c r="BK199" s="32">
        <v>20</v>
      </c>
      <c r="BP199" s="34">
        <v>71</v>
      </c>
      <c r="BQ199" s="33"/>
      <c r="BR199" s="33"/>
      <c r="BS199" s="32">
        <v>20</v>
      </c>
      <c r="BT199" s="32">
        <v>3</v>
      </c>
      <c r="BV199" s="33">
        <v>94</v>
      </c>
      <c r="BW199" s="20"/>
      <c r="BX199" s="20"/>
      <c r="BY199" s="20"/>
      <c r="BZ199" s="20"/>
      <c r="CA199" s="20">
        <v>0</v>
      </c>
      <c r="CB199" s="20"/>
      <c r="CC199" s="20"/>
      <c r="CD199" s="20">
        <v>-94</v>
      </c>
      <c r="CE199" s="20" t="s">
        <v>1198</v>
      </c>
      <c r="CF199" s="33">
        <v>0</v>
      </c>
      <c r="CG199" s="33"/>
      <c r="CH199" s="20"/>
      <c r="CI199" s="20"/>
      <c r="CJ199" s="20"/>
      <c r="CK199" s="33">
        <v>0</v>
      </c>
      <c r="CL199" s="33"/>
      <c r="CN199" s="20">
        <v>4</v>
      </c>
      <c r="CO199" s="35"/>
      <c r="CR199" s="33"/>
      <c r="CS199" s="33"/>
      <c r="CT199" s="36">
        <v>4</v>
      </c>
      <c r="CU199" s="32">
        <v>20</v>
      </c>
      <c r="CW199" s="20"/>
      <c r="CX199" s="32">
        <v>10</v>
      </c>
      <c r="CY199" s="33">
        <v>34</v>
      </c>
      <c r="CZ199" s="33"/>
      <c r="DA199" s="33"/>
      <c r="DC199" s="32">
        <v>-2</v>
      </c>
      <c r="DD199" s="33">
        <v>32</v>
      </c>
      <c r="DE199" s="20"/>
      <c r="DF199" s="20"/>
      <c r="DG199" s="33"/>
      <c r="DH199" s="33"/>
      <c r="DO199" s="36">
        <v>32</v>
      </c>
      <c r="DP199" s="20"/>
      <c r="DQ199" s="33"/>
      <c r="DW199" s="20"/>
      <c r="DX199" s="20"/>
      <c r="DY199" s="20"/>
      <c r="DZ199" s="33"/>
      <c r="EE199" s="34">
        <v>32</v>
      </c>
      <c r="EF199" s="33"/>
      <c r="EG199" s="33"/>
      <c r="EO199" s="33">
        <v>32</v>
      </c>
      <c r="EP199" s="33"/>
      <c r="EQ199" s="33"/>
      <c r="EW199" s="33">
        <v>32</v>
      </c>
      <c r="EX199" s="33"/>
      <c r="EY199" s="33"/>
      <c r="FG199" s="33">
        <v>32</v>
      </c>
      <c r="FH199" s="33"/>
      <c r="FI199" s="33"/>
      <c r="FO199" s="33">
        <v>32</v>
      </c>
      <c r="FP199" s="33"/>
      <c r="FQ199" s="33"/>
      <c r="FV199" s="33"/>
      <c r="FW199" s="33"/>
      <c r="FX199" s="33"/>
      <c r="GB199" s="33">
        <v>32</v>
      </c>
      <c r="GC199" s="20"/>
      <c r="GD199" s="20"/>
      <c r="GE199" s="20"/>
      <c r="GF199" s="20"/>
      <c r="GG199" s="20"/>
      <c r="GH199" s="33">
        <v>32</v>
      </c>
      <c r="GI199" s="33"/>
      <c r="GM199" s="40"/>
      <c r="GN199" s="33">
        <v>32</v>
      </c>
      <c r="GO199" s="33"/>
      <c r="GU199" s="33">
        <v>32</v>
      </c>
      <c r="GV199" s="33"/>
      <c r="GZ199" s="33">
        <v>32</v>
      </c>
      <c r="HE199" s="32">
        <v>6</v>
      </c>
      <c r="HG199" s="32">
        <v>38</v>
      </c>
      <c r="HM199" s="32">
        <v>38</v>
      </c>
      <c r="HR199" s="32">
        <v>38</v>
      </c>
      <c r="HS199" s="32">
        <v>-42</v>
      </c>
      <c r="HT199" s="32" t="s">
        <v>296</v>
      </c>
      <c r="IA199" s="32">
        <v>0</v>
      </c>
      <c r="ID199" s="32">
        <v>20</v>
      </c>
      <c r="IH199" s="32">
        <v>20</v>
      </c>
      <c r="IL199" s="32">
        <v>0</v>
      </c>
      <c r="IM199" s="32">
        <v>20</v>
      </c>
      <c r="IO199" s="32">
        <v>20</v>
      </c>
      <c r="IR199" s="32">
        <v>60</v>
      </c>
      <c r="IV199" s="32">
        <v>60</v>
      </c>
      <c r="IX199" s="32">
        <v>120</v>
      </c>
      <c r="IY199" s="32">
        <v>-107.5</v>
      </c>
      <c r="IZ199" s="32" t="s">
        <v>704</v>
      </c>
      <c r="JC199" s="32">
        <v>12.5</v>
      </c>
      <c r="JI199" s="66"/>
      <c r="JL199" s="32">
        <f t="shared" si="3"/>
        <v>12.5</v>
      </c>
    </row>
    <row r="200" s="32" customFormat="1" customHeight="1" spans="1:272">
      <c r="A200" s="10">
        <v>198</v>
      </c>
      <c r="B200" s="10">
        <v>307</v>
      </c>
      <c r="C200" s="10" t="s">
        <v>375</v>
      </c>
      <c r="D200" s="10" t="s">
        <v>376</v>
      </c>
      <c r="E200" s="68">
        <v>12470</v>
      </c>
      <c r="F200" s="69" t="s">
        <v>1199</v>
      </c>
      <c r="G200" s="10"/>
      <c r="M200" s="20"/>
      <c r="T200" s="33"/>
      <c r="U200" s="20"/>
      <c r="V200" s="20"/>
      <c r="W200" s="20"/>
      <c r="X200" s="20"/>
      <c r="Y200" s="20"/>
      <c r="Z200" s="20">
        <v>7</v>
      </c>
      <c r="AA200" s="20"/>
      <c r="AB200" s="20"/>
      <c r="AC200" s="20"/>
      <c r="AD200" s="20"/>
      <c r="AE200" s="20"/>
      <c r="AF200" s="20"/>
      <c r="AG200" s="33">
        <v>7</v>
      </c>
      <c r="AP200" s="33"/>
      <c r="AQ200" s="56">
        <v>7</v>
      </c>
      <c r="AR200" s="33"/>
      <c r="AS200" s="33"/>
      <c r="AT200" s="33">
        <v>20</v>
      </c>
      <c r="AU200" s="33"/>
      <c r="AV200" s="56">
        <v>27</v>
      </c>
      <c r="AW200" s="33"/>
      <c r="BA200" s="33">
        <v>27</v>
      </c>
      <c r="BB200" s="33"/>
      <c r="BC200" s="33"/>
      <c r="BE200" s="32">
        <v>20</v>
      </c>
      <c r="BF200" s="32">
        <v>0</v>
      </c>
      <c r="BH200" s="33">
        <v>-10</v>
      </c>
      <c r="BI200" s="33" t="s">
        <v>551</v>
      </c>
      <c r="BP200" s="34">
        <v>37</v>
      </c>
      <c r="BQ200" s="33"/>
      <c r="BR200" s="33"/>
      <c r="BV200" s="33">
        <v>37</v>
      </c>
      <c r="BW200" s="20"/>
      <c r="BX200" s="20"/>
      <c r="BY200" s="20">
        <v>20</v>
      </c>
      <c r="BZ200" s="20">
        <v>0</v>
      </c>
      <c r="CA200" s="20">
        <v>0</v>
      </c>
      <c r="CB200" s="20"/>
      <c r="CC200" s="20"/>
      <c r="CD200" s="20"/>
      <c r="CE200" s="20"/>
      <c r="CF200" s="33">
        <v>57</v>
      </c>
      <c r="CG200" s="33"/>
      <c r="CH200" s="20"/>
      <c r="CI200" s="20">
        <v>20</v>
      </c>
      <c r="CJ200" s="20"/>
      <c r="CK200" s="33">
        <v>77</v>
      </c>
      <c r="CL200" s="33"/>
      <c r="CN200" s="20"/>
      <c r="CO200" s="35"/>
      <c r="CR200" s="33"/>
      <c r="CS200" s="33"/>
      <c r="CT200" s="36">
        <v>77</v>
      </c>
      <c r="CU200" s="32">
        <v>20</v>
      </c>
      <c r="CW200" s="20"/>
      <c r="CY200" s="33">
        <v>97</v>
      </c>
      <c r="CZ200" s="33"/>
      <c r="DA200" s="33"/>
      <c r="DD200" s="33">
        <v>97</v>
      </c>
      <c r="DE200" s="20"/>
      <c r="DF200" s="20"/>
      <c r="DG200" s="33"/>
      <c r="DH200" s="33"/>
      <c r="DO200" s="36">
        <v>97</v>
      </c>
      <c r="DP200" s="20"/>
      <c r="DQ200" s="33"/>
      <c r="DW200" s="20"/>
      <c r="DX200" s="20"/>
      <c r="DY200" s="20"/>
      <c r="DZ200" s="33"/>
      <c r="EE200" s="34">
        <v>97</v>
      </c>
      <c r="EF200" s="33"/>
      <c r="EG200" s="33"/>
      <c r="EJ200" s="32">
        <v>5</v>
      </c>
      <c r="EO200" s="33">
        <v>102</v>
      </c>
      <c r="EP200" s="33"/>
      <c r="EQ200" s="33"/>
      <c r="EU200" s="32">
        <v>120</v>
      </c>
      <c r="EW200" s="33">
        <v>222</v>
      </c>
      <c r="EX200" s="33"/>
      <c r="EY200" s="33"/>
      <c r="FD200" s="32">
        <v>110</v>
      </c>
      <c r="FG200" s="33">
        <v>332</v>
      </c>
      <c r="FH200" s="33"/>
      <c r="FI200" s="33"/>
      <c r="FO200" s="33">
        <v>332</v>
      </c>
      <c r="FP200" s="33"/>
      <c r="FQ200" s="33"/>
      <c r="FV200" s="33"/>
      <c r="FW200" s="33"/>
      <c r="FX200" s="33"/>
      <c r="FZ200" s="32">
        <v>70</v>
      </c>
      <c r="GB200" s="33">
        <v>402</v>
      </c>
      <c r="GC200" s="20"/>
      <c r="GD200" s="20"/>
      <c r="GE200" s="20"/>
      <c r="GF200" s="20"/>
      <c r="GG200" s="20"/>
      <c r="GH200" s="33">
        <v>402</v>
      </c>
      <c r="GI200" s="33"/>
      <c r="GM200" s="40"/>
      <c r="GN200" s="33">
        <v>402</v>
      </c>
      <c r="GO200" s="33"/>
      <c r="GU200" s="33">
        <v>402</v>
      </c>
      <c r="GV200" s="33"/>
      <c r="GY200" s="32">
        <v>20</v>
      </c>
      <c r="GZ200" s="33">
        <v>422</v>
      </c>
      <c r="HG200" s="32">
        <v>422</v>
      </c>
      <c r="HM200" s="32">
        <v>422</v>
      </c>
      <c r="HR200" s="32">
        <v>422</v>
      </c>
      <c r="HS200" s="32">
        <v>-44</v>
      </c>
      <c r="HT200" s="32" t="s">
        <v>335</v>
      </c>
      <c r="IA200" s="32">
        <v>378</v>
      </c>
      <c r="IH200" s="32">
        <v>378</v>
      </c>
      <c r="IR200" s="32">
        <v>378</v>
      </c>
      <c r="IS200" s="32">
        <v>-12.5</v>
      </c>
      <c r="IT200" s="32" t="s">
        <v>227</v>
      </c>
      <c r="IU200" s="32">
        <v>20</v>
      </c>
      <c r="IV200" s="32">
        <v>0</v>
      </c>
      <c r="IX200" s="32">
        <v>385.5</v>
      </c>
      <c r="IY200" s="32">
        <v>-13.5</v>
      </c>
      <c r="IZ200" s="32" t="s">
        <v>242</v>
      </c>
      <c r="JB200" s="32">
        <v>50</v>
      </c>
      <c r="JC200" s="32">
        <v>652</v>
      </c>
      <c r="JD200" s="32">
        <f>-247.5-0.5-18.5-10</f>
        <v>-276.5</v>
      </c>
      <c r="JE200" s="32" t="s">
        <v>783</v>
      </c>
      <c r="JI200" s="66"/>
      <c r="JL200" s="32">
        <f t="shared" si="3"/>
        <v>375.5</v>
      </c>
    </row>
    <row r="201" s="32" customFormat="1" customHeight="1" spans="1:272">
      <c r="A201" s="10">
        <v>199</v>
      </c>
      <c r="B201" s="10">
        <v>111219</v>
      </c>
      <c r="C201" s="10" t="s">
        <v>567</v>
      </c>
      <c r="D201" s="10" t="s">
        <v>208</v>
      </c>
      <c r="E201" s="68">
        <v>12528</v>
      </c>
      <c r="F201" s="77" t="s">
        <v>1200</v>
      </c>
      <c r="G201" s="10"/>
      <c r="M201" s="20"/>
      <c r="T201" s="33"/>
      <c r="U201" s="20"/>
      <c r="V201" s="20"/>
      <c r="W201" s="20"/>
      <c r="X201" s="20"/>
      <c r="Y201" s="20"/>
      <c r="Z201" s="20">
        <v>1</v>
      </c>
      <c r="AA201" s="20"/>
      <c r="AB201" s="20"/>
      <c r="AC201" s="20"/>
      <c r="AD201" s="20"/>
      <c r="AE201" s="20"/>
      <c r="AF201" s="20"/>
      <c r="AG201" s="33">
        <v>1</v>
      </c>
      <c r="AP201" s="33"/>
      <c r="AQ201" s="56">
        <v>1</v>
      </c>
      <c r="AR201" s="33"/>
      <c r="AS201" s="33">
        <v>20</v>
      </c>
      <c r="AT201" s="33"/>
      <c r="AU201" s="33"/>
      <c r="AV201" s="56">
        <v>21</v>
      </c>
      <c r="AW201" s="33"/>
      <c r="BA201" s="33">
        <v>21</v>
      </c>
      <c r="BB201" s="33"/>
      <c r="BC201" s="33"/>
      <c r="BF201" s="32">
        <v>0</v>
      </c>
      <c r="BH201" s="33">
        <v>-21</v>
      </c>
      <c r="BI201" s="33" t="s">
        <v>551</v>
      </c>
      <c r="BK201" s="32">
        <v>20</v>
      </c>
      <c r="BP201" s="34">
        <v>20</v>
      </c>
      <c r="BQ201" s="33"/>
      <c r="BR201" s="33"/>
      <c r="BS201" s="32">
        <v>20</v>
      </c>
      <c r="BT201" s="32">
        <v>1</v>
      </c>
      <c r="BV201" s="33">
        <v>41</v>
      </c>
      <c r="BW201" s="20"/>
      <c r="BX201" s="20"/>
      <c r="BY201" s="20">
        <v>20</v>
      </c>
      <c r="BZ201" s="20">
        <v>0</v>
      </c>
      <c r="CA201" s="20">
        <v>0</v>
      </c>
      <c r="CB201" s="20"/>
      <c r="CC201" s="20">
        <v>4</v>
      </c>
      <c r="CD201" s="20">
        <v>-30</v>
      </c>
      <c r="CE201" s="20" t="s">
        <v>1201</v>
      </c>
      <c r="CF201" s="33">
        <v>35</v>
      </c>
      <c r="CG201" s="33"/>
      <c r="CH201" s="20"/>
      <c r="CI201" s="20"/>
      <c r="CJ201" s="20"/>
      <c r="CK201" s="33">
        <v>35</v>
      </c>
      <c r="CL201" s="33"/>
      <c r="CN201" s="20"/>
      <c r="CO201" s="35"/>
      <c r="CR201" s="33"/>
      <c r="CS201" s="33"/>
      <c r="CT201" s="36">
        <v>35</v>
      </c>
      <c r="CU201" s="32">
        <v>20</v>
      </c>
      <c r="CW201" s="20"/>
      <c r="CY201" s="33">
        <v>55</v>
      </c>
      <c r="CZ201" s="33"/>
      <c r="DA201" s="33"/>
      <c r="DC201" s="32">
        <v>-4</v>
      </c>
      <c r="DD201" s="33">
        <v>51</v>
      </c>
      <c r="DE201" s="20"/>
      <c r="DF201" s="20"/>
      <c r="DG201" s="33"/>
      <c r="DH201" s="33"/>
      <c r="DI201" s="32">
        <v>-4</v>
      </c>
      <c r="DO201" s="36">
        <v>47</v>
      </c>
      <c r="DP201" s="20">
        <v>-30</v>
      </c>
      <c r="DQ201" s="33" t="s">
        <v>223</v>
      </c>
      <c r="DR201" s="32">
        <v>-2</v>
      </c>
      <c r="DW201" s="20"/>
      <c r="DX201" s="20"/>
      <c r="DY201" s="20"/>
      <c r="DZ201" s="33"/>
      <c r="EE201" s="34">
        <v>15</v>
      </c>
      <c r="EF201" s="33"/>
      <c r="EG201" s="33"/>
      <c r="EM201" s="32">
        <v>-2</v>
      </c>
      <c r="EO201" s="33">
        <v>13</v>
      </c>
      <c r="EP201" s="33"/>
      <c r="EQ201" s="33"/>
      <c r="EU201" s="32">
        <v>40</v>
      </c>
      <c r="EV201" s="32">
        <v>4</v>
      </c>
      <c r="EW201" s="33">
        <v>57</v>
      </c>
      <c r="EX201" s="33"/>
      <c r="EY201" s="33"/>
      <c r="FD201" s="32">
        <v>20</v>
      </c>
      <c r="FE201" s="32">
        <v>3</v>
      </c>
      <c r="FG201" s="33">
        <v>80</v>
      </c>
      <c r="FH201" s="33"/>
      <c r="FI201" s="33"/>
      <c r="FN201" s="32">
        <v>4</v>
      </c>
      <c r="FO201" s="33">
        <v>84</v>
      </c>
      <c r="FP201" s="33"/>
      <c r="FQ201" s="33"/>
      <c r="FS201" s="32">
        <v>-4</v>
      </c>
      <c r="FV201" s="33">
        <v>-27</v>
      </c>
      <c r="FW201" s="33" t="s">
        <v>745</v>
      </c>
      <c r="FX201" s="33">
        <v>2</v>
      </c>
      <c r="FZ201" s="32">
        <v>10</v>
      </c>
      <c r="GB201" s="33">
        <v>65</v>
      </c>
      <c r="GC201" s="20"/>
      <c r="GD201" s="20"/>
      <c r="GE201" s="20"/>
      <c r="GF201" s="20"/>
      <c r="GG201" s="20"/>
      <c r="GH201" s="33">
        <v>65</v>
      </c>
      <c r="GI201" s="33"/>
      <c r="GM201" s="40"/>
      <c r="GN201" s="33">
        <v>65</v>
      </c>
      <c r="GO201" s="33"/>
      <c r="GU201" s="33">
        <v>65</v>
      </c>
      <c r="GV201" s="33"/>
      <c r="GX201" s="32">
        <v>5.5</v>
      </c>
      <c r="GZ201" s="33">
        <v>70.5</v>
      </c>
      <c r="HE201" s="32">
        <v>5</v>
      </c>
      <c r="HF201" s="32">
        <v>0</v>
      </c>
      <c r="HG201" s="32">
        <v>75.5</v>
      </c>
      <c r="HL201" s="32">
        <v>3</v>
      </c>
      <c r="HM201" s="32">
        <v>78.5</v>
      </c>
      <c r="HQ201" s="32">
        <v>-2</v>
      </c>
      <c r="HR201" s="32">
        <v>76.5</v>
      </c>
      <c r="HS201" s="32">
        <v>-76.5</v>
      </c>
      <c r="HT201" s="32" t="s">
        <v>204</v>
      </c>
      <c r="HY201" s="32">
        <v>4</v>
      </c>
      <c r="HZ201" s="32">
        <v>-1</v>
      </c>
      <c r="IA201" s="32">
        <v>3</v>
      </c>
      <c r="IE201" s="32">
        <v>30</v>
      </c>
      <c r="IH201" s="32">
        <v>33</v>
      </c>
      <c r="IL201" s="32">
        <v>0</v>
      </c>
      <c r="IR201" s="32">
        <v>33</v>
      </c>
      <c r="IV201" s="32">
        <v>60</v>
      </c>
      <c r="IX201" s="32">
        <v>93</v>
      </c>
      <c r="JC201" s="32">
        <v>93</v>
      </c>
      <c r="JI201" s="66"/>
      <c r="JL201" s="32">
        <f t="shared" si="3"/>
        <v>93</v>
      </c>
    </row>
    <row r="202" s="32" customFormat="1" customHeight="1" spans="1:272">
      <c r="A202" s="10">
        <v>200</v>
      </c>
      <c r="B202" s="10">
        <v>377</v>
      </c>
      <c r="C202" s="10" t="s">
        <v>1074</v>
      </c>
      <c r="D202" s="10" t="s">
        <v>279</v>
      </c>
      <c r="E202" s="68">
        <v>12446</v>
      </c>
      <c r="F202" s="69" t="s">
        <v>1202</v>
      </c>
      <c r="G202" s="10"/>
      <c r="M202" s="20"/>
      <c r="T202" s="33"/>
      <c r="U202" s="20"/>
      <c r="V202" s="20"/>
      <c r="W202" s="20"/>
      <c r="X202" s="20"/>
      <c r="Y202" s="20"/>
      <c r="Z202" s="20">
        <v>2</v>
      </c>
      <c r="AA202" s="20"/>
      <c r="AB202" s="20"/>
      <c r="AC202" s="20"/>
      <c r="AD202" s="20"/>
      <c r="AE202" s="20"/>
      <c r="AF202" s="20"/>
      <c r="AG202" s="33">
        <v>2</v>
      </c>
      <c r="AP202" s="33"/>
      <c r="AQ202" s="56">
        <v>2</v>
      </c>
      <c r="AR202" s="33"/>
      <c r="AS202" s="33"/>
      <c r="AT202" s="33"/>
      <c r="AU202" s="33"/>
      <c r="AV202" s="56">
        <v>2</v>
      </c>
      <c r="AW202" s="33"/>
      <c r="BA202" s="33">
        <v>2</v>
      </c>
      <c r="BB202" s="33"/>
      <c r="BC202" s="33"/>
      <c r="BD202" s="32">
        <v>20</v>
      </c>
      <c r="BF202" s="32">
        <v>0</v>
      </c>
      <c r="BH202" s="33"/>
      <c r="BI202" s="33"/>
      <c r="BP202" s="34">
        <v>22</v>
      </c>
      <c r="BQ202" s="33"/>
      <c r="BR202" s="33"/>
      <c r="BS202" s="32">
        <v>20</v>
      </c>
      <c r="BV202" s="33">
        <v>42</v>
      </c>
      <c r="BW202" s="20"/>
      <c r="BX202" s="20">
        <v>20</v>
      </c>
      <c r="BY202" s="20"/>
      <c r="BZ202" s="20"/>
      <c r="CA202" s="20">
        <v>0</v>
      </c>
      <c r="CB202" s="20"/>
      <c r="CC202" s="20"/>
      <c r="CD202" s="20">
        <v>-42</v>
      </c>
      <c r="CE202" s="20" t="s">
        <v>1203</v>
      </c>
      <c r="CF202" s="33">
        <v>20</v>
      </c>
      <c r="CG202" s="33"/>
      <c r="CH202" s="20"/>
      <c r="CI202" s="20"/>
      <c r="CJ202" s="20">
        <v>-2</v>
      </c>
      <c r="CK202" s="33">
        <v>18</v>
      </c>
      <c r="CL202" s="33"/>
      <c r="CN202" s="20">
        <v>-2</v>
      </c>
      <c r="CO202" s="35"/>
      <c r="CR202" s="33">
        <v>-15</v>
      </c>
      <c r="CS202" s="33" t="s">
        <v>1161</v>
      </c>
      <c r="CT202" s="36">
        <v>1</v>
      </c>
      <c r="CW202" s="20"/>
      <c r="CX202" s="32">
        <v>1</v>
      </c>
      <c r="CY202" s="33">
        <v>2</v>
      </c>
      <c r="CZ202" s="33"/>
      <c r="DA202" s="33"/>
      <c r="DB202" s="32">
        <v>20</v>
      </c>
      <c r="DC202" s="32">
        <v>5</v>
      </c>
      <c r="DD202" s="33">
        <v>27</v>
      </c>
      <c r="DE202" s="20"/>
      <c r="DF202" s="20"/>
      <c r="DG202" s="33"/>
      <c r="DH202" s="33"/>
      <c r="DI202" s="32">
        <v>2</v>
      </c>
      <c r="DJ202" s="32">
        <v>20</v>
      </c>
      <c r="DO202" s="36">
        <v>49</v>
      </c>
      <c r="DP202" s="20">
        <v>-30.5</v>
      </c>
      <c r="DQ202" s="33" t="s">
        <v>223</v>
      </c>
      <c r="DR202" s="32">
        <v>-4</v>
      </c>
      <c r="DW202" s="20"/>
      <c r="DX202" s="20"/>
      <c r="DY202" s="20"/>
      <c r="DZ202" s="33"/>
      <c r="EA202" s="32">
        <v>-2</v>
      </c>
      <c r="ED202" s="32">
        <v>10</v>
      </c>
      <c r="EE202" s="34">
        <v>22.5</v>
      </c>
      <c r="EF202" s="33"/>
      <c r="EG202" s="33"/>
      <c r="EM202" s="32">
        <v>-18</v>
      </c>
      <c r="EO202" s="33">
        <v>4.5</v>
      </c>
      <c r="EP202" s="33"/>
      <c r="EQ202" s="33"/>
      <c r="ER202" s="32">
        <v>-8</v>
      </c>
      <c r="EU202" s="32">
        <v>60</v>
      </c>
      <c r="EW202" s="33">
        <v>56.5</v>
      </c>
      <c r="EX202" s="33">
        <v>-56.5</v>
      </c>
      <c r="EY202" s="33" t="s">
        <v>1204</v>
      </c>
      <c r="EZ202" s="32">
        <v>0</v>
      </c>
      <c r="FD202" s="32">
        <v>60</v>
      </c>
      <c r="FG202" s="33">
        <v>60</v>
      </c>
      <c r="FH202" s="33"/>
      <c r="FI202" s="33"/>
      <c r="FJ202" s="32">
        <v>3</v>
      </c>
      <c r="FN202" s="32">
        <v>-2</v>
      </c>
      <c r="FO202" s="33">
        <v>61</v>
      </c>
      <c r="FP202" s="33">
        <v>-19.5</v>
      </c>
      <c r="FQ202" s="33" t="s">
        <v>942</v>
      </c>
      <c r="FS202" s="32">
        <v>-6</v>
      </c>
      <c r="FV202" s="33">
        <v>-27</v>
      </c>
      <c r="FW202" s="33" t="s">
        <v>745</v>
      </c>
      <c r="FX202" s="33">
        <v>-8</v>
      </c>
      <c r="FZ202" s="32">
        <v>20</v>
      </c>
      <c r="GB202" s="33">
        <v>20.5</v>
      </c>
      <c r="GC202" s="20"/>
      <c r="GD202" s="20"/>
      <c r="GE202" s="20"/>
      <c r="GF202" s="20"/>
      <c r="GG202" s="20">
        <v>-12</v>
      </c>
      <c r="GH202" s="33">
        <v>8.5</v>
      </c>
      <c r="GI202" s="33"/>
      <c r="GM202" s="40">
        <v>-4</v>
      </c>
      <c r="GN202" s="33">
        <v>4.5</v>
      </c>
      <c r="GO202" s="33"/>
      <c r="GR202" s="32">
        <v>-6</v>
      </c>
      <c r="GU202" s="33">
        <v>-1.5</v>
      </c>
      <c r="GV202" s="33"/>
      <c r="GX202" s="32">
        <v>5</v>
      </c>
      <c r="GZ202" s="33">
        <v>9.5</v>
      </c>
      <c r="HE202" s="32">
        <v>-6</v>
      </c>
      <c r="HF202" s="32">
        <v>0</v>
      </c>
      <c r="HG202" s="32">
        <v>3.5</v>
      </c>
      <c r="HL202" s="32">
        <v>-1</v>
      </c>
      <c r="HM202" s="32">
        <v>2.5</v>
      </c>
      <c r="HQ202" s="32">
        <v>-6</v>
      </c>
      <c r="HR202" s="32">
        <v>-3.5</v>
      </c>
      <c r="HU202" s="32">
        <v>20</v>
      </c>
      <c r="HZ202" s="32">
        <v>-4</v>
      </c>
      <c r="IA202" s="32">
        <v>12.5</v>
      </c>
      <c r="IB202" s="32">
        <v>-12.5</v>
      </c>
      <c r="IC202" s="32" t="s">
        <v>255</v>
      </c>
      <c r="IH202" s="32">
        <v>0</v>
      </c>
      <c r="IR202" s="32">
        <v>0</v>
      </c>
      <c r="IS202" s="32">
        <v>-15</v>
      </c>
      <c r="IT202" s="32" t="s">
        <v>234</v>
      </c>
      <c r="IU202" s="32">
        <v>20</v>
      </c>
      <c r="IV202" s="32">
        <v>30</v>
      </c>
      <c r="IX202" s="32">
        <v>35</v>
      </c>
      <c r="IY202" s="32">
        <v>-76</v>
      </c>
      <c r="IZ202" s="32" t="s">
        <v>1205</v>
      </c>
      <c r="JC202" s="32">
        <v>-41</v>
      </c>
      <c r="JF202" s="32">
        <v>20</v>
      </c>
      <c r="JH202" s="32">
        <v>20</v>
      </c>
      <c r="JI202" s="66"/>
      <c r="JL202" s="32">
        <f t="shared" si="3"/>
        <v>-1</v>
      </c>
    </row>
    <row r="203" s="32" customFormat="1" customHeight="1" spans="1:272">
      <c r="A203" s="10">
        <v>201</v>
      </c>
      <c r="B203" s="10">
        <v>385</v>
      </c>
      <c r="C203" s="10" t="s">
        <v>457</v>
      </c>
      <c r="D203" s="10" t="s">
        <v>447</v>
      </c>
      <c r="E203" s="78">
        <v>12566</v>
      </c>
      <c r="F203" s="78" t="s">
        <v>1206</v>
      </c>
      <c r="G203" s="10"/>
      <c r="M203" s="20"/>
      <c r="T203" s="33"/>
      <c r="U203" s="20"/>
      <c r="V203" s="20"/>
      <c r="W203" s="20"/>
      <c r="X203" s="20"/>
      <c r="Y203" s="20"/>
      <c r="Z203" s="20"/>
      <c r="AA203" s="20"/>
      <c r="AB203" s="20"/>
      <c r="AC203" s="20">
        <v>20</v>
      </c>
      <c r="AD203" s="20"/>
      <c r="AE203" s="20"/>
      <c r="AF203" s="20"/>
      <c r="AG203" s="33">
        <v>20</v>
      </c>
      <c r="AP203" s="33"/>
      <c r="AQ203" s="56">
        <v>20</v>
      </c>
      <c r="AR203" s="33"/>
      <c r="AS203" s="33">
        <v>20</v>
      </c>
      <c r="AT203" s="33"/>
      <c r="AU203" s="33"/>
      <c r="AV203" s="56">
        <v>40</v>
      </c>
      <c r="AW203" s="33"/>
      <c r="BA203" s="33">
        <v>40</v>
      </c>
      <c r="BB203" s="33"/>
      <c r="BC203" s="33"/>
      <c r="BF203" s="32">
        <v>-2</v>
      </c>
      <c r="BH203" s="33"/>
      <c r="BI203" s="33"/>
      <c r="BK203" s="32">
        <v>20</v>
      </c>
      <c r="BP203" s="34">
        <v>58</v>
      </c>
      <c r="BQ203" s="33"/>
      <c r="BR203" s="33"/>
      <c r="BV203" s="33">
        <v>58</v>
      </c>
      <c r="BW203" s="20"/>
      <c r="BX203" s="20">
        <v>20</v>
      </c>
      <c r="BY203" s="20">
        <v>20</v>
      </c>
      <c r="BZ203" s="20">
        <v>20</v>
      </c>
      <c r="CA203" s="20">
        <v>0</v>
      </c>
      <c r="CB203" s="20"/>
      <c r="CC203" s="20"/>
      <c r="CD203" s="20"/>
      <c r="CE203" s="20"/>
      <c r="CF203" s="33">
        <v>118</v>
      </c>
      <c r="CG203" s="33"/>
      <c r="CH203" s="20"/>
      <c r="CI203" s="20">
        <v>20</v>
      </c>
      <c r="CJ203" s="20"/>
      <c r="CK203" s="33">
        <v>138</v>
      </c>
      <c r="CL203" s="33"/>
      <c r="CN203" s="20"/>
      <c r="CO203" s="35"/>
      <c r="CR203" s="33"/>
      <c r="CS203" s="33"/>
      <c r="CT203" s="36">
        <v>138</v>
      </c>
      <c r="CU203" s="32">
        <v>20</v>
      </c>
      <c r="CW203" s="20"/>
      <c r="CY203" s="33">
        <v>158</v>
      </c>
      <c r="CZ203" s="33"/>
      <c r="DA203" s="33"/>
      <c r="DC203" s="32">
        <v>-2</v>
      </c>
      <c r="DD203" s="33">
        <v>156</v>
      </c>
      <c r="DE203" s="20"/>
      <c r="DF203" s="20"/>
      <c r="DG203" s="33">
        <v>-10</v>
      </c>
      <c r="DH203" s="33" t="s">
        <v>721</v>
      </c>
      <c r="DO203" s="36">
        <v>146</v>
      </c>
      <c r="DP203" s="20">
        <v>-30.5</v>
      </c>
      <c r="DQ203" s="33" t="s">
        <v>223</v>
      </c>
      <c r="DW203" s="20">
        <v>-35</v>
      </c>
      <c r="DX203" s="20" t="s">
        <v>743</v>
      </c>
      <c r="DY203" s="20"/>
      <c r="DZ203" s="33"/>
      <c r="EE203" s="34">
        <v>80.5</v>
      </c>
      <c r="EF203" s="33"/>
      <c r="EG203" s="33"/>
      <c r="EO203" s="33">
        <v>80.5</v>
      </c>
      <c r="EP203" s="33"/>
      <c r="EQ203" s="33"/>
      <c r="ER203" s="32">
        <v>-2</v>
      </c>
      <c r="ET203" s="32">
        <v>20</v>
      </c>
      <c r="EU203" s="32">
        <v>70</v>
      </c>
      <c r="EW203" s="33">
        <v>168.5</v>
      </c>
      <c r="EX203" s="33"/>
      <c r="EY203" s="33"/>
      <c r="FB203" s="32">
        <v>8</v>
      </c>
      <c r="FD203" s="32">
        <v>70</v>
      </c>
      <c r="FG203" s="33">
        <v>246.5</v>
      </c>
      <c r="FH203" s="33">
        <v>-46</v>
      </c>
      <c r="FI203" s="33" t="s">
        <v>1207</v>
      </c>
      <c r="FK203" s="32">
        <v>8</v>
      </c>
      <c r="FN203" s="32">
        <v>1</v>
      </c>
      <c r="FO203" s="33">
        <v>209.5</v>
      </c>
      <c r="FP203" s="33">
        <v>-9</v>
      </c>
      <c r="FQ203" s="33" t="s">
        <v>841</v>
      </c>
      <c r="FS203" s="32">
        <v>-2</v>
      </c>
      <c r="FV203" s="33">
        <v>-3.5</v>
      </c>
      <c r="FW203" s="33" t="s">
        <v>451</v>
      </c>
      <c r="FX203" s="33"/>
      <c r="GB203" s="33">
        <v>195</v>
      </c>
      <c r="GC203" s="20"/>
      <c r="GD203" s="20"/>
      <c r="GE203" s="20"/>
      <c r="GF203" s="20"/>
      <c r="GG203" s="20"/>
      <c r="GH203" s="33">
        <v>195</v>
      </c>
      <c r="GI203" s="33"/>
      <c r="GM203" s="40"/>
      <c r="GN203" s="33">
        <v>195</v>
      </c>
      <c r="GO203" s="33"/>
      <c r="GR203" s="32">
        <v>2</v>
      </c>
      <c r="GU203" s="33">
        <v>197</v>
      </c>
      <c r="GV203" s="33">
        <v>-55</v>
      </c>
      <c r="GW203" s="32" t="s">
        <v>351</v>
      </c>
      <c r="GX203" s="32">
        <v>4</v>
      </c>
      <c r="GZ203" s="33">
        <v>144</v>
      </c>
      <c r="HE203" s="32">
        <v>2</v>
      </c>
      <c r="HF203" s="32">
        <v>4</v>
      </c>
      <c r="HG203" s="32">
        <v>150</v>
      </c>
      <c r="HM203" s="32">
        <v>150</v>
      </c>
      <c r="HN203" s="32">
        <v>-19</v>
      </c>
      <c r="HO203" s="32" t="s">
        <v>466</v>
      </c>
      <c r="HP203" s="32">
        <v>4.5</v>
      </c>
      <c r="HR203" s="32">
        <v>135.5</v>
      </c>
      <c r="HS203" s="32">
        <v>-27</v>
      </c>
      <c r="HT203" s="32" t="s">
        <v>204</v>
      </c>
      <c r="HY203" s="32">
        <v>4</v>
      </c>
      <c r="IA203" s="32">
        <v>112.5</v>
      </c>
      <c r="IB203" s="32">
        <v>-21</v>
      </c>
      <c r="IC203" s="32" t="s">
        <v>454</v>
      </c>
      <c r="IG203" s="32">
        <v>-2</v>
      </c>
      <c r="IH203" s="32">
        <v>89.5</v>
      </c>
      <c r="II203" s="32">
        <v>-99</v>
      </c>
      <c r="IJ203" s="32" t="s">
        <v>193</v>
      </c>
      <c r="IL203" s="32">
        <v>4</v>
      </c>
      <c r="IP203" s="32">
        <v>20</v>
      </c>
      <c r="IQ203" s="32">
        <v>-2</v>
      </c>
      <c r="IR203" s="32">
        <v>12.5</v>
      </c>
      <c r="IU203" s="32">
        <v>20</v>
      </c>
      <c r="IV203" s="32">
        <v>50</v>
      </c>
      <c r="IX203" s="32">
        <v>82.5</v>
      </c>
      <c r="IY203" s="32">
        <v>-82.5</v>
      </c>
      <c r="IZ203" s="32" t="s">
        <v>456</v>
      </c>
      <c r="JC203" s="32">
        <v>0</v>
      </c>
      <c r="JG203" s="32">
        <v>20</v>
      </c>
      <c r="JH203" s="32">
        <v>20</v>
      </c>
      <c r="JI203" s="66"/>
      <c r="JK203" s="32">
        <v>-4</v>
      </c>
      <c r="JL203" s="32">
        <f t="shared" si="3"/>
        <v>36</v>
      </c>
    </row>
    <row r="204" s="32" customFormat="1" customHeight="1" spans="1:272">
      <c r="A204" s="10">
        <v>202</v>
      </c>
      <c r="B204" s="10">
        <v>391</v>
      </c>
      <c r="C204" s="10" t="s">
        <v>1063</v>
      </c>
      <c r="D204" s="10" t="s">
        <v>269</v>
      </c>
      <c r="E204" s="79">
        <v>12462</v>
      </c>
      <c r="F204" s="80" t="s">
        <v>1208</v>
      </c>
      <c r="G204" s="10"/>
      <c r="M204" s="20"/>
      <c r="T204" s="33"/>
      <c r="U204" s="20"/>
      <c r="V204" s="20"/>
      <c r="W204" s="20"/>
      <c r="X204" s="20"/>
      <c r="Y204" s="20"/>
      <c r="Z204" s="20"/>
      <c r="AA204" s="20"/>
      <c r="AB204" s="20"/>
      <c r="AC204" s="20">
        <v>20</v>
      </c>
      <c r="AD204" s="20"/>
      <c r="AE204" s="20"/>
      <c r="AF204" s="20"/>
      <c r="AG204" s="33">
        <v>20</v>
      </c>
      <c r="AP204" s="33"/>
      <c r="AQ204" s="56">
        <v>20</v>
      </c>
      <c r="AR204" s="33"/>
      <c r="AS204" s="33">
        <v>20</v>
      </c>
      <c r="AT204" s="33"/>
      <c r="AU204" s="33"/>
      <c r="AV204" s="56">
        <v>40</v>
      </c>
      <c r="AW204" s="33"/>
      <c r="BA204" s="33">
        <v>40</v>
      </c>
      <c r="BB204" s="33"/>
      <c r="BC204" s="33"/>
      <c r="BF204" s="32">
        <v>0</v>
      </c>
      <c r="BH204" s="33"/>
      <c r="BI204" s="33"/>
      <c r="BM204" s="32">
        <v>20</v>
      </c>
      <c r="BP204" s="34">
        <v>60</v>
      </c>
      <c r="BQ204" s="33"/>
      <c r="BR204" s="33"/>
      <c r="BV204" s="33">
        <v>60</v>
      </c>
      <c r="BW204" s="20"/>
      <c r="BX204" s="20"/>
      <c r="BY204" s="20">
        <v>20</v>
      </c>
      <c r="BZ204" s="20">
        <v>20</v>
      </c>
      <c r="CA204" s="20">
        <v>0</v>
      </c>
      <c r="CB204" s="20"/>
      <c r="CC204" s="20"/>
      <c r="CD204" s="20">
        <v>-28.5</v>
      </c>
      <c r="CE204" s="20" t="s">
        <v>271</v>
      </c>
      <c r="CF204" s="33">
        <v>71.5</v>
      </c>
      <c r="CG204" s="33"/>
      <c r="CH204" s="20"/>
      <c r="CI204" s="20"/>
      <c r="CJ204" s="20"/>
      <c r="CK204" s="33">
        <v>71.5</v>
      </c>
      <c r="CL204" s="33">
        <v>-31.5</v>
      </c>
      <c r="CM204" s="33" t="s">
        <v>1209</v>
      </c>
      <c r="CN204" s="20"/>
      <c r="CO204" s="35"/>
      <c r="CR204" s="33"/>
      <c r="CS204" s="33"/>
      <c r="CT204" s="36">
        <v>40</v>
      </c>
      <c r="CW204" s="20"/>
      <c r="CX204" s="32">
        <v>-2</v>
      </c>
      <c r="CY204" s="33">
        <v>38</v>
      </c>
      <c r="CZ204" s="33"/>
      <c r="DA204" s="33"/>
      <c r="DC204" s="32">
        <v>-4</v>
      </c>
      <c r="DD204" s="33">
        <v>34</v>
      </c>
      <c r="DE204" s="20"/>
      <c r="DF204" s="20"/>
      <c r="DG204" s="33"/>
      <c r="DH204" s="33"/>
      <c r="DI204" s="32">
        <v>-2</v>
      </c>
      <c r="DO204" s="36">
        <v>32</v>
      </c>
      <c r="DP204" s="20"/>
      <c r="DQ204" s="33"/>
      <c r="DR204" s="32">
        <v>5</v>
      </c>
      <c r="DW204" s="20"/>
      <c r="DX204" s="20"/>
      <c r="DY204" s="20"/>
      <c r="DZ204" s="33"/>
      <c r="EA204" s="32">
        <v>4</v>
      </c>
      <c r="EE204" s="34">
        <v>41</v>
      </c>
      <c r="EF204" s="33"/>
      <c r="EG204" s="33"/>
      <c r="EK204" s="32">
        <v>10</v>
      </c>
      <c r="EO204" s="33">
        <v>51</v>
      </c>
      <c r="EP204" s="33"/>
      <c r="EQ204" s="33"/>
      <c r="EU204" s="32">
        <v>40</v>
      </c>
      <c r="EW204" s="33">
        <v>91</v>
      </c>
      <c r="EX204" s="33"/>
      <c r="EY204" s="33"/>
      <c r="FD204" s="32">
        <v>50</v>
      </c>
      <c r="FE204" s="32">
        <v>4</v>
      </c>
      <c r="FG204" s="33">
        <v>145</v>
      </c>
      <c r="FH204" s="33">
        <v>-17.5</v>
      </c>
      <c r="FI204" s="33" t="s">
        <v>574</v>
      </c>
      <c r="FN204" s="32">
        <v>-1</v>
      </c>
      <c r="FO204" s="33">
        <v>126.5</v>
      </c>
      <c r="FP204" s="33"/>
      <c r="FQ204" s="33"/>
      <c r="FR204" s="32">
        <v>20</v>
      </c>
      <c r="FS204" s="32">
        <v>-2</v>
      </c>
      <c r="FV204" s="33">
        <v>-37</v>
      </c>
      <c r="FW204" s="33" t="s">
        <v>1210</v>
      </c>
      <c r="FX204" s="33">
        <v>-4</v>
      </c>
      <c r="FY204" s="32">
        <v>20</v>
      </c>
      <c r="FZ204" s="32">
        <v>10</v>
      </c>
      <c r="GB204" s="33">
        <v>133.5</v>
      </c>
      <c r="GC204" s="20"/>
      <c r="GD204" s="20"/>
      <c r="GE204" s="20"/>
      <c r="GF204" s="20"/>
      <c r="GG204" s="20"/>
      <c r="GH204" s="33">
        <v>133.5</v>
      </c>
      <c r="GI204" s="33"/>
      <c r="GM204" s="40">
        <v>0</v>
      </c>
      <c r="GN204" s="33">
        <v>133.5</v>
      </c>
      <c r="GO204" s="33"/>
      <c r="GR204" s="32">
        <v>-2</v>
      </c>
      <c r="GU204" s="33">
        <v>131.5</v>
      </c>
      <c r="GV204" s="33">
        <v>-38</v>
      </c>
      <c r="GW204" s="32" t="s">
        <v>357</v>
      </c>
      <c r="GX204" s="32">
        <v>3.5</v>
      </c>
      <c r="GZ204" s="33">
        <v>99</v>
      </c>
      <c r="HF204" s="32">
        <v>3.5</v>
      </c>
      <c r="HG204" s="32">
        <v>102.5</v>
      </c>
      <c r="HH204" s="32">
        <v>-102.5</v>
      </c>
      <c r="HI204" s="32" t="s">
        <v>333</v>
      </c>
      <c r="HL204" s="32">
        <v>-2</v>
      </c>
      <c r="HM204" s="32">
        <v>-2</v>
      </c>
      <c r="HP204" s="32">
        <v>5</v>
      </c>
      <c r="HQ204" s="32">
        <v>-10</v>
      </c>
      <c r="HR204" s="32">
        <v>-7</v>
      </c>
      <c r="HY204" s="32">
        <v>5.5</v>
      </c>
      <c r="HZ204" s="32">
        <v>-4</v>
      </c>
      <c r="IA204" s="32">
        <v>0</v>
      </c>
      <c r="IG204" s="32">
        <v>-6</v>
      </c>
      <c r="IH204" s="32">
        <v>-6</v>
      </c>
      <c r="IL204" s="32">
        <v>0</v>
      </c>
      <c r="IR204" s="32">
        <v>-6</v>
      </c>
      <c r="IV204" s="32">
        <v>60</v>
      </c>
      <c r="IX204" s="32">
        <v>54</v>
      </c>
      <c r="JC204" s="32">
        <v>54</v>
      </c>
      <c r="JH204" s="32">
        <v>20</v>
      </c>
      <c r="JI204" s="66"/>
      <c r="JL204" s="32">
        <f t="shared" si="3"/>
        <v>74</v>
      </c>
    </row>
    <row r="205" s="32" customFormat="1" customHeight="1" spans="1:272">
      <c r="A205" s="10">
        <v>203</v>
      </c>
      <c r="B205" s="10">
        <v>105396</v>
      </c>
      <c r="C205" s="10"/>
      <c r="D205" s="10"/>
      <c r="E205" s="79">
        <v>12454</v>
      </c>
      <c r="F205" s="80" t="s">
        <v>1211</v>
      </c>
      <c r="G205" s="10"/>
      <c r="M205" s="20"/>
      <c r="T205" s="33"/>
      <c r="U205" s="20"/>
      <c r="V205" s="20"/>
      <c r="W205" s="20"/>
      <c r="X205" s="20"/>
      <c r="Y205" s="20"/>
      <c r="Z205" s="20"/>
      <c r="AA205" s="20"/>
      <c r="AB205" s="20"/>
      <c r="AC205" s="20">
        <v>20</v>
      </c>
      <c r="AD205" s="20"/>
      <c r="AE205" s="20"/>
      <c r="AF205" s="20"/>
      <c r="AG205" s="33">
        <v>20</v>
      </c>
      <c r="AP205" s="33"/>
      <c r="AQ205" s="56">
        <v>20</v>
      </c>
      <c r="AR205" s="33"/>
      <c r="AS205" s="33"/>
      <c r="AT205" s="33"/>
      <c r="AU205" s="33"/>
      <c r="AV205" s="56">
        <v>20</v>
      </c>
      <c r="AW205" s="33"/>
      <c r="BA205" s="33">
        <v>20</v>
      </c>
      <c r="BB205" s="33"/>
      <c r="BC205" s="33"/>
      <c r="BF205" s="32">
        <v>0</v>
      </c>
      <c r="BH205" s="33"/>
      <c r="BI205" s="33"/>
      <c r="BP205" s="34">
        <v>20</v>
      </c>
      <c r="BQ205" s="33"/>
      <c r="BR205" s="33"/>
      <c r="BT205" s="32">
        <v>3</v>
      </c>
      <c r="BV205" s="33">
        <v>23</v>
      </c>
      <c r="BW205" s="20"/>
      <c r="BX205" s="20"/>
      <c r="BY205" s="20"/>
      <c r="BZ205" s="20"/>
      <c r="CA205" s="20">
        <v>0</v>
      </c>
      <c r="CB205" s="20"/>
      <c r="CC205" s="20">
        <v>-10</v>
      </c>
      <c r="CD205" s="20"/>
      <c r="CE205" s="20"/>
      <c r="CF205" s="33">
        <v>13</v>
      </c>
      <c r="CG205" s="33"/>
      <c r="CH205" s="20"/>
      <c r="CI205" s="20"/>
      <c r="CJ205" s="20">
        <v>-1</v>
      </c>
      <c r="CK205" s="33">
        <v>12</v>
      </c>
      <c r="CL205" s="33"/>
      <c r="CN205" s="20"/>
      <c r="CO205" s="35"/>
      <c r="CP205" s="32">
        <v>20</v>
      </c>
      <c r="CR205" s="33">
        <v>-15</v>
      </c>
      <c r="CS205" s="33" t="s">
        <v>1161</v>
      </c>
      <c r="CT205" s="36">
        <v>17</v>
      </c>
      <c r="CW205" s="20"/>
      <c r="CY205" s="33">
        <v>17</v>
      </c>
      <c r="CZ205" s="33"/>
      <c r="DA205" s="33"/>
      <c r="DC205" s="32">
        <v>-5</v>
      </c>
      <c r="DD205" s="33">
        <v>12</v>
      </c>
      <c r="DE205" s="20"/>
      <c r="DF205" s="20"/>
      <c r="DG205" s="33"/>
      <c r="DH205" s="33"/>
      <c r="DI205" s="32">
        <v>-8</v>
      </c>
      <c r="DO205" s="36">
        <v>4</v>
      </c>
      <c r="DP205" s="20"/>
      <c r="DQ205" s="33"/>
      <c r="DR205" s="32">
        <v>4</v>
      </c>
      <c r="DW205" s="20"/>
      <c r="DX205" s="20"/>
      <c r="DY205" s="20"/>
      <c r="DZ205" s="33"/>
      <c r="EC205" s="32">
        <v>2</v>
      </c>
      <c r="EE205" s="34">
        <v>10</v>
      </c>
      <c r="EF205" s="33"/>
      <c r="EG205" s="33"/>
      <c r="EO205" s="33">
        <v>10</v>
      </c>
      <c r="EP205" s="33"/>
      <c r="EQ205" s="33"/>
      <c r="ER205" s="32">
        <v>-6</v>
      </c>
      <c r="EU205" s="32">
        <v>20</v>
      </c>
      <c r="EW205" s="33">
        <v>24</v>
      </c>
      <c r="EX205" s="33"/>
      <c r="EY205" s="33"/>
      <c r="EZ205" s="32">
        <v>-2</v>
      </c>
      <c r="FG205" s="33">
        <v>22</v>
      </c>
      <c r="FH205" s="33"/>
      <c r="FI205" s="33"/>
      <c r="FJ205" s="32">
        <v>3</v>
      </c>
      <c r="FN205" s="32">
        <v>1</v>
      </c>
      <c r="FO205" s="33">
        <v>26</v>
      </c>
      <c r="FP205" s="33"/>
      <c r="FQ205" s="33"/>
      <c r="FS205" s="32">
        <v>3</v>
      </c>
      <c r="FV205" s="33"/>
      <c r="FW205" s="33"/>
      <c r="FX205" s="33">
        <v>0</v>
      </c>
      <c r="FZ205" s="32">
        <v>10</v>
      </c>
      <c r="GB205" s="33">
        <v>39</v>
      </c>
      <c r="GC205" s="20">
        <v>-8.5</v>
      </c>
      <c r="GD205" s="20" t="s">
        <v>289</v>
      </c>
      <c r="GE205" s="20"/>
      <c r="GF205" s="20"/>
      <c r="GG205" s="20"/>
      <c r="GH205" s="33">
        <v>30.5</v>
      </c>
      <c r="GI205" s="33"/>
      <c r="GM205" s="40">
        <v>5</v>
      </c>
      <c r="GN205" s="33">
        <v>35.5</v>
      </c>
      <c r="GO205" s="33"/>
      <c r="GU205" s="33">
        <v>35.5</v>
      </c>
      <c r="GV205" s="33"/>
      <c r="GX205" s="32">
        <v>6</v>
      </c>
      <c r="GZ205" s="33">
        <v>41.5</v>
      </c>
      <c r="HF205" s="32">
        <v>5</v>
      </c>
      <c r="HG205" s="32">
        <v>46.5</v>
      </c>
      <c r="HL205" s="32">
        <v>-2</v>
      </c>
      <c r="HM205" s="32">
        <v>44.5</v>
      </c>
      <c r="HP205" s="32">
        <v>7.5</v>
      </c>
      <c r="HQ205" s="32">
        <v>-2</v>
      </c>
      <c r="HR205" s="32">
        <v>50</v>
      </c>
      <c r="HS205" s="32">
        <v>-25.5</v>
      </c>
      <c r="HT205" s="32" t="s">
        <v>400</v>
      </c>
      <c r="HY205" s="32">
        <v>5</v>
      </c>
      <c r="HZ205" s="32">
        <v>3</v>
      </c>
      <c r="IA205" s="32">
        <v>32.5</v>
      </c>
      <c r="IG205" s="32">
        <v>-2</v>
      </c>
      <c r="IH205" s="32">
        <v>30.5</v>
      </c>
      <c r="II205" s="32">
        <v>-30.5</v>
      </c>
      <c r="IJ205" s="32" t="s">
        <v>522</v>
      </c>
      <c r="IL205" s="32">
        <v>5.5</v>
      </c>
      <c r="IQ205" s="32">
        <v>-4</v>
      </c>
      <c r="IR205" s="32">
        <v>1.5</v>
      </c>
      <c r="IV205" s="32">
        <v>60</v>
      </c>
      <c r="IX205" s="32">
        <v>61.5</v>
      </c>
      <c r="JC205" s="32">
        <v>61.5</v>
      </c>
      <c r="JI205" s="66"/>
      <c r="JL205" s="32">
        <f t="shared" si="3"/>
        <v>61.5</v>
      </c>
    </row>
    <row r="206" s="32" customFormat="1" customHeight="1" spans="1:272">
      <c r="A206" s="10">
        <v>204</v>
      </c>
      <c r="B206" s="10">
        <v>308</v>
      </c>
      <c r="C206" s="10" t="s">
        <v>1212</v>
      </c>
      <c r="D206" s="10" t="s">
        <v>269</v>
      </c>
      <c r="E206" s="81">
        <v>12515</v>
      </c>
      <c r="F206" s="73" t="s">
        <v>1213</v>
      </c>
      <c r="G206" s="82" t="s">
        <v>192</v>
      </c>
      <c r="U206" s="20"/>
      <c r="V206" s="20"/>
      <c r="AC206" s="20"/>
      <c r="AH206" s="40">
        <v>20</v>
      </c>
      <c r="AP206" s="33"/>
      <c r="AQ206" s="56">
        <v>20</v>
      </c>
      <c r="AR206" s="33"/>
      <c r="AS206" s="33"/>
      <c r="AT206" s="33"/>
      <c r="AU206" s="33"/>
      <c r="AV206" s="56">
        <v>20</v>
      </c>
      <c r="AW206" s="33"/>
      <c r="BA206" s="33">
        <v>20</v>
      </c>
      <c r="BB206" s="33"/>
      <c r="BC206" s="33"/>
      <c r="BF206" s="32">
        <v>0</v>
      </c>
      <c r="BH206" s="33"/>
      <c r="BI206" s="33"/>
      <c r="BP206" s="34">
        <v>20</v>
      </c>
      <c r="BQ206" s="33"/>
      <c r="BR206" s="33"/>
      <c r="BT206" s="32">
        <v>2</v>
      </c>
      <c r="BV206" s="33">
        <v>22</v>
      </c>
      <c r="BW206" s="20"/>
      <c r="BX206" s="20"/>
      <c r="BY206" s="20"/>
      <c r="BZ206" s="20"/>
      <c r="CA206" s="20">
        <v>20</v>
      </c>
      <c r="CB206" s="20"/>
      <c r="CC206" s="20"/>
      <c r="CD206" s="20">
        <v>-22</v>
      </c>
      <c r="CE206" s="20" t="s">
        <v>1214</v>
      </c>
      <c r="CF206" s="33">
        <v>20</v>
      </c>
      <c r="CG206" s="33"/>
      <c r="CH206" s="20"/>
      <c r="CI206" s="20"/>
      <c r="CJ206" s="20"/>
      <c r="CK206" s="33">
        <v>20</v>
      </c>
      <c r="CL206" s="33"/>
      <c r="CN206" s="20"/>
      <c r="CO206" s="35"/>
      <c r="CR206" s="33"/>
      <c r="CS206" s="33"/>
      <c r="CT206" s="36">
        <v>20</v>
      </c>
      <c r="CW206" s="20"/>
      <c r="CY206" s="33">
        <v>20</v>
      </c>
      <c r="CZ206" s="33"/>
      <c r="DA206" s="33"/>
      <c r="DD206" s="33">
        <v>20</v>
      </c>
      <c r="DE206" s="20"/>
      <c r="DF206" s="20"/>
      <c r="DG206" s="33"/>
      <c r="DH206" s="33"/>
      <c r="DO206" s="36">
        <v>20</v>
      </c>
      <c r="DP206" s="20"/>
      <c r="DQ206" s="33"/>
      <c r="DR206" s="32">
        <v>-2</v>
      </c>
      <c r="DW206" s="20"/>
      <c r="DX206" s="20"/>
      <c r="DY206" s="20"/>
      <c r="DZ206" s="33"/>
      <c r="EE206" s="34">
        <v>18</v>
      </c>
      <c r="EF206" s="33"/>
      <c r="EG206" s="33"/>
      <c r="EO206" s="33">
        <v>18</v>
      </c>
      <c r="EP206" s="33"/>
      <c r="EQ206" s="33"/>
      <c r="EU206" s="32">
        <v>40</v>
      </c>
      <c r="EW206" s="33">
        <v>58</v>
      </c>
      <c r="EX206" s="33">
        <v>-14</v>
      </c>
      <c r="EY206" s="33" t="s">
        <v>1215</v>
      </c>
      <c r="FC206" s="32">
        <v>8</v>
      </c>
      <c r="FD206" s="32">
        <v>10</v>
      </c>
      <c r="FG206" s="33">
        <v>62</v>
      </c>
      <c r="FH206" s="33"/>
      <c r="FI206" s="33"/>
      <c r="FN206" s="32">
        <v>-2</v>
      </c>
      <c r="FO206" s="33">
        <v>60</v>
      </c>
      <c r="FP206" s="33">
        <v>-9.5</v>
      </c>
      <c r="FQ206" s="33" t="s">
        <v>520</v>
      </c>
      <c r="FS206" s="32">
        <v>-2</v>
      </c>
      <c r="FV206" s="33">
        <v>-53</v>
      </c>
      <c r="FW206" s="33" t="s">
        <v>1216</v>
      </c>
      <c r="FX206" s="33"/>
      <c r="FZ206" s="32">
        <v>10</v>
      </c>
      <c r="GB206" s="33">
        <v>5.5</v>
      </c>
      <c r="GC206" s="20"/>
      <c r="GD206" s="20"/>
      <c r="GE206" s="20"/>
      <c r="GF206" s="20"/>
      <c r="GG206" s="20"/>
      <c r="GH206" s="33">
        <v>5.5</v>
      </c>
      <c r="GI206" s="33"/>
      <c r="GM206" s="40">
        <v>-2</v>
      </c>
      <c r="GN206" s="33">
        <v>3.5</v>
      </c>
      <c r="GO206" s="33"/>
      <c r="GU206" s="33">
        <v>3.5</v>
      </c>
      <c r="GV206" s="33"/>
      <c r="GX206" s="32">
        <v>5.5</v>
      </c>
      <c r="GZ206" s="33">
        <v>9</v>
      </c>
      <c r="HF206" s="32">
        <v>4.5</v>
      </c>
      <c r="HG206" s="32">
        <v>13.5</v>
      </c>
      <c r="HH206" s="32">
        <v>-27</v>
      </c>
      <c r="HI206" s="32" t="s">
        <v>253</v>
      </c>
      <c r="HL206" s="32">
        <v>1</v>
      </c>
      <c r="HM206" s="32">
        <v>-12.5</v>
      </c>
      <c r="HP206" s="32">
        <v>7.5</v>
      </c>
      <c r="HQ206" s="32">
        <v>1</v>
      </c>
      <c r="HR206" s="32">
        <v>-4</v>
      </c>
      <c r="HY206" s="32">
        <v>7.5</v>
      </c>
      <c r="HZ206" s="32">
        <v>5</v>
      </c>
      <c r="IA206" s="32">
        <v>8.5</v>
      </c>
      <c r="IG206" s="32">
        <v>4</v>
      </c>
      <c r="IH206" s="32">
        <v>12.5</v>
      </c>
      <c r="IL206" s="32">
        <v>6</v>
      </c>
      <c r="IR206" s="32">
        <v>18.5</v>
      </c>
      <c r="IV206" s="32">
        <v>50</v>
      </c>
      <c r="IX206" s="32">
        <v>68.5</v>
      </c>
      <c r="JC206" s="32">
        <v>68.5</v>
      </c>
      <c r="JD206" s="32">
        <v>-35</v>
      </c>
      <c r="JE206" s="32" t="s">
        <v>545</v>
      </c>
      <c r="JI206" s="66"/>
      <c r="JL206" s="32">
        <f t="shared" si="3"/>
        <v>33.5</v>
      </c>
    </row>
    <row r="207" s="32" customFormat="1" customHeight="1" spans="1:272">
      <c r="A207" s="10">
        <v>205</v>
      </c>
      <c r="B207" s="10">
        <v>341</v>
      </c>
      <c r="C207" s="10" t="s">
        <v>598</v>
      </c>
      <c r="D207" s="10" t="s">
        <v>196</v>
      </c>
      <c r="E207" s="81">
        <v>12535</v>
      </c>
      <c r="F207" s="73" t="s">
        <v>1217</v>
      </c>
      <c r="G207" s="82" t="s">
        <v>192</v>
      </c>
      <c r="U207" s="20"/>
      <c r="V207" s="20"/>
      <c r="AC207" s="20"/>
      <c r="AH207" s="40">
        <v>20</v>
      </c>
      <c r="AP207" s="33"/>
      <c r="AQ207" s="56">
        <v>20</v>
      </c>
      <c r="AR207" s="33"/>
      <c r="AS207" s="33"/>
      <c r="AT207" s="33">
        <v>20</v>
      </c>
      <c r="AU207" s="33"/>
      <c r="AV207" s="56">
        <v>40</v>
      </c>
      <c r="AW207" s="33"/>
      <c r="BA207" s="33">
        <v>40</v>
      </c>
      <c r="BB207" s="33"/>
      <c r="BC207" s="33"/>
      <c r="BD207" s="32">
        <v>20</v>
      </c>
      <c r="BE207" s="32">
        <v>20</v>
      </c>
      <c r="BF207" s="32">
        <v>0</v>
      </c>
      <c r="BH207" s="33"/>
      <c r="BI207" s="33"/>
      <c r="BP207" s="34">
        <v>80</v>
      </c>
      <c r="BQ207" s="33"/>
      <c r="BR207" s="33"/>
      <c r="BV207" s="33">
        <v>80</v>
      </c>
      <c r="BW207" s="20"/>
      <c r="BX207" s="20"/>
      <c r="BY207" s="20"/>
      <c r="BZ207" s="20"/>
      <c r="CA207" s="20">
        <v>0</v>
      </c>
      <c r="CB207" s="20"/>
      <c r="CC207" s="20"/>
      <c r="CD207" s="20"/>
      <c r="CE207" s="20"/>
      <c r="CF207" s="33">
        <v>80</v>
      </c>
      <c r="CG207" s="33"/>
      <c r="CH207" s="20"/>
      <c r="CI207" s="20"/>
      <c r="CJ207" s="20"/>
      <c r="CK207" s="33">
        <v>80</v>
      </c>
      <c r="CL207" s="33">
        <v>-31</v>
      </c>
      <c r="CM207" s="32" t="s">
        <v>1218</v>
      </c>
      <c r="CN207" s="20">
        <v>1</v>
      </c>
      <c r="CO207" s="35"/>
      <c r="CR207" s="33"/>
      <c r="CS207" s="33"/>
      <c r="CT207" s="36">
        <v>50</v>
      </c>
      <c r="CW207" s="20">
        <v>10</v>
      </c>
      <c r="CX207" s="32">
        <v>22</v>
      </c>
      <c r="CY207" s="33">
        <v>82</v>
      </c>
      <c r="CZ207" s="33"/>
      <c r="DA207" s="33"/>
      <c r="DC207" s="32">
        <v>5</v>
      </c>
      <c r="DD207" s="33">
        <v>87</v>
      </c>
      <c r="DE207" s="20"/>
      <c r="DF207" s="20"/>
      <c r="DG207" s="33">
        <v>-43</v>
      </c>
      <c r="DH207" s="33" t="s">
        <v>601</v>
      </c>
      <c r="DK207" s="32">
        <v>2</v>
      </c>
      <c r="DO207" s="36">
        <v>46</v>
      </c>
      <c r="DP207" s="20"/>
      <c r="DQ207" s="33"/>
      <c r="DW207" s="20"/>
      <c r="DX207" s="20"/>
      <c r="DY207" s="20"/>
      <c r="DZ207" s="33"/>
      <c r="EB207" s="32">
        <v>20</v>
      </c>
      <c r="EE207" s="34">
        <v>66</v>
      </c>
      <c r="EF207" s="33"/>
      <c r="EG207" s="33"/>
      <c r="EO207" s="33">
        <v>66</v>
      </c>
      <c r="EP207" s="33"/>
      <c r="EQ207" s="33"/>
      <c r="EU207" s="32">
        <v>40</v>
      </c>
      <c r="EW207" s="33">
        <v>106</v>
      </c>
      <c r="EX207" s="33"/>
      <c r="EY207" s="33"/>
      <c r="FD207" s="32">
        <v>20</v>
      </c>
      <c r="FG207" s="33">
        <v>126</v>
      </c>
      <c r="FH207" s="33">
        <v>-20</v>
      </c>
      <c r="FI207" s="33" t="s">
        <v>602</v>
      </c>
      <c r="FN207" s="32">
        <v>-2</v>
      </c>
      <c r="FO207" s="33">
        <v>104</v>
      </c>
      <c r="FP207" s="33"/>
      <c r="FQ207" s="33"/>
      <c r="FV207" s="33"/>
      <c r="FW207" s="33"/>
      <c r="FX207" s="33">
        <v>-2</v>
      </c>
      <c r="FZ207" s="32">
        <v>10</v>
      </c>
      <c r="GB207" s="33">
        <v>112</v>
      </c>
      <c r="GC207" s="20"/>
      <c r="GD207" s="20"/>
      <c r="GE207" s="20"/>
      <c r="GF207" s="20"/>
      <c r="GG207" s="20"/>
      <c r="GH207" s="33">
        <v>112</v>
      </c>
      <c r="GI207" s="33"/>
      <c r="GM207" s="40"/>
      <c r="GN207" s="33">
        <v>112</v>
      </c>
      <c r="GO207" s="33"/>
      <c r="GU207" s="33">
        <v>112</v>
      </c>
      <c r="GV207" s="33"/>
      <c r="GX207" s="32">
        <v>4.5</v>
      </c>
      <c r="GZ207" s="33">
        <v>116.5</v>
      </c>
      <c r="HE207" s="32">
        <v>-2</v>
      </c>
      <c r="HF207" s="32">
        <v>6</v>
      </c>
      <c r="HG207" s="32">
        <v>120.5</v>
      </c>
      <c r="HH207" s="32">
        <v>-68.5</v>
      </c>
      <c r="HI207" s="32" t="s">
        <v>253</v>
      </c>
      <c r="HM207" s="32">
        <v>52</v>
      </c>
      <c r="HP207" s="32">
        <v>5</v>
      </c>
      <c r="HQ207" s="32">
        <v>-2</v>
      </c>
      <c r="HR207" s="32">
        <v>55</v>
      </c>
      <c r="HU207" s="32">
        <v>20</v>
      </c>
      <c r="HY207" s="32">
        <v>4</v>
      </c>
      <c r="IA207" s="32">
        <v>79</v>
      </c>
      <c r="IH207" s="32">
        <v>79</v>
      </c>
      <c r="IL207" s="32">
        <v>5</v>
      </c>
      <c r="IM207" s="32">
        <v>20</v>
      </c>
      <c r="IR207" s="32">
        <v>104</v>
      </c>
      <c r="IV207" s="32">
        <v>40</v>
      </c>
      <c r="IX207" s="32">
        <v>144</v>
      </c>
      <c r="JC207" s="32">
        <v>144</v>
      </c>
      <c r="JI207" s="66"/>
      <c r="JL207" s="32">
        <f t="shared" si="3"/>
        <v>144</v>
      </c>
    </row>
    <row r="208" s="32" customFormat="1" customHeight="1" spans="1:272">
      <c r="A208" s="10">
        <v>206</v>
      </c>
      <c r="B208" s="10">
        <v>754</v>
      </c>
      <c r="C208" s="10" t="s">
        <v>1219</v>
      </c>
      <c r="D208" s="10" t="s">
        <v>190</v>
      </c>
      <c r="E208" s="81">
        <v>12377</v>
      </c>
      <c r="F208" s="73" t="s">
        <v>1220</v>
      </c>
      <c r="G208" s="82" t="s">
        <v>882</v>
      </c>
      <c r="U208" s="20"/>
      <c r="V208" s="20"/>
      <c r="AC208" s="20"/>
      <c r="AH208" s="40">
        <v>20</v>
      </c>
      <c r="AL208" s="32">
        <v>0</v>
      </c>
      <c r="AM208" s="32">
        <v>0</v>
      </c>
      <c r="AN208" s="32">
        <v>0</v>
      </c>
      <c r="AP208" s="33"/>
      <c r="AQ208" s="56">
        <v>20</v>
      </c>
      <c r="AR208" s="33"/>
      <c r="AS208" s="33"/>
      <c r="AT208" s="33"/>
      <c r="AU208" s="33"/>
      <c r="AV208" s="56">
        <v>20</v>
      </c>
      <c r="AW208" s="33">
        <v>-20</v>
      </c>
      <c r="AX208" s="32" t="s">
        <v>1221</v>
      </c>
      <c r="BA208" s="33">
        <v>0</v>
      </c>
      <c r="BB208" s="33"/>
      <c r="BC208" s="33"/>
      <c r="BD208" s="32">
        <v>20</v>
      </c>
      <c r="BF208" s="32">
        <v>0</v>
      </c>
      <c r="BH208" s="33"/>
      <c r="BI208" s="33"/>
      <c r="BK208" s="32">
        <v>20</v>
      </c>
      <c r="BN208" s="32">
        <v>-39.5</v>
      </c>
      <c r="BO208" s="32" t="s">
        <v>1222</v>
      </c>
      <c r="BP208" s="34">
        <v>0.5</v>
      </c>
      <c r="BQ208" s="33"/>
      <c r="BR208" s="33"/>
      <c r="BV208" s="33">
        <v>0.5</v>
      </c>
      <c r="BW208" s="20"/>
      <c r="BX208" s="20">
        <v>20</v>
      </c>
      <c r="BY208" s="20"/>
      <c r="BZ208" s="20"/>
      <c r="CA208" s="20">
        <v>20</v>
      </c>
      <c r="CB208" s="20"/>
      <c r="CC208" s="20"/>
      <c r="CD208" s="20"/>
      <c r="CE208" s="20"/>
      <c r="CF208" s="33">
        <v>40.5</v>
      </c>
      <c r="CG208" s="33"/>
      <c r="CH208" s="20"/>
      <c r="CI208" s="20"/>
      <c r="CJ208" s="20"/>
      <c r="CK208" s="33">
        <v>40.5</v>
      </c>
      <c r="CL208" s="33"/>
      <c r="CN208" s="20">
        <v>-2</v>
      </c>
      <c r="CO208" s="35"/>
      <c r="CP208" s="32">
        <v>20</v>
      </c>
      <c r="CR208" s="33">
        <v>-40</v>
      </c>
      <c r="CS208" s="33" t="s">
        <v>1223</v>
      </c>
      <c r="CT208" s="36">
        <v>18.5</v>
      </c>
      <c r="CU208" s="32">
        <v>20</v>
      </c>
      <c r="CW208" s="20">
        <v>10</v>
      </c>
      <c r="CY208" s="33">
        <v>48.5</v>
      </c>
      <c r="CZ208" s="33">
        <v>-4.5</v>
      </c>
      <c r="DA208" s="33" t="s">
        <v>393</v>
      </c>
      <c r="DB208" s="32">
        <v>20</v>
      </c>
      <c r="DD208" s="33">
        <v>64</v>
      </c>
      <c r="DE208" s="20"/>
      <c r="DF208" s="20"/>
      <c r="DG208" s="33">
        <v>-38</v>
      </c>
      <c r="DH208" s="33" t="s">
        <v>1224</v>
      </c>
      <c r="DN208" s="32">
        <v>20</v>
      </c>
      <c r="DO208" s="36">
        <v>26</v>
      </c>
      <c r="DP208" s="20">
        <v>-14</v>
      </c>
      <c r="DQ208" s="33" t="s">
        <v>395</v>
      </c>
      <c r="DT208" s="32">
        <v>2</v>
      </c>
      <c r="DW208" s="20">
        <v>-12.5</v>
      </c>
      <c r="DX208" s="20" t="s">
        <v>1225</v>
      </c>
      <c r="DY208" s="20"/>
      <c r="DZ208" s="33"/>
      <c r="EC208" s="32">
        <v>3</v>
      </c>
      <c r="EE208" s="34">
        <v>4.5</v>
      </c>
      <c r="EF208" s="33"/>
      <c r="EG208" s="33"/>
      <c r="EO208" s="33">
        <v>4.5</v>
      </c>
      <c r="EP208" s="33"/>
      <c r="EQ208" s="33"/>
      <c r="EU208" s="32">
        <v>80</v>
      </c>
      <c r="EW208" s="33">
        <v>84.5</v>
      </c>
      <c r="EX208" s="33"/>
      <c r="EY208" s="33"/>
      <c r="FD208" s="32">
        <v>100</v>
      </c>
      <c r="FE208" s="32">
        <v>2</v>
      </c>
      <c r="FG208" s="33">
        <v>186.5</v>
      </c>
      <c r="FH208" s="33">
        <v>-2.5</v>
      </c>
      <c r="FI208" s="33" t="s">
        <v>1017</v>
      </c>
      <c r="FO208" s="33">
        <v>184</v>
      </c>
      <c r="FP208" s="33">
        <v>-25.5</v>
      </c>
      <c r="FQ208" s="33" t="s">
        <v>1226</v>
      </c>
      <c r="FV208" s="33">
        <v>-46</v>
      </c>
      <c r="FW208" s="33" t="s">
        <v>1227</v>
      </c>
      <c r="FX208" s="33"/>
      <c r="FZ208" s="32">
        <v>10</v>
      </c>
      <c r="GB208" s="33">
        <v>122.5</v>
      </c>
      <c r="GC208" s="20">
        <v>-4.5</v>
      </c>
      <c r="GD208" s="20" t="s">
        <v>576</v>
      </c>
      <c r="GE208" s="20"/>
      <c r="GF208" s="20"/>
      <c r="GG208" s="20"/>
      <c r="GH208" s="33">
        <v>118</v>
      </c>
      <c r="GI208" s="33">
        <v>-56.5</v>
      </c>
      <c r="GJ208" s="32" t="s">
        <v>1228</v>
      </c>
      <c r="GK208" s="32">
        <v>10</v>
      </c>
      <c r="GM208" s="40">
        <v>-2</v>
      </c>
      <c r="GN208" s="33">
        <v>69.5</v>
      </c>
      <c r="GO208" s="33"/>
      <c r="GU208" s="33">
        <v>69.5</v>
      </c>
      <c r="GV208" s="33"/>
      <c r="GX208" s="32">
        <v>2.5</v>
      </c>
      <c r="GZ208" s="33">
        <v>72</v>
      </c>
      <c r="HA208" s="32">
        <v>-26</v>
      </c>
      <c r="HB208" s="32" t="s">
        <v>1229</v>
      </c>
      <c r="HD208" s="32">
        <v>2</v>
      </c>
      <c r="HG208" s="32">
        <v>48</v>
      </c>
      <c r="HL208" s="32">
        <v>-4</v>
      </c>
      <c r="HM208" s="32">
        <v>44</v>
      </c>
      <c r="HP208" s="32">
        <v>5</v>
      </c>
      <c r="HQ208" s="32">
        <v>-2</v>
      </c>
      <c r="HR208" s="32">
        <v>47</v>
      </c>
      <c r="HY208" s="32">
        <v>8</v>
      </c>
      <c r="IA208" s="32">
        <v>55</v>
      </c>
      <c r="IH208" s="32">
        <v>55</v>
      </c>
      <c r="IL208" s="32">
        <v>5</v>
      </c>
      <c r="IR208" s="32">
        <v>60</v>
      </c>
      <c r="IS208" s="32">
        <v>-24</v>
      </c>
      <c r="IT208" s="32" t="s">
        <v>227</v>
      </c>
      <c r="IV208" s="32">
        <v>50</v>
      </c>
      <c r="IX208" s="32">
        <v>86</v>
      </c>
      <c r="IY208" s="32">
        <v>-39.5</v>
      </c>
      <c r="IZ208" s="32" t="s">
        <v>242</v>
      </c>
      <c r="JC208" s="32">
        <v>46.5</v>
      </c>
      <c r="JD208" s="32">
        <v>-23</v>
      </c>
      <c r="JE208" s="32" t="s">
        <v>217</v>
      </c>
      <c r="JI208" s="66"/>
      <c r="JL208" s="32">
        <f t="shared" si="3"/>
        <v>23.5</v>
      </c>
    </row>
    <row r="209" s="32" customFormat="1" customHeight="1" spans="1:272">
      <c r="A209" s="10">
        <v>207</v>
      </c>
      <c r="B209" s="10">
        <v>119622</v>
      </c>
      <c r="C209" s="10" t="s">
        <v>1230</v>
      </c>
      <c r="D209" s="10" t="s">
        <v>208</v>
      </c>
      <c r="E209" s="46">
        <v>12332</v>
      </c>
      <c r="F209" s="48" t="s">
        <v>1231</v>
      </c>
      <c r="G209" s="48" t="s">
        <v>198</v>
      </c>
      <c r="M209" s="20"/>
      <c r="T209" s="33"/>
      <c r="U209" s="20"/>
      <c r="V209" s="20"/>
      <c r="W209" s="20"/>
      <c r="X209" s="20"/>
      <c r="Y209" s="20"/>
      <c r="Z209" s="20"/>
      <c r="AA209" s="20"/>
      <c r="AB209" s="20"/>
      <c r="AC209" s="20"/>
      <c r="AD209" s="20"/>
      <c r="AE209" s="20"/>
      <c r="AF209" s="20"/>
      <c r="AG209" s="33"/>
      <c r="AL209" s="32">
        <v>10</v>
      </c>
      <c r="AM209" s="32">
        <v>20</v>
      </c>
      <c r="AN209" s="32">
        <v>20</v>
      </c>
      <c r="AO209" s="33"/>
      <c r="AP209" s="33"/>
      <c r="AQ209" s="56">
        <v>50</v>
      </c>
      <c r="AR209" s="33"/>
      <c r="AS209" s="33"/>
      <c r="AT209" s="33"/>
      <c r="AU209" s="33"/>
      <c r="AV209" s="56">
        <v>50</v>
      </c>
      <c r="AW209" s="33"/>
      <c r="BA209" s="33">
        <v>50</v>
      </c>
      <c r="BB209" s="33"/>
      <c r="BC209" s="33"/>
      <c r="BD209" s="32">
        <v>20</v>
      </c>
      <c r="BF209" s="32">
        <v>-4</v>
      </c>
      <c r="BH209" s="33"/>
      <c r="BI209" s="33"/>
      <c r="BP209" s="34">
        <v>66</v>
      </c>
      <c r="BQ209" s="33"/>
      <c r="BR209" s="33"/>
      <c r="BT209" s="32">
        <v>-2</v>
      </c>
      <c r="BV209" s="33">
        <v>64</v>
      </c>
      <c r="BW209" s="20"/>
      <c r="BX209" s="20">
        <v>20</v>
      </c>
      <c r="BY209" s="20"/>
      <c r="BZ209" s="20"/>
      <c r="CA209" s="20">
        <v>20</v>
      </c>
      <c r="CB209" s="20"/>
      <c r="CC209" s="20">
        <v>-4</v>
      </c>
      <c r="CD209" s="20"/>
      <c r="CE209" s="20"/>
      <c r="CF209" s="33">
        <v>100</v>
      </c>
      <c r="CG209" s="33"/>
      <c r="CH209" s="20"/>
      <c r="CI209" s="20"/>
      <c r="CJ209" s="20"/>
      <c r="CK209" s="33">
        <v>100</v>
      </c>
      <c r="CL209" s="33"/>
      <c r="CN209" s="20"/>
      <c r="CO209" s="35"/>
      <c r="CR209" s="33"/>
      <c r="CS209" s="33"/>
      <c r="CT209" s="36">
        <v>100</v>
      </c>
      <c r="CU209" s="32">
        <v>20</v>
      </c>
      <c r="CW209" s="20"/>
      <c r="CY209" s="33">
        <v>120</v>
      </c>
      <c r="CZ209" s="33"/>
      <c r="DA209" s="33"/>
      <c r="DD209" s="33">
        <v>120</v>
      </c>
      <c r="DE209" s="20"/>
      <c r="DF209" s="20"/>
      <c r="DG209" s="33"/>
      <c r="DH209" s="33"/>
      <c r="DO209" s="36">
        <v>120</v>
      </c>
      <c r="DP209" s="20"/>
      <c r="DQ209" s="33"/>
      <c r="DT209" s="32">
        <v>1</v>
      </c>
      <c r="DW209" s="20"/>
      <c r="DX209" s="20"/>
      <c r="DY209" s="20"/>
      <c r="DZ209" s="33"/>
      <c r="EE209" s="34">
        <v>121</v>
      </c>
      <c r="EF209" s="33"/>
      <c r="EG209" s="33"/>
      <c r="EO209" s="33">
        <v>121</v>
      </c>
      <c r="EP209" s="33"/>
      <c r="EQ209" s="33"/>
      <c r="ER209" s="32">
        <v>1</v>
      </c>
      <c r="EU209" s="32">
        <v>40</v>
      </c>
      <c r="EW209" s="33">
        <v>162</v>
      </c>
      <c r="EX209" s="33"/>
      <c r="EY209" s="33"/>
      <c r="EZ209" s="32">
        <v>2</v>
      </c>
      <c r="FD209" s="32">
        <v>20</v>
      </c>
      <c r="FG209" s="33">
        <v>184</v>
      </c>
      <c r="FH209" s="33"/>
      <c r="FI209" s="33"/>
      <c r="FO209" s="33">
        <v>184</v>
      </c>
      <c r="FP209" s="33"/>
      <c r="FQ209" s="33"/>
      <c r="FS209" s="32">
        <v>-2</v>
      </c>
      <c r="FV209" s="33"/>
      <c r="FW209" s="33"/>
      <c r="FX209" s="33"/>
      <c r="FZ209" s="32">
        <v>10</v>
      </c>
      <c r="GB209" s="33">
        <v>192</v>
      </c>
      <c r="GC209" s="20"/>
      <c r="GD209" s="20"/>
      <c r="GE209" s="20"/>
      <c r="GF209" s="20"/>
      <c r="GG209" s="20"/>
      <c r="GH209" s="33">
        <v>192</v>
      </c>
      <c r="GI209" s="33"/>
      <c r="GL209" s="32">
        <v>20</v>
      </c>
      <c r="GM209" s="40"/>
      <c r="GN209" s="33">
        <v>212</v>
      </c>
      <c r="GO209" s="33"/>
      <c r="GT209" s="32">
        <v>20</v>
      </c>
      <c r="GU209" s="33">
        <v>232</v>
      </c>
      <c r="GV209" s="33">
        <v>-22</v>
      </c>
      <c r="GW209" s="32" t="s">
        <v>351</v>
      </c>
      <c r="GZ209" s="33">
        <v>190</v>
      </c>
      <c r="HE209" s="32">
        <v>-2</v>
      </c>
      <c r="HF209" s="32">
        <v>0</v>
      </c>
      <c r="HG209" s="32">
        <v>188</v>
      </c>
      <c r="HM209" s="32">
        <v>188</v>
      </c>
      <c r="HN209" s="32">
        <v>-7.5</v>
      </c>
      <c r="HO209" s="32" t="s">
        <v>254</v>
      </c>
      <c r="HR209" s="32">
        <v>180.5</v>
      </c>
      <c r="HS209" s="32">
        <v>-15</v>
      </c>
      <c r="HT209" s="32" t="s">
        <v>836</v>
      </c>
      <c r="HU209" s="32">
        <v>20</v>
      </c>
      <c r="HY209" s="32">
        <v>6.5</v>
      </c>
      <c r="IA209" s="32">
        <v>192</v>
      </c>
      <c r="IB209" s="32">
        <v>-91.5</v>
      </c>
      <c r="IC209" s="32" t="s">
        <v>649</v>
      </c>
      <c r="IG209" s="32">
        <v>-2</v>
      </c>
      <c r="IH209" s="32">
        <v>98.5</v>
      </c>
      <c r="II209" s="32">
        <v>-30</v>
      </c>
      <c r="IJ209" s="32" t="s">
        <v>526</v>
      </c>
      <c r="IL209" s="32">
        <v>0</v>
      </c>
      <c r="IR209" s="32">
        <v>68.5</v>
      </c>
      <c r="IS209" s="32">
        <v>-3.5</v>
      </c>
      <c r="IT209" s="32" t="s">
        <v>360</v>
      </c>
      <c r="IV209" s="32">
        <v>20</v>
      </c>
      <c r="IX209" s="32">
        <v>85</v>
      </c>
      <c r="JC209" s="32">
        <v>85</v>
      </c>
      <c r="JI209" s="66"/>
      <c r="JL209" s="32">
        <f t="shared" si="3"/>
        <v>85</v>
      </c>
    </row>
    <row r="210" s="32" customFormat="1" customHeight="1" spans="1:272">
      <c r="A210" s="10">
        <v>208</v>
      </c>
      <c r="B210" s="10">
        <v>515</v>
      </c>
      <c r="C210" s="10" t="s">
        <v>620</v>
      </c>
      <c r="D210" s="10" t="s">
        <v>279</v>
      </c>
      <c r="E210" s="83">
        <v>12623</v>
      </c>
      <c r="F210" s="10" t="s">
        <v>1232</v>
      </c>
      <c r="G210" s="10" t="s">
        <v>198</v>
      </c>
      <c r="M210" s="20"/>
      <c r="T210" s="33"/>
      <c r="U210" s="20"/>
      <c r="V210" s="20"/>
      <c r="W210" s="20"/>
      <c r="X210" s="20"/>
      <c r="Y210" s="20"/>
      <c r="Z210" s="20"/>
      <c r="AA210" s="20"/>
      <c r="AB210" s="20"/>
      <c r="AC210" s="20"/>
      <c r="AD210" s="20"/>
      <c r="AE210" s="20"/>
      <c r="AF210" s="20"/>
      <c r="AG210" s="33"/>
      <c r="AO210" s="33"/>
      <c r="AP210" s="33"/>
      <c r="AQ210" s="56"/>
      <c r="AR210" s="33"/>
      <c r="AS210" s="33"/>
      <c r="AT210" s="37">
        <v>20</v>
      </c>
      <c r="AU210" s="37"/>
      <c r="AV210" s="56">
        <v>20</v>
      </c>
      <c r="AW210" s="33"/>
      <c r="AX210" s="33"/>
      <c r="BA210" s="33">
        <v>20</v>
      </c>
      <c r="BB210" s="33"/>
      <c r="BC210" s="33"/>
      <c r="BE210" s="32">
        <v>20</v>
      </c>
      <c r="BF210" s="32">
        <v>0</v>
      </c>
      <c r="BH210" s="33"/>
      <c r="BI210" s="33"/>
      <c r="BP210" s="34">
        <v>40</v>
      </c>
      <c r="BQ210" s="33"/>
      <c r="BR210" s="33"/>
      <c r="BV210" s="33">
        <v>40</v>
      </c>
      <c r="BW210" s="20"/>
      <c r="BX210" s="20"/>
      <c r="BY210" s="20">
        <v>20</v>
      </c>
      <c r="BZ210" s="20">
        <v>0</v>
      </c>
      <c r="CA210" s="20">
        <v>0</v>
      </c>
      <c r="CB210" s="20"/>
      <c r="CC210" s="20"/>
      <c r="CD210" s="20"/>
      <c r="CE210" s="20"/>
      <c r="CF210" s="33">
        <v>60</v>
      </c>
      <c r="CG210" s="33"/>
      <c r="CH210" s="20"/>
      <c r="CI210" s="20">
        <v>20</v>
      </c>
      <c r="CJ210" s="20"/>
      <c r="CK210" s="33">
        <v>80</v>
      </c>
      <c r="CL210" s="33"/>
      <c r="CN210" s="20"/>
      <c r="CO210" s="35"/>
      <c r="CR210" s="33"/>
      <c r="CS210" s="33"/>
      <c r="CT210" s="36">
        <v>80</v>
      </c>
      <c r="CU210" s="32">
        <v>20</v>
      </c>
      <c r="CW210" s="20"/>
      <c r="CY210" s="33">
        <v>100</v>
      </c>
      <c r="CZ210" s="33"/>
      <c r="DA210" s="33"/>
      <c r="DD210" s="33">
        <v>100</v>
      </c>
      <c r="DE210" s="20"/>
      <c r="DF210" s="20"/>
      <c r="DG210" s="33"/>
      <c r="DH210" s="33"/>
      <c r="DO210" s="36">
        <v>100</v>
      </c>
      <c r="DP210" s="20"/>
      <c r="DQ210" s="33"/>
      <c r="DW210" s="20"/>
      <c r="DX210" s="20"/>
      <c r="DY210" s="20"/>
      <c r="DZ210" s="33"/>
      <c r="EA210" s="32">
        <v>9</v>
      </c>
      <c r="EE210" s="34">
        <v>109</v>
      </c>
      <c r="EF210" s="33"/>
      <c r="EG210" s="33"/>
      <c r="EH210" s="32">
        <v>10</v>
      </c>
      <c r="EK210" s="32">
        <v>10</v>
      </c>
      <c r="EL210" s="32">
        <v>20</v>
      </c>
      <c r="EO210" s="33">
        <v>149</v>
      </c>
      <c r="EP210" s="33"/>
      <c r="EQ210" s="33"/>
      <c r="ER210" s="32">
        <v>5</v>
      </c>
      <c r="ET210" s="32">
        <v>20</v>
      </c>
      <c r="EU210" s="32">
        <v>100</v>
      </c>
      <c r="EW210" s="33">
        <v>274</v>
      </c>
      <c r="EX210" s="33"/>
      <c r="EY210" s="33"/>
      <c r="FD210" s="32">
        <v>70</v>
      </c>
      <c r="FG210" s="33">
        <v>344</v>
      </c>
      <c r="FH210" s="33"/>
      <c r="FI210" s="33"/>
      <c r="FN210" s="32">
        <v>3</v>
      </c>
      <c r="FO210" s="33">
        <v>347</v>
      </c>
      <c r="FP210" s="33">
        <v>-15</v>
      </c>
      <c r="FQ210" s="33" t="s">
        <v>828</v>
      </c>
      <c r="FV210" s="33">
        <v>-47.5</v>
      </c>
      <c r="FW210" s="33" t="s">
        <v>1233</v>
      </c>
      <c r="FX210" s="33">
        <v>4</v>
      </c>
      <c r="FZ210" s="32">
        <v>70</v>
      </c>
      <c r="GB210" s="33">
        <v>358.5</v>
      </c>
      <c r="GC210" s="20">
        <v>-27</v>
      </c>
      <c r="GD210" s="20" t="s">
        <v>1234</v>
      </c>
      <c r="GE210" s="20"/>
      <c r="GF210" s="20"/>
      <c r="GG210" s="20"/>
      <c r="GH210" s="33">
        <v>331.5</v>
      </c>
      <c r="GI210" s="33"/>
      <c r="GM210" s="40"/>
      <c r="GN210" s="33">
        <v>331.5</v>
      </c>
      <c r="GO210" s="33"/>
      <c r="GR210" s="32">
        <v>1</v>
      </c>
      <c r="GU210" s="33">
        <v>332.5</v>
      </c>
      <c r="GV210" s="33"/>
      <c r="GX210" s="32">
        <v>4</v>
      </c>
      <c r="GZ210" s="33">
        <v>335.5</v>
      </c>
      <c r="HF210" s="32">
        <v>5.5</v>
      </c>
      <c r="HG210" s="32">
        <v>341</v>
      </c>
      <c r="HH210" s="32">
        <v>-2.5</v>
      </c>
      <c r="HI210" s="32" t="s">
        <v>436</v>
      </c>
      <c r="HM210" s="32">
        <v>338.5</v>
      </c>
      <c r="HN210" s="32">
        <v>-2.5</v>
      </c>
      <c r="HO210" s="32" t="s">
        <v>507</v>
      </c>
      <c r="HP210" s="32">
        <v>5</v>
      </c>
      <c r="HQ210" s="32">
        <v>-2</v>
      </c>
      <c r="HR210" s="32">
        <v>339</v>
      </c>
      <c r="HS210" s="32">
        <v>-35</v>
      </c>
      <c r="HT210" s="32" t="s">
        <v>1235</v>
      </c>
      <c r="HY210" s="32">
        <v>6</v>
      </c>
      <c r="IA210" s="32">
        <v>310</v>
      </c>
      <c r="IB210" s="32">
        <v>-22.5</v>
      </c>
      <c r="IC210" s="32" t="s">
        <v>649</v>
      </c>
      <c r="IG210" s="32">
        <v>2</v>
      </c>
      <c r="IH210" s="32">
        <v>289.5</v>
      </c>
      <c r="II210" s="32">
        <v>-112.5</v>
      </c>
      <c r="IJ210" s="32" t="s">
        <v>308</v>
      </c>
      <c r="IL210" s="32">
        <v>7.5</v>
      </c>
      <c r="IR210" s="32">
        <v>184.5</v>
      </c>
      <c r="IS210" s="32">
        <v>-103</v>
      </c>
      <c r="IT210" s="32" t="s">
        <v>215</v>
      </c>
      <c r="IV210" s="32">
        <v>60</v>
      </c>
      <c r="IX210" s="32">
        <v>141.5</v>
      </c>
      <c r="IY210" s="32">
        <v>-12.5</v>
      </c>
      <c r="IZ210" s="32" t="s">
        <v>495</v>
      </c>
      <c r="JC210" s="32">
        <v>129</v>
      </c>
      <c r="JD210" s="32">
        <v>-127</v>
      </c>
      <c r="JE210" s="32" t="s">
        <v>206</v>
      </c>
      <c r="JI210" s="66"/>
      <c r="JK210" s="32">
        <v>6</v>
      </c>
      <c r="JL210" s="32">
        <f t="shared" si="3"/>
        <v>8</v>
      </c>
    </row>
    <row r="211" s="32" customFormat="1" customHeight="1" spans="1:272">
      <c r="A211" s="10">
        <v>209</v>
      </c>
      <c r="B211" s="10">
        <v>106865</v>
      </c>
      <c r="C211" s="10" t="s">
        <v>779</v>
      </c>
      <c r="D211" s="10" t="s">
        <v>376</v>
      </c>
      <c r="E211" s="81">
        <v>12469</v>
      </c>
      <c r="F211" s="73" t="s">
        <v>1236</v>
      </c>
      <c r="G211" s="10" t="s">
        <v>192</v>
      </c>
      <c r="M211" s="20"/>
      <c r="T211" s="33"/>
      <c r="U211" s="20"/>
      <c r="V211" s="20"/>
      <c r="W211" s="20"/>
      <c r="X211" s="20"/>
      <c r="Y211" s="20"/>
      <c r="Z211" s="20"/>
      <c r="AA211" s="20"/>
      <c r="AB211" s="20"/>
      <c r="AC211" s="20"/>
      <c r="AD211" s="20"/>
      <c r="AE211" s="20"/>
      <c r="AF211" s="20"/>
      <c r="AG211" s="33"/>
      <c r="AO211" s="33"/>
      <c r="AP211" s="33"/>
      <c r="AQ211" s="56"/>
      <c r="AR211" s="33"/>
      <c r="AS211" s="33"/>
      <c r="AT211" s="37">
        <v>20</v>
      </c>
      <c r="AU211" s="37"/>
      <c r="AV211" s="56">
        <v>20</v>
      </c>
      <c r="AW211" s="33"/>
      <c r="AX211" s="33"/>
      <c r="BA211" s="33">
        <v>20</v>
      </c>
      <c r="BB211" s="33"/>
      <c r="BC211" s="33"/>
      <c r="BE211" s="32">
        <v>20</v>
      </c>
      <c r="BF211" s="32">
        <v>0</v>
      </c>
      <c r="BH211" s="33">
        <v>-20</v>
      </c>
      <c r="BI211" s="33" t="s">
        <v>551</v>
      </c>
      <c r="BP211" s="34">
        <v>20</v>
      </c>
      <c r="BQ211" s="33"/>
      <c r="BR211" s="33"/>
      <c r="BV211" s="33">
        <v>20</v>
      </c>
      <c r="BW211" s="20"/>
      <c r="BX211" s="20"/>
      <c r="BY211" s="20">
        <v>20</v>
      </c>
      <c r="BZ211" s="20">
        <v>0</v>
      </c>
      <c r="CA211" s="20">
        <v>0</v>
      </c>
      <c r="CB211" s="20"/>
      <c r="CC211" s="20"/>
      <c r="CD211" s="20"/>
      <c r="CE211" s="20"/>
      <c r="CF211" s="33">
        <v>40</v>
      </c>
      <c r="CG211" s="33"/>
      <c r="CH211" s="20"/>
      <c r="CI211" s="20">
        <v>20</v>
      </c>
      <c r="CJ211" s="20"/>
      <c r="CK211" s="33">
        <v>60</v>
      </c>
      <c r="CL211" s="33"/>
      <c r="CN211" s="20"/>
      <c r="CO211" s="35"/>
      <c r="CR211" s="33"/>
      <c r="CS211" s="33"/>
      <c r="CT211" s="36">
        <v>60</v>
      </c>
      <c r="CU211" s="32">
        <v>20</v>
      </c>
      <c r="CW211" s="20"/>
      <c r="CY211" s="33">
        <v>80</v>
      </c>
      <c r="CZ211" s="33"/>
      <c r="DA211" s="33"/>
      <c r="DD211" s="33">
        <v>80</v>
      </c>
      <c r="DE211" s="20"/>
      <c r="DF211" s="20"/>
      <c r="DG211" s="33"/>
      <c r="DH211" s="33"/>
      <c r="DO211" s="36">
        <v>80</v>
      </c>
      <c r="DP211" s="20"/>
      <c r="DQ211" s="33"/>
      <c r="DW211" s="20"/>
      <c r="DX211" s="20"/>
      <c r="DY211" s="20"/>
      <c r="DZ211" s="33"/>
      <c r="EE211" s="34">
        <v>80</v>
      </c>
      <c r="EF211" s="33"/>
      <c r="EG211" s="33"/>
      <c r="EO211" s="33">
        <v>80</v>
      </c>
      <c r="EP211" s="33"/>
      <c r="EQ211" s="33"/>
      <c r="EU211" s="32">
        <v>120</v>
      </c>
      <c r="EW211" s="33">
        <v>200</v>
      </c>
      <c r="EX211" s="33"/>
      <c r="EY211" s="33"/>
      <c r="FD211" s="32">
        <v>110</v>
      </c>
      <c r="FG211" s="33">
        <v>310</v>
      </c>
      <c r="FH211" s="33"/>
      <c r="FI211" s="33"/>
      <c r="FO211" s="33">
        <v>310</v>
      </c>
      <c r="FP211" s="33"/>
      <c r="FQ211" s="33"/>
      <c r="FV211" s="33"/>
      <c r="FW211" s="33"/>
      <c r="FX211" s="33"/>
      <c r="FZ211" s="32">
        <v>70</v>
      </c>
      <c r="GB211" s="33">
        <v>380</v>
      </c>
      <c r="GC211" s="20"/>
      <c r="GD211" s="20"/>
      <c r="GE211" s="20"/>
      <c r="GF211" s="20"/>
      <c r="GG211" s="20"/>
      <c r="GH211" s="33">
        <v>380</v>
      </c>
      <c r="GI211" s="33">
        <v>-50</v>
      </c>
      <c r="GJ211" s="32" t="s">
        <v>383</v>
      </c>
      <c r="GL211" s="32">
        <v>20</v>
      </c>
      <c r="GM211" s="40"/>
      <c r="GN211" s="33">
        <v>350</v>
      </c>
      <c r="GO211" s="33"/>
      <c r="GT211" s="32">
        <v>20</v>
      </c>
      <c r="GU211" s="33">
        <v>370</v>
      </c>
      <c r="GV211" s="33"/>
      <c r="GY211" s="32">
        <v>20</v>
      </c>
      <c r="GZ211" s="33">
        <v>370</v>
      </c>
      <c r="HG211" s="32">
        <v>370</v>
      </c>
      <c r="HM211" s="32">
        <v>370</v>
      </c>
      <c r="HR211" s="32">
        <v>370</v>
      </c>
      <c r="HS211" s="32">
        <v>-65</v>
      </c>
      <c r="HT211" s="32" t="s">
        <v>335</v>
      </c>
      <c r="IA211" s="32">
        <v>305</v>
      </c>
      <c r="IH211" s="32">
        <v>305</v>
      </c>
      <c r="IR211" s="32">
        <v>305</v>
      </c>
      <c r="IS211" s="32">
        <v>-17.5</v>
      </c>
      <c r="IT211" s="32" t="s">
        <v>227</v>
      </c>
      <c r="IU211" s="32">
        <v>20</v>
      </c>
      <c r="IV211" s="32">
        <v>0</v>
      </c>
      <c r="IX211" s="32">
        <v>307.5</v>
      </c>
      <c r="IY211" s="32">
        <v>-10</v>
      </c>
      <c r="IZ211" s="32" t="s">
        <v>242</v>
      </c>
      <c r="JB211" s="32">
        <v>50</v>
      </c>
      <c r="JC211" s="32">
        <v>347.5</v>
      </c>
      <c r="JD211" s="32">
        <f>-109-77.5</f>
        <v>-186.5</v>
      </c>
      <c r="JE211" s="32" t="s">
        <v>1237</v>
      </c>
      <c r="JF211" s="32">
        <v>20</v>
      </c>
      <c r="JI211" s="66"/>
      <c r="JL211" s="32">
        <f t="shared" si="3"/>
        <v>181</v>
      </c>
    </row>
    <row r="212" s="32" customFormat="1" customHeight="1" spans="1:272">
      <c r="A212" s="10">
        <v>210</v>
      </c>
      <c r="B212" s="10">
        <v>707</v>
      </c>
      <c r="C212" s="10" t="s">
        <v>278</v>
      </c>
      <c r="D212" s="10" t="s">
        <v>279</v>
      </c>
      <c r="E212" s="81">
        <v>12468</v>
      </c>
      <c r="F212" s="73" t="s">
        <v>1238</v>
      </c>
      <c r="G212" s="10" t="s">
        <v>192</v>
      </c>
      <c r="M212" s="20"/>
      <c r="T212" s="33"/>
      <c r="U212" s="20"/>
      <c r="V212" s="20"/>
      <c r="W212" s="20"/>
      <c r="X212" s="20"/>
      <c r="Y212" s="20"/>
      <c r="Z212" s="20"/>
      <c r="AA212" s="20"/>
      <c r="AB212" s="20"/>
      <c r="AC212" s="20"/>
      <c r="AD212" s="20"/>
      <c r="AE212" s="20"/>
      <c r="AF212" s="20"/>
      <c r="AG212" s="33"/>
      <c r="AO212" s="33"/>
      <c r="AP212" s="33"/>
      <c r="AQ212" s="56"/>
      <c r="AR212" s="33"/>
      <c r="AS212" s="33"/>
      <c r="AT212" s="37">
        <v>20</v>
      </c>
      <c r="AU212" s="37"/>
      <c r="AV212" s="56">
        <v>20</v>
      </c>
      <c r="AW212" s="33"/>
      <c r="AX212" s="33"/>
      <c r="BA212" s="33">
        <v>20</v>
      </c>
      <c r="BB212" s="33"/>
      <c r="BC212" s="33"/>
      <c r="BE212" s="32">
        <v>20</v>
      </c>
      <c r="BF212" s="32">
        <v>0</v>
      </c>
      <c r="BH212" s="33"/>
      <c r="BI212" s="33"/>
      <c r="BP212" s="34">
        <v>40</v>
      </c>
      <c r="BQ212" s="33"/>
      <c r="BR212" s="33"/>
      <c r="BV212" s="33">
        <v>40</v>
      </c>
      <c r="BW212" s="20"/>
      <c r="BX212" s="20"/>
      <c r="BY212" s="20"/>
      <c r="BZ212" s="20"/>
      <c r="CA212" s="20">
        <v>20</v>
      </c>
      <c r="CB212" s="20"/>
      <c r="CC212" s="20">
        <v>2</v>
      </c>
      <c r="CD212" s="20">
        <v>-12.5</v>
      </c>
      <c r="CE212" s="20"/>
      <c r="CF212" s="33">
        <v>49.5</v>
      </c>
      <c r="CG212" s="33"/>
      <c r="CH212" s="20"/>
      <c r="CI212" s="20"/>
      <c r="CJ212" s="20">
        <v>5</v>
      </c>
      <c r="CK212" s="33">
        <v>54.5</v>
      </c>
      <c r="CL212" s="33">
        <v>-15</v>
      </c>
      <c r="CM212" s="32" t="s">
        <v>909</v>
      </c>
      <c r="CN212" s="20">
        <v>25</v>
      </c>
      <c r="CO212" s="35"/>
      <c r="CP212" s="32">
        <v>20</v>
      </c>
      <c r="CR212" s="33"/>
      <c r="CS212" s="33"/>
      <c r="CT212" s="36">
        <v>84.5</v>
      </c>
      <c r="CU212" s="32">
        <v>20</v>
      </c>
      <c r="CW212" s="20"/>
      <c r="CX212" s="32">
        <v>2</v>
      </c>
      <c r="CY212" s="33">
        <v>106.5</v>
      </c>
      <c r="CZ212" s="33"/>
      <c r="DA212" s="33"/>
      <c r="DB212" s="32">
        <v>20</v>
      </c>
      <c r="DD212" s="33">
        <v>126.5</v>
      </c>
      <c r="DE212" s="20"/>
      <c r="DF212" s="20"/>
      <c r="DG212" s="33"/>
      <c r="DH212" s="33"/>
      <c r="DJ212" s="32">
        <v>20</v>
      </c>
      <c r="DO212" s="36">
        <v>146.5</v>
      </c>
      <c r="DP212" s="20"/>
      <c r="DQ212" s="33"/>
      <c r="DW212" s="20"/>
      <c r="DX212" s="20"/>
      <c r="DY212" s="20"/>
      <c r="DZ212" s="33"/>
      <c r="EA212" s="32">
        <v>-4</v>
      </c>
      <c r="EE212" s="34">
        <v>142.5</v>
      </c>
      <c r="EF212" s="33"/>
      <c r="EG212" s="33"/>
      <c r="EM212" s="32">
        <v>-4</v>
      </c>
      <c r="EO212" s="33">
        <v>138.5</v>
      </c>
      <c r="EP212" s="33"/>
      <c r="EQ212" s="33"/>
      <c r="EU212" s="32">
        <v>20</v>
      </c>
      <c r="EW212" s="33">
        <v>158.5</v>
      </c>
      <c r="EX212" s="33"/>
      <c r="EY212" s="33"/>
      <c r="FD212" s="32">
        <v>50</v>
      </c>
      <c r="FG212" s="33">
        <v>208.5</v>
      </c>
      <c r="FH212" s="33"/>
      <c r="FI212" s="33"/>
      <c r="FO212" s="33">
        <v>208.5</v>
      </c>
      <c r="FP212" s="33"/>
      <c r="FQ212" s="33"/>
      <c r="FU212" s="32">
        <v>3</v>
      </c>
      <c r="FV212" s="33">
        <v>-39</v>
      </c>
      <c r="FW212" s="33" t="s">
        <v>1134</v>
      </c>
      <c r="FX212" s="33"/>
      <c r="FZ212" s="32">
        <v>20</v>
      </c>
      <c r="GB212" s="33">
        <v>192.5</v>
      </c>
      <c r="GC212" s="20"/>
      <c r="GD212" s="20"/>
      <c r="GE212" s="20"/>
      <c r="GF212" s="20"/>
      <c r="GG212" s="20"/>
      <c r="GH212" s="33">
        <v>192.5</v>
      </c>
      <c r="GI212" s="33"/>
      <c r="GM212" s="40">
        <v>-2</v>
      </c>
      <c r="GN212" s="33">
        <v>190.5</v>
      </c>
      <c r="GO212" s="33"/>
      <c r="GR212" s="32">
        <v>2</v>
      </c>
      <c r="GU212" s="33">
        <v>192.5</v>
      </c>
      <c r="GV212" s="33"/>
      <c r="GX212" s="32">
        <v>4</v>
      </c>
      <c r="GZ212" s="33">
        <v>194.5</v>
      </c>
      <c r="HF212" s="32">
        <v>0</v>
      </c>
      <c r="HG212" s="32">
        <v>194.5</v>
      </c>
      <c r="HL212" s="32">
        <v>2</v>
      </c>
      <c r="HM212" s="32">
        <v>196.5</v>
      </c>
      <c r="HP212" s="32">
        <v>5</v>
      </c>
      <c r="HQ212" s="32">
        <v>-2</v>
      </c>
      <c r="HR212" s="32">
        <v>199.5</v>
      </c>
      <c r="HU212" s="32">
        <v>20</v>
      </c>
      <c r="HY212" s="32">
        <v>9.5</v>
      </c>
      <c r="HZ212" s="32">
        <v>2</v>
      </c>
      <c r="IA212" s="32">
        <v>231</v>
      </c>
      <c r="IB212" s="32">
        <v>-60</v>
      </c>
      <c r="IC212" s="32" t="s">
        <v>255</v>
      </c>
      <c r="IG212" s="32">
        <v>14</v>
      </c>
      <c r="IH212" s="32">
        <v>185</v>
      </c>
      <c r="IL212" s="32">
        <v>6</v>
      </c>
      <c r="IQ212" s="32">
        <v>8</v>
      </c>
      <c r="IR212" s="32">
        <v>199</v>
      </c>
      <c r="IV212" s="32">
        <v>50</v>
      </c>
      <c r="IX212" s="32">
        <v>249</v>
      </c>
      <c r="JC212" s="32">
        <v>249</v>
      </c>
      <c r="JD212" s="32">
        <v>-133.5</v>
      </c>
      <c r="JE212" s="32" t="s">
        <v>291</v>
      </c>
      <c r="JF212" s="32">
        <v>20</v>
      </c>
      <c r="JG212" s="32">
        <v>20</v>
      </c>
      <c r="JI212" s="66"/>
      <c r="JL212" s="32">
        <f t="shared" si="3"/>
        <v>155.5</v>
      </c>
    </row>
    <row r="213" s="32" customFormat="1" customHeight="1" spans="1:272">
      <c r="A213" s="10">
        <v>211</v>
      </c>
      <c r="B213" s="10">
        <v>545</v>
      </c>
      <c r="C213" s="10" t="s">
        <v>292</v>
      </c>
      <c r="D213" s="10" t="s">
        <v>279</v>
      </c>
      <c r="E213" s="46">
        <v>12669</v>
      </c>
      <c r="F213" s="10" t="s">
        <v>1239</v>
      </c>
      <c r="G213" s="10" t="s">
        <v>882</v>
      </c>
      <c r="M213" s="20"/>
      <c r="T213" s="33"/>
      <c r="U213" s="20"/>
      <c r="V213" s="20"/>
      <c r="W213" s="20"/>
      <c r="X213" s="20"/>
      <c r="Y213" s="20"/>
      <c r="Z213" s="20"/>
      <c r="AA213" s="20"/>
      <c r="AB213" s="20"/>
      <c r="AC213" s="20"/>
      <c r="AD213" s="20"/>
      <c r="AE213" s="20"/>
      <c r="AF213" s="20"/>
      <c r="AG213" s="33"/>
      <c r="AO213" s="33"/>
      <c r="AP213" s="33"/>
      <c r="AQ213" s="33"/>
      <c r="AR213" s="33"/>
      <c r="AS213" s="33"/>
      <c r="AT213" s="33"/>
      <c r="AU213" s="33"/>
      <c r="AV213" s="33"/>
      <c r="AW213" s="33"/>
      <c r="AX213" s="33"/>
      <c r="BA213" s="33"/>
      <c r="BB213" s="33"/>
      <c r="BC213" s="33"/>
      <c r="BD213" s="32">
        <v>20</v>
      </c>
      <c r="BF213" s="32">
        <v>0</v>
      </c>
      <c r="BH213" s="33"/>
      <c r="BI213" s="33"/>
      <c r="BK213" s="32">
        <v>20</v>
      </c>
      <c r="BP213" s="34">
        <v>40</v>
      </c>
      <c r="BQ213" s="33"/>
      <c r="BR213" s="33"/>
      <c r="BT213" s="32">
        <v>3</v>
      </c>
      <c r="BV213" s="33">
        <v>43</v>
      </c>
      <c r="BW213" s="20"/>
      <c r="BX213" s="20"/>
      <c r="BY213" s="20"/>
      <c r="BZ213" s="20"/>
      <c r="CA213" s="20">
        <v>0</v>
      </c>
      <c r="CB213" s="20"/>
      <c r="CC213" s="20">
        <v>-1</v>
      </c>
      <c r="CD213" s="20"/>
      <c r="CE213" s="20"/>
      <c r="CF213" s="33">
        <v>42</v>
      </c>
      <c r="CG213" s="33"/>
      <c r="CH213" s="20"/>
      <c r="CI213" s="20"/>
      <c r="CJ213" s="20"/>
      <c r="CK213" s="33">
        <v>42</v>
      </c>
      <c r="CL213" s="33"/>
      <c r="CN213" s="20">
        <v>-2</v>
      </c>
      <c r="CO213" s="35"/>
      <c r="CR213" s="33"/>
      <c r="CS213" s="33"/>
      <c r="CT213" s="36">
        <v>40</v>
      </c>
      <c r="CU213" s="32">
        <v>20</v>
      </c>
      <c r="CW213" s="20"/>
      <c r="CX213" s="32">
        <v>15</v>
      </c>
      <c r="CY213" s="33">
        <v>75</v>
      </c>
      <c r="CZ213" s="33"/>
      <c r="DA213" s="33"/>
      <c r="DC213" s="32">
        <v>4</v>
      </c>
      <c r="DD213" s="33">
        <v>79</v>
      </c>
      <c r="DE213" s="20"/>
      <c r="DF213" s="20"/>
      <c r="DG213" s="33"/>
      <c r="DH213" s="33"/>
      <c r="DI213" s="32">
        <v>-2</v>
      </c>
      <c r="DO213" s="36">
        <v>77</v>
      </c>
      <c r="DP213" s="20"/>
      <c r="DQ213" s="33"/>
      <c r="DR213" s="32">
        <v>-2</v>
      </c>
      <c r="DW213" s="20"/>
      <c r="DX213" s="20"/>
      <c r="DY213" s="20"/>
      <c r="DZ213" s="33"/>
      <c r="EC213" s="32">
        <v>2</v>
      </c>
      <c r="EE213" s="34">
        <v>77</v>
      </c>
      <c r="EF213" s="33"/>
      <c r="EG213" s="33"/>
      <c r="EM213" s="32">
        <v>-2</v>
      </c>
      <c r="EO213" s="33">
        <v>75</v>
      </c>
      <c r="EP213" s="33">
        <v>-30</v>
      </c>
      <c r="EQ213" s="33" t="s">
        <v>1240</v>
      </c>
      <c r="ER213" s="32">
        <v>-4</v>
      </c>
      <c r="EU213" s="32">
        <v>30</v>
      </c>
      <c r="EW213" s="33">
        <v>71</v>
      </c>
      <c r="EX213" s="33"/>
      <c r="EY213" s="33"/>
      <c r="EZ213" s="32">
        <v>-10</v>
      </c>
      <c r="FD213" s="32">
        <v>20</v>
      </c>
      <c r="FG213" s="33">
        <v>81</v>
      </c>
      <c r="FH213" s="33"/>
      <c r="FI213" s="33"/>
      <c r="FJ213" s="32">
        <v>2</v>
      </c>
      <c r="FN213" s="32">
        <v>-2</v>
      </c>
      <c r="FO213" s="33">
        <v>81</v>
      </c>
      <c r="FP213" s="33">
        <v>-44</v>
      </c>
      <c r="FQ213" s="33" t="s">
        <v>1241</v>
      </c>
      <c r="FS213" s="32">
        <v>-8</v>
      </c>
      <c r="FV213" s="33">
        <v>-31.5</v>
      </c>
      <c r="FW213" s="33" t="s">
        <v>1134</v>
      </c>
      <c r="FX213" s="33">
        <v>-2</v>
      </c>
      <c r="FZ213" s="32">
        <v>10</v>
      </c>
      <c r="GB213" s="33">
        <v>5.5</v>
      </c>
      <c r="GC213" s="20"/>
      <c r="GD213" s="20"/>
      <c r="GE213" s="20"/>
      <c r="GF213" s="20"/>
      <c r="GG213" s="20">
        <v>-2</v>
      </c>
      <c r="GH213" s="33">
        <v>3.5</v>
      </c>
      <c r="GI213" s="33"/>
      <c r="GM213" s="40">
        <v>-2</v>
      </c>
      <c r="GN213" s="33">
        <v>1.5</v>
      </c>
      <c r="GO213" s="33"/>
      <c r="GR213" s="32">
        <v>-2</v>
      </c>
      <c r="GU213" s="33">
        <v>-0.5</v>
      </c>
      <c r="GV213" s="33"/>
      <c r="GZ213" s="33">
        <v>1.5</v>
      </c>
      <c r="HE213" s="32">
        <v>-6</v>
      </c>
      <c r="HF213" s="32">
        <v>0</v>
      </c>
      <c r="HG213" s="32">
        <v>-4.5</v>
      </c>
      <c r="HL213" s="32">
        <v>-8</v>
      </c>
      <c r="HM213" s="32">
        <v>-12.5</v>
      </c>
      <c r="HP213" s="32">
        <v>3.5</v>
      </c>
      <c r="HQ213" s="32">
        <v>-2</v>
      </c>
      <c r="HR213" s="32">
        <v>-11</v>
      </c>
      <c r="HZ213" s="32">
        <v>-12</v>
      </c>
      <c r="IA213" s="32">
        <v>0</v>
      </c>
      <c r="IH213" s="32">
        <v>0</v>
      </c>
      <c r="IL213" s="32">
        <v>16</v>
      </c>
      <c r="IR213" s="32">
        <v>16</v>
      </c>
      <c r="IS213" s="32">
        <v>-5</v>
      </c>
      <c r="IT213" s="32" t="s">
        <v>543</v>
      </c>
      <c r="IV213" s="32">
        <v>50</v>
      </c>
      <c r="IX213" s="32">
        <v>61</v>
      </c>
      <c r="IY213" s="32">
        <v>-23</v>
      </c>
      <c r="IZ213" s="32" t="s">
        <v>374</v>
      </c>
      <c r="JC213" s="32">
        <v>38</v>
      </c>
      <c r="JI213" s="66"/>
      <c r="JL213" s="32">
        <f t="shared" si="3"/>
        <v>38</v>
      </c>
    </row>
    <row r="214" s="32" customFormat="1" customHeight="1" spans="1:272">
      <c r="A214" s="10">
        <v>212</v>
      </c>
      <c r="B214" s="10">
        <v>104429</v>
      </c>
      <c r="C214" s="10" t="s">
        <v>1242</v>
      </c>
      <c r="D214" s="10" t="s">
        <v>208</v>
      </c>
      <c r="E214" s="20">
        <v>12451</v>
      </c>
      <c r="F214" s="20" t="s">
        <v>1243</v>
      </c>
      <c r="G214" s="10"/>
      <c r="M214" s="20"/>
      <c r="T214" s="33"/>
      <c r="U214" s="20"/>
      <c r="V214" s="20"/>
      <c r="W214" s="20"/>
      <c r="X214" s="20"/>
      <c r="Y214" s="20"/>
      <c r="Z214" s="20"/>
      <c r="AA214" s="20"/>
      <c r="AB214" s="20"/>
      <c r="AC214" s="20"/>
      <c r="AD214" s="20"/>
      <c r="AE214" s="20"/>
      <c r="AF214" s="20"/>
      <c r="AG214" s="33"/>
      <c r="AO214" s="33"/>
      <c r="AP214" s="33"/>
      <c r="AQ214" s="33"/>
      <c r="AR214" s="33"/>
      <c r="AS214" s="33"/>
      <c r="AT214" s="33"/>
      <c r="AU214" s="33"/>
      <c r="AV214" s="33"/>
      <c r="AW214" s="33"/>
      <c r="AX214" s="33"/>
      <c r="BA214" s="33"/>
      <c r="BB214" s="33"/>
      <c r="BC214" s="33"/>
      <c r="BF214" s="32">
        <v>-2</v>
      </c>
      <c r="BH214" s="33"/>
      <c r="BI214" s="33"/>
      <c r="BP214" s="34">
        <v>-2</v>
      </c>
      <c r="BQ214" s="33"/>
      <c r="BR214" s="33"/>
      <c r="BV214" s="33">
        <v>-2</v>
      </c>
      <c r="BW214" s="20"/>
      <c r="BX214" s="20"/>
      <c r="BY214" s="20">
        <v>20</v>
      </c>
      <c r="BZ214" s="20">
        <v>0</v>
      </c>
      <c r="CA214" s="20">
        <v>0</v>
      </c>
      <c r="CB214" s="20"/>
      <c r="CC214" s="20"/>
      <c r="CD214" s="20"/>
      <c r="CE214" s="20"/>
      <c r="CF214" s="33">
        <v>18</v>
      </c>
      <c r="CG214" s="33"/>
      <c r="CH214" s="20"/>
      <c r="CI214" s="20"/>
      <c r="CJ214" s="20"/>
      <c r="CK214" s="33">
        <v>18</v>
      </c>
      <c r="CL214" s="33"/>
      <c r="CN214" s="20"/>
      <c r="CO214" s="35"/>
      <c r="CP214" s="32">
        <v>20</v>
      </c>
      <c r="CR214" s="33"/>
      <c r="CS214" s="33"/>
      <c r="CT214" s="36">
        <v>38</v>
      </c>
      <c r="CW214" s="20"/>
      <c r="CY214" s="33">
        <v>38</v>
      </c>
      <c r="CZ214" s="33"/>
      <c r="DA214" s="33"/>
      <c r="DD214" s="33">
        <v>38</v>
      </c>
      <c r="DE214" s="20"/>
      <c r="DF214" s="20"/>
      <c r="DG214" s="33"/>
      <c r="DH214" s="33"/>
      <c r="DI214" s="32">
        <v>-1</v>
      </c>
      <c r="DO214" s="36">
        <v>37</v>
      </c>
      <c r="DP214" s="20"/>
      <c r="DQ214" s="33"/>
      <c r="DR214" s="32">
        <v>-2</v>
      </c>
      <c r="DS214" s="32">
        <v>20</v>
      </c>
      <c r="DW214" s="20"/>
      <c r="DX214" s="20"/>
      <c r="DY214" s="20"/>
      <c r="DZ214" s="33"/>
      <c r="EA214" s="32">
        <v>-7</v>
      </c>
      <c r="EE214" s="34">
        <v>48</v>
      </c>
      <c r="EF214" s="33"/>
      <c r="EG214" s="33"/>
      <c r="EK214" s="32">
        <v>10</v>
      </c>
      <c r="EM214" s="32">
        <v>-2</v>
      </c>
      <c r="EN214" s="32">
        <v>10</v>
      </c>
      <c r="EO214" s="33">
        <v>66</v>
      </c>
      <c r="EP214" s="33"/>
      <c r="EQ214" s="33"/>
      <c r="ER214" s="32">
        <v>-4</v>
      </c>
      <c r="EU214" s="32">
        <v>20</v>
      </c>
      <c r="EW214" s="33">
        <v>82</v>
      </c>
      <c r="EX214" s="33"/>
      <c r="EY214" s="33"/>
      <c r="EZ214" s="32">
        <v>2</v>
      </c>
      <c r="FC214" s="32">
        <v>8</v>
      </c>
      <c r="FD214" s="32">
        <v>20</v>
      </c>
      <c r="FF214" s="32">
        <v>20</v>
      </c>
      <c r="FG214" s="33">
        <v>132</v>
      </c>
      <c r="FH214" s="33"/>
      <c r="FI214" s="33"/>
      <c r="FJ214" s="32">
        <v>5</v>
      </c>
      <c r="FN214" s="32">
        <v>-2</v>
      </c>
      <c r="FO214" s="33">
        <v>135</v>
      </c>
      <c r="FP214" s="33"/>
      <c r="FQ214" s="33"/>
      <c r="FS214" s="32">
        <v>6</v>
      </c>
      <c r="FV214" s="33"/>
      <c r="FW214" s="33"/>
      <c r="FX214" s="33">
        <v>-2</v>
      </c>
      <c r="FY214" s="32">
        <v>10</v>
      </c>
      <c r="FZ214" s="32">
        <v>20</v>
      </c>
      <c r="GB214" s="33">
        <v>169</v>
      </c>
      <c r="GC214" s="20"/>
      <c r="GD214" s="20"/>
      <c r="GE214" s="20"/>
      <c r="GF214" s="20"/>
      <c r="GG214" s="20">
        <v>-2</v>
      </c>
      <c r="GH214" s="33">
        <v>167</v>
      </c>
      <c r="GI214" s="33"/>
      <c r="GM214" s="40"/>
      <c r="GN214" s="33">
        <v>167</v>
      </c>
      <c r="GO214" s="33"/>
      <c r="GU214" s="33">
        <v>167</v>
      </c>
      <c r="GV214" s="33"/>
      <c r="GZ214" s="33">
        <v>167</v>
      </c>
      <c r="HE214" s="32">
        <v>-2</v>
      </c>
      <c r="HF214" s="32">
        <v>0</v>
      </c>
      <c r="HG214" s="32">
        <v>165</v>
      </c>
      <c r="HL214" s="32">
        <v>1</v>
      </c>
      <c r="HM214" s="32">
        <v>166</v>
      </c>
      <c r="HQ214" s="32">
        <v>-4</v>
      </c>
      <c r="HR214" s="32">
        <v>162</v>
      </c>
      <c r="IA214" s="32">
        <v>162</v>
      </c>
      <c r="IB214" s="32">
        <v>-35</v>
      </c>
      <c r="IC214" s="32" t="s">
        <v>534</v>
      </c>
      <c r="IG214" s="32">
        <v>-2</v>
      </c>
      <c r="IH214" s="32">
        <v>125</v>
      </c>
      <c r="II214" s="32">
        <v>-62.5</v>
      </c>
      <c r="IJ214" s="32" t="s">
        <v>1244</v>
      </c>
      <c r="IK214" s="32">
        <v>20</v>
      </c>
      <c r="IL214" s="32">
        <v>0</v>
      </c>
      <c r="IR214" s="32">
        <v>82.5</v>
      </c>
      <c r="IV214" s="32">
        <v>60</v>
      </c>
      <c r="IX214" s="32">
        <v>142.5</v>
      </c>
      <c r="IY214" s="32">
        <v>-35</v>
      </c>
      <c r="IZ214" s="32" t="s">
        <v>374</v>
      </c>
      <c r="JC214" s="32">
        <v>107.5</v>
      </c>
      <c r="JF214" s="32">
        <v>20</v>
      </c>
      <c r="JG214" s="32">
        <v>20</v>
      </c>
      <c r="JI214" s="66"/>
      <c r="JK214" s="32">
        <v>3</v>
      </c>
      <c r="JL214" s="32">
        <f t="shared" si="3"/>
        <v>150.5</v>
      </c>
    </row>
    <row r="215" s="32" customFormat="1" customHeight="1" spans="1:272">
      <c r="A215" s="10">
        <v>213</v>
      </c>
      <c r="B215" s="10">
        <v>359</v>
      </c>
      <c r="C215" s="10" t="s">
        <v>1245</v>
      </c>
      <c r="D215" s="10" t="s">
        <v>208</v>
      </c>
      <c r="E215" s="20">
        <v>12449</v>
      </c>
      <c r="F215" s="20" t="s">
        <v>1246</v>
      </c>
      <c r="G215" s="10"/>
      <c r="M215" s="20"/>
      <c r="T215" s="33"/>
      <c r="U215" s="20"/>
      <c r="V215" s="20"/>
      <c r="W215" s="20"/>
      <c r="X215" s="20"/>
      <c r="Y215" s="20"/>
      <c r="Z215" s="20"/>
      <c r="AA215" s="20"/>
      <c r="AB215" s="20"/>
      <c r="AC215" s="20"/>
      <c r="AD215" s="20"/>
      <c r="AE215" s="20"/>
      <c r="AF215" s="20"/>
      <c r="AG215" s="33"/>
      <c r="AO215" s="33"/>
      <c r="AP215" s="33"/>
      <c r="AQ215" s="33"/>
      <c r="AR215" s="33"/>
      <c r="AS215" s="33"/>
      <c r="AT215" s="33"/>
      <c r="AU215" s="33"/>
      <c r="AV215" s="33"/>
      <c r="AW215" s="33"/>
      <c r="AX215" s="33"/>
      <c r="BA215" s="33"/>
      <c r="BB215" s="33"/>
      <c r="BC215" s="33"/>
      <c r="BF215" s="32">
        <v>-2</v>
      </c>
      <c r="BH215" s="33"/>
      <c r="BI215" s="33"/>
      <c r="BM215" s="32">
        <v>20</v>
      </c>
      <c r="BP215" s="34">
        <v>18</v>
      </c>
      <c r="BQ215" s="33"/>
      <c r="BR215" s="33"/>
      <c r="BS215" s="32">
        <v>20</v>
      </c>
      <c r="BV215" s="33">
        <v>38</v>
      </c>
      <c r="BW215" s="20"/>
      <c r="BX215" s="20"/>
      <c r="BY215" s="20"/>
      <c r="BZ215" s="20"/>
      <c r="CA215" s="20">
        <v>0</v>
      </c>
      <c r="CB215" s="20"/>
      <c r="CC215" s="20"/>
      <c r="CD215" s="20"/>
      <c r="CE215" s="20"/>
      <c r="CF215" s="33">
        <v>38</v>
      </c>
      <c r="CG215" s="33"/>
      <c r="CH215" s="20"/>
      <c r="CI215" s="20"/>
      <c r="CJ215" s="20"/>
      <c r="CK215" s="33">
        <v>38</v>
      </c>
      <c r="CL215" s="33"/>
      <c r="CN215" s="20">
        <v>-2</v>
      </c>
      <c r="CO215" s="35"/>
      <c r="CP215" s="32">
        <v>20</v>
      </c>
      <c r="CR215" s="33"/>
      <c r="CS215" s="33"/>
      <c r="CT215" s="36">
        <v>56</v>
      </c>
      <c r="CW215" s="20"/>
      <c r="CY215" s="33">
        <v>56</v>
      </c>
      <c r="CZ215" s="33"/>
      <c r="DA215" s="33"/>
      <c r="DC215" s="32">
        <v>-2</v>
      </c>
      <c r="DD215" s="33">
        <v>54</v>
      </c>
      <c r="DE215" s="20"/>
      <c r="DF215" s="20"/>
      <c r="DG215" s="33"/>
      <c r="DH215" s="33"/>
      <c r="DN215" s="32">
        <v>20</v>
      </c>
      <c r="DO215" s="36">
        <v>54</v>
      </c>
      <c r="DP215" s="20"/>
      <c r="DQ215" s="33"/>
      <c r="DW215" s="20"/>
      <c r="DX215" s="20"/>
      <c r="DY215" s="20"/>
      <c r="DZ215" s="33"/>
      <c r="EA215" s="32">
        <v>1</v>
      </c>
      <c r="EE215" s="34">
        <v>55</v>
      </c>
      <c r="EF215" s="33"/>
      <c r="EG215" s="33"/>
      <c r="EN215" s="32">
        <v>10</v>
      </c>
      <c r="EO215" s="33">
        <v>65</v>
      </c>
      <c r="EP215" s="33"/>
      <c r="EQ215" s="33"/>
      <c r="EU215" s="32">
        <v>90</v>
      </c>
      <c r="EW215" s="33">
        <v>155</v>
      </c>
      <c r="EX215" s="33"/>
      <c r="EY215" s="33"/>
      <c r="FD215" s="32">
        <v>60</v>
      </c>
      <c r="FE215" s="32">
        <v>1</v>
      </c>
      <c r="FG215" s="33">
        <v>216</v>
      </c>
      <c r="FH215" s="33"/>
      <c r="FI215" s="33"/>
      <c r="FN215" s="32">
        <v>-2</v>
      </c>
      <c r="FO215" s="33">
        <v>214</v>
      </c>
      <c r="FP215" s="33"/>
      <c r="FQ215" s="33"/>
      <c r="FV215" s="33">
        <v>-29</v>
      </c>
      <c r="FW215" s="33" t="s">
        <v>745</v>
      </c>
      <c r="FX215" s="33"/>
      <c r="FZ215" s="32">
        <v>20</v>
      </c>
      <c r="GB215" s="33">
        <v>205</v>
      </c>
      <c r="GC215" s="20"/>
      <c r="GD215" s="20"/>
      <c r="GE215" s="20"/>
      <c r="GF215" s="20"/>
      <c r="GG215" s="20"/>
      <c r="GH215" s="33">
        <v>205</v>
      </c>
      <c r="GI215" s="33"/>
      <c r="GM215" s="40">
        <v>-2</v>
      </c>
      <c r="GN215" s="33">
        <v>203</v>
      </c>
      <c r="GO215" s="33"/>
      <c r="GR215" s="32">
        <v>-6</v>
      </c>
      <c r="GU215" s="33">
        <v>197</v>
      </c>
      <c r="GV215" s="33"/>
      <c r="GZ215" s="33">
        <v>203</v>
      </c>
      <c r="HE215" s="32">
        <v>-2</v>
      </c>
      <c r="HG215" s="32">
        <v>201</v>
      </c>
      <c r="HM215" s="32">
        <v>201</v>
      </c>
      <c r="HQ215" s="32">
        <v>-2</v>
      </c>
      <c r="HR215" s="32">
        <v>199</v>
      </c>
      <c r="IA215" s="32">
        <v>199</v>
      </c>
      <c r="IH215" s="32">
        <v>199</v>
      </c>
      <c r="IR215" s="32">
        <v>199</v>
      </c>
      <c r="IV215" s="32">
        <v>0</v>
      </c>
      <c r="IX215" s="32">
        <v>199</v>
      </c>
      <c r="JC215" s="32">
        <v>199</v>
      </c>
      <c r="JF215" s="32">
        <v>20</v>
      </c>
      <c r="JH215" s="32">
        <v>20</v>
      </c>
      <c r="JI215" s="66"/>
      <c r="JL215" s="32">
        <f t="shared" si="3"/>
        <v>239</v>
      </c>
    </row>
    <row r="216" s="32" customFormat="1" customHeight="1" spans="1:272">
      <c r="A216" s="10">
        <v>214</v>
      </c>
      <c r="B216" s="10">
        <v>110378</v>
      </c>
      <c r="C216" s="10" t="s">
        <v>1247</v>
      </c>
      <c r="D216" s="10" t="s">
        <v>190</v>
      </c>
      <c r="E216" s="20">
        <v>5521</v>
      </c>
      <c r="F216" s="20" t="s">
        <v>1248</v>
      </c>
      <c r="G216" s="10"/>
      <c r="M216" s="20"/>
      <c r="T216" s="33"/>
      <c r="U216" s="20"/>
      <c r="V216" s="20"/>
      <c r="W216" s="20"/>
      <c r="X216" s="20"/>
      <c r="Y216" s="20"/>
      <c r="Z216" s="20"/>
      <c r="AA216" s="20"/>
      <c r="AB216" s="20"/>
      <c r="AC216" s="20"/>
      <c r="AD216" s="20"/>
      <c r="AE216" s="20"/>
      <c r="AF216" s="20"/>
      <c r="AG216" s="33"/>
      <c r="AO216" s="33"/>
      <c r="AP216" s="33"/>
      <c r="AQ216" s="33"/>
      <c r="AR216" s="33"/>
      <c r="AS216" s="33"/>
      <c r="AT216" s="33"/>
      <c r="AU216" s="33"/>
      <c r="AV216" s="33"/>
      <c r="AW216" s="33"/>
      <c r="AX216" s="33"/>
      <c r="BA216" s="33"/>
      <c r="BB216" s="33"/>
      <c r="BC216" s="33"/>
      <c r="BH216" s="33"/>
      <c r="BI216" s="33"/>
      <c r="BJ216" s="32">
        <v>4</v>
      </c>
      <c r="BP216" s="34">
        <v>4</v>
      </c>
      <c r="BQ216" s="33"/>
      <c r="BR216" s="33"/>
      <c r="BT216" s="32">
        <v>1</v>
      </c>
      <c r="BV216" s="33">
        <v>5</v>
      </c>
      <c r="BW216" s="20"/>
      <c r="BX216" s="20"/>
      <c r="BY216" s="20">
        <v>20</v>
      </c>
      <c r="BZ216" s="20">
        <v>20</v>
      </c>
      <c r="CA216" s="20">
        <v>0</v>
      </c>
      <c r="CB216" s="20"/>
      <c r="CC216" s="20"/>
      <c r="CD216" s="20"/>
      <c r="CE216" s="20"/>
      <c r="CF216" s="33">
        <v>45</v>
      </c>
      <c r="CG216" s="33"/>
      <c r="CH216" s="20"/>
      <c r="CI216" s="20"/>
      <c r="CJ216" s="20">
        <v>-2</v>
      </c>
      <c r="CK216" s="33">
        <v>43</v>
      </c>
      <c r="CL216" s="33"/>
      <c r="CN216" s="20">
        <v>2</v>
      </c>
      <c r="CO216" s="35"/>
      <c r="CP216" s="32">
        <v>20</v>
      </c>
      <c r="CR216" s="33"/>
      <c r="CS216" s="33"/>
      <c r="CT216" s="36">
        <v>65</v>
      </c>
      <c r="CU216" s="32">
        <v>20</v>
      </c>
      <c r="CW216" s="20"/>
      <c r="CY216" s="33">
        <v>85</v>
      </c>
      <c r="CZ216" s="33"/>
      <c r="DA216" s="33"/>
      <c r="DB216" s="32">
        <v>20</v>
      </c>
      <c r="DD216" s="33">
        <v>105</v>
      </c>
      <c r="DE216" s="20"/>
      <c r="DF216" s="20"/>
      <c r="DG216" s="33"/>
      <c r="DH216" s="33"/>
      <c r="DN216" s="32">
        <v>20</v>
      </c>
      <c r="DO216" s="36">
        <v>105</v>
      </c>
      <c r="DP216" s="20"/>
      <c r="DQ216" s="33"/>
      <c r="DW216" s="20"/>
      <c r="DX216" s="20"/>
      <c r="DY216" s="20"/>
      <c r="DZ216" s="33"/>
      <c r="EE216" s="34">
        <v>105</v>
      </c>
      <c r="EF216" s="33"/>
      <c r="EG216" s="33"/>
      <c r="EH216" s="32">
        <v>10</v>
      </c>
      <c r="EJ216" s="32">
        <v>5</v>
      </c>
      <c r="EO216" s="33">
        <v>120</v>
      </c>
      <c r="EP216" s="33"/>
      <c r="EQ216" s="33"/>
      <c r="EU216" s="32">
        <v>20</v>
      </c>
      <c r="EW216" s="33">
        <v>140</v>
      </c>
      <c r="EX216" s="33"/>
      <c r="EY216" s="33"/>
      <c r="FD216" s="32">
        <v>30</v>
      </c>
      <c r="FG216" s="33">
        <v>170</v>
      </c>
      <c r="FH216" s="33"/>
      <c r="FI216" s="33"/>
      <c r="FO216" s="33">
        <v>170</v>
      </c>
      <c r="FP216" s="33"/>
      <c r="FQ216" s="33"/>
      <c r="FV216" s="33"/>
      <c r="FW216" s="33"/>
      <c r="FX216" s="33"/>
      <c r="FZ216" s="32">
        <v>20</v>
      </c>
      <c r="GB216" s="33">
        <v>190</v>
      </c>
      <c r="GC216" s="20"/>
      <c r="GD216" s="20"/>
      <c r="GE216" s="20"/>
      <c r="GF216" s="20"/>
      <c r="GG216" s="20">
        <v>1</v>
      </c>
      <c r="GH216" s="33">
        <v>191</v>
      </c>
      <c r="GI216" s="33"/>
      <c r="GM216" s="40">
        <v>5</v>
      </c>
      <c r="GN216" s="33">
        <v>196</v>
      </c>
      <c r="GO216" s="33"/>
      <c r="GQ216" s="32">
        <v>20</v>
      </c>
      <c r="GU216" s="33">
        <v>216</v>
      </c>
      <c r="GV216" s="33"/>
      <c r="GX216" s="32">
        <v>6</v>
      </c>
      <c r="GZ216" s="33">
        <v>202</v>
      </c>
      <c r="HF216" s="32">
        <v>2.5</v>
      </c>
      <c r="HG216" s="32">
        <v>204.5</v>
      </c>
      <c r="HL216" s="32">
        <v>2</v>
      </c>
      <c r="HM216" s="32">
        <v>206.5</v>
      </c>
      <c r="HP216" s="32">
        <v>2.5</v>
      </c>
      <c r="HR216" s="32">
        <v>209</v>
      </c>
      <c r="HU216" s="32">
        <v>20</v>
      </c>
      <c r="HY216" s="32">
        <v>3.5</v>
      </c>
      <c r="IA216" s="32">
        <v>232.5</v>
      </c>
      <c r="IE216" s="32">
        <v>10</v>
      </c>
      <c r="IG216" s="32">
        <v>1</v>
      </c>
      <c r="IH216" s="32">
        <v>243.5</v>
      </c>
      <c r="IL216" s="32">
        <v>0</v>
      </c>
      <c r="IR216" s="32">
        <v>243.5</v>
      </c>
      <c r="IS216" s="32">
        <v>-34</v>
      </c>
      <c r="IT216" s="32" t="s">
        <v>227</v>
      </c>
      <c r="IV216" s="32">
        <v>10</v>
      </c>
      <c r="IX216" s="32">
        <v>219.5</v>
      </c>
      <c r="IY216" s="32">
        <v>-37</v>
      </c>
      <c r="IZ216" s="32" t="s">
        <v>228</v>
      </c>
      <c r="JC216" s="32">
        <v>182.5</v>
      </c>
      <c r="JI216" s="66"/>
      <c r="JL216" s="32">
        <f t="shared" si="3"/>
        <v>182.5</v>
      </c>
    </row>
    <row r="217" s="32" customFormat="1" customHeight="1" spans="1:272">
      <c r="A217" s="10">
        <v>215</v>
      </c>
      <c r="B217" s="10">
        <v>117637</v>
      </c>
      <c r="C217" s="10" t="s">
        <v>892</v>
      </c>
      <c r="D217" s="10" t="s">
        <v>196</v>
      </c>
      <c r="E217" s="84">
        <v>12538</v>
      </c>
      <c r="F217" s="84" t="s">
        <v>1249</v>
      </c>
      <c r="G217" s="10"/>
      <c r="M217" s="20"/>
      <c r="T217" s="33"/>
      <c r="U217" s="20"/>
      <c r="V217" s="20"/>
      <c r="W217" s="20"/>
      <c r="X217" s="20"/>
      <c r="Y217" s="20"/>
      <c r="Z217" s="20"/>
      <c r="AA217" s="20"/>
      <c r="AB217" s="20"/>
      <c r="AC217" s="20"/>
      <c r="AD217" s="20"/>
      <c r="AE217" s="20"/>
      <c r="AF217" s="20"/>
      <c r="AG217" s="33"/>
      <c r="AO217" s="33"/>
      <c r="AP217" s="33"/>
      <c r="AQ217" s="33"/>
      <c r="AR217" s="33"/>
      <c r="AS217" s="33"/>
      <c r="AT217" s="33"/>
      <c r="AU217" s="33"/>
      <c r="AV217" s="33"/>
      <c r="AW217" s="33"/>
      <c r="AX217" s="33"/>
      <c r="BA217" s="33"/>
      <c r="BB217" s="33"/>
      <c r="BC217" s="33"/>
      <c r="BH217" s="33"/>
      <c r="BI217" s="33"/>
      <c r="BM217" s="32">
        <v>20</v>
      </c>
      <c r="BN217" s="33"/>
      <c r="BO217" s="33"/>
      <c r="BP217" s="34">
        <v>20</v>
      </c>
      <c r="BQ217" s="33"/>
      <c r="BR217" s="33"/>
      <c r="BV217" s="33">
        <v>20</v>
      </c>
      <c r="BW217" s="20"/>
      <c r="BX217" s="20">
        <v>20</v>
      </c>
      <c r="BY217" s="20">
        <v>20</v>
      </c>
      <c r="BZ217" s="20">
        <v>20</v>
      </c>
      <c r="CA217" s="20">
        <v>0</v>
      </c>
      <c r="CB217" s="20"/>
      <c r="CC217" s="20"/>
      <c r="CD217" s="20"/>
      <c r="CE217" s="20"/>
      <c r="CF217" s="33">
        <v>80</v>
      </c>
      <c r="CG217" s="33"/>
      <c r="CH217" s="20"/>
      <c r="CI217" s="20"/>
      <c r="CJ217" s="20"/>
      <c r="CK217" s="33">
        <v>80</v>
      </c>
      <c r="CL217" s="33"/>
      <c r="CN217" s="20"/>
      <c r="CO217" s="35"/>
      <c r="CR217" s="33"/>
      <c r="CS217" s="33"/>
      <c r="CT217" s="36">
        <v>80</v>
      </c>
      <c r="CU217" s="32">
        <v>20</v>
      </c>
      <c r="CW217" s="20"/>
      <c r="CY217" s="33">
        <v>100</v>
      </c>
      <c r="CZ217" s="33"/>
      <c r="DA217" s="33"/>
      <c r="DC217" s="32">
        <v>2</v>
      </c>
      <c r="DD217" s="33">
        <v>102</v>
      </c>
      <c r="DE217" s="20"/>
      <c r="DF217" s="20"/>
      <c r="DG217" s="33">
        <v>-2</v>
      </c>
      <c r="DH217" s="33" t="s">
        <v>1118</v>
      </c>
      <c r="DI217" s="32">
        <v>-2</v>
      </c>
      <c r="DM217" s="32">
        <v>10</v>
      </c>
      <c r="DN217" s="32">
        <v>20</v>
      </c>
      <c r="DO217" s="36">
        <v>108</v>
      </c>
      <c r="DP217" s="20">
        <v>-10</v>
      </c>
      <c r="DQ217" s="33" t="s">
        <v>223</v>
      </c>
      <c r="DR217" s="32">
        <v>-2</v>
      </c>
      <c r="DW217" s="20">
        <v>-11.25</v>
      </c>
      <c r="DX217" s="20" t="s">
        <v>1250</v>
      </c>
      <c r="DY217" s="20"/>
      <c r="DZ217" s="33"/>
      <c r="EA217" s="32">
        <v>-5</v>
      </c>
      <c r="EE217" s="34">
        <v>79.75</v>
      </c>
      <c r="EF217" s="33"/>
      <c r="EG217" s="33"/>
      <c r="EI217" s="32">
        <v>20</v>
      </c>
      <c r="EJ217" s="32">
        <v>5</v>
      </c>
      <c r="EK217" s="32">
        <v>10</v>
      </c>
      <c r="EO217" s="33">
        <v>114.75</v>
      </c>
      <c r="EP217" s="33"/>
      <c r="EQ217" s="33"/>
      <c r="EU217" s="32">
        <v>50</v>
      </c>
      <c r="EW217" s="33">
        <v>164.75</v>
      </c>
      <c r="EX217" s="33">
        <v>-10</v>
      </c>
      <c r="EY217" s="33" t="s">
        <v>556</v>
      </c>
      <c r="EZ217" s="32">
        <v>3</v>
      </c>
      <c r="FD217" s="32">
        <v>20</v>
      </c>
      <c r="FG217" s="33">
        <v>177.75</v>
      </c>
      <c r="FH217" s="33"/>
      <c r="FI217" s="33"/>
      <c r="FJ217" s="32">
        <v>2</v>
      </c>
      <c r="FN217" s="32">
        <v>-2</v>
      </c>
      <c r="FO217" s="33">
        <v>177.75</v>
      </c>
      <c r="FP217" s="33">
        <v>-9</v>
      </c>
      <c r="FQ217" s="33" t="s">
        <v>520</v>
      </c>
      <c r="FV217" s="33">
        <v>-10</v>
      </c>
      <c r="FW217" s="33" t="s">
        <v>1251</v>
      </c>
      <c r="FX217" s="33"/>
      <c r="GB217" s="33">
        <v>158.75</v>
      </c>
      <c r="GC217" s="20">
        <v>-1.5</v>
      </c>
      <c r="GD217" s="20" t="s">
        <v>275</v>
      </c>
      <c r="GE217" s="20"/>
      <c r="GF217" s="20"/>
      <c r="GG217" s="20"/>
      <c r="GH217" s="33">
        <v>157.25</v>
      </c>
      <c r="GI217" s="33"/>
      <c r="GM217" s="40"/>
      <c r="GN217" s="33">
        <v>157.25</v>
      </c>
      <c r="GO217" s="33">
        <v>-11</v>
      </c>
      <c r="GP217" s="32" t="s">
        <v>640</v>
      </c>
      <c r="GU217" s="33">
        <v>146.25</v>
      </c>
      <c r="GV217" s="33">
        <v>-11.5</v>
      </c>
      <c r="GW217" s="32" t="s">
        <v>1252</v>
      </c>
      <c r="GX217" s="32">
        <v>2.5</v>
      </c>
      <c r="GZ217" s="33">
        <v>148.25</v>
      </c>
      <c r="HE217" s="32">
        <v>-4</v>
      </c>
      <c r="HF217" s="32">
        <v>2.5</v>
      </c>
      <c r="HG217" s="32">
        <v>146.75</v>
      </c>
      <c r="HL217" s="32">
        <v>-4</v>
      </c>
      <c r="HM217" s="32">
        <v>142.75</v>
      </c>
      <c r="HN217" s="32">
        <v>-4</v>
      </c>
      <c r="HO217" s="32" t="s">
        <v>334</v>
      </c>
      <c r="HP217" s="32">
        <v>2.5</v>
      </c>
      <c r="HQ217" s="32">
        <v>-2</v>
      </c>
      <c r="HR217" s="32">
        <v>139.25</v>
      </c>
      <c r="HS217" s="32">
        <v>-24</v>
      </c>
      <c r="HT217" s="32" t="s">
        <v>335</v>
      </c>
      <c r="HU217" s="32">
        <v>20</v>
      </c>
      <c r="HY217" s="32">
        <v>2.5</v>
      </c>
      <c r="IA217" s="32">
        <v>137.75</v>
      </c>
      <c r="IB217" s="32">
        <v>-3</v>
      </c>
      <c r="IC217" s="32" t="s">
        <v>297</v>
      </c>
      <c r="IG217" s="32">
        <v>-2</v>
      </c>
      <c r="IH217" s="32">
        <v>132.75</v>
      </c>
      <c r="II217" s="32">
        <v>-5</v>
      </c>
      <c r="IJ217" s="32" t="s">
        <v>623</v>
      </c>
      <c r="IL217" s="32">
        <v>3</v>
      </c>
      <c r="IQ217" s="32">
        <v>-4</v>
      </c>
      <c r="IR217" s="32">
        <v>126.75</v>
      </c>
      <c r="IS217" s="32">
        <v>-31</v>
      </c>
      <c r="IT217" s="32" t="s">
        <v>215</v>
      </c>
      <c r="IV217" s="32">
        <v>50</v>
      </c>
      <c r="IX217" s="32">
        <v>145.75</v>
      </c>
      <c r="IY217" s="32">
        <v>-35</v>
      </c>
      <c r="IZ217" s="32" t="s">
        <v>495</v>
      </c>
      <c r="JC217" s="32">
        <v>110.75</v>
      </c>
      <c r="JD217" s="32">
        <f>-22.5-9.5-10</f>
        <v>-42</v>
      </c>
      <c r="JE217" s="32" t="s">
        <v>1253</v>
      </c>
      <c r="JI217" s="66"/>
      <c r="JK217" s="32">
        <v>-4</v>
      </c>
      <c r="JL217" s="32">
        <f t="shared" si="3"/>
        <v>64.75</v>
      </c>
    </row>
    <row r="218" s="32" customFormat="1" customHeight="1" spans="1:272">
      <c r="A218" s="10">
        <v>216</v>
      </c>
      <c r="B218" s="10">
        <v>119263</v>
      </c>
      <c r="C218" s="10" t="s">
        <v>1254</v>
      </c>
      <c r="D218" s="10" t="s">
        <v>208</v>
      </c>
      <c r="E218" s="18">
        <v>12718</v>
      </c>
      <c r="F218" s="85" t="s">
        <v>1255</v>
      </c>
      <c r="G218" s="47" t="s">
        <v>198</v>
      </c>
      <c r="M218" s="20"/>
      <c r="T218" s="33"/>
      <c r="U218" s="20"/>
      <c r="V218" s="20"/>
      <c r="W218" s="20"/>
      <c r="X218" s="20"/>
      <c r="Y218" s="20"/>
      <c r="Z218" s="20"/>
      <c r="AA218" s="20"/>
      <c r="AB218" s="20"/>
      <c r="AC218" s="20"/>
      <c r="AD218" s="20"/>
      <c r="AE218" s="20"/>
      <c r="AF218" s="20"/>
      <c r="AG218" s="33"/>
      <c r="AO218" s="33"/>
      <c r="AP218" s="33"/>
      <c r="AQ218" s="33"/>
      <c r="AR218" s="33"/>
      <c r="AS218" s="33"/>
      <c r="AT218" s="33"/>
      <c r="AU218" s="33"/>
      <c r="AV218" s="33"/>
      <c r="AW218" s="33"/>
      <c r="AX218" s="33"/>
      <c r="BA218" s="33"/>
      <c r="BB218" s="33"/>
      <c r="BC218" s="33"/>
      <c r="BH218" s="33"/>
      <c r="BI218" s="33"/>
      <c r="BN218" s="33"/>
      <c r="BO218" s="33"/>
      <c r="BP218" s="34"/>
      <c r="BQ218" s="33"/>
      <c r="BR218" s="33"/>
      <c r="BS218" s="32">
        <v>20</v>
      </c>
      <c r="BV218" s="33">
        <v>20</v>
      </c>
      <c r="BW218" s="20"/>
      <c r="BX218" s="20"/>
      <c r="BY218" s="20"/>
      <c r="BZ218" s="20"/>
      <c r="CA218" s="20">
        <v>0</v>
      </c>
      <c r="CB218" s="20"/>
      <c r="CC218" s="20"/>
      <c r="CD218" s="20"/>
      <c r="CE218" s="20"/>
      <c r="CF218" s="33">
        <v>20</v>
      </c>
      <c r="CG218" s="33"/>
      <c r="CH218" s="20"/>
      <c r="CI218" s="20"/>
      <c r="CJ218" s="20"/>
      <c r="CK218" s="33">
        <v>20</v>
      </c>
      <c r="CL218" s="33"/>
      <c r="CN218" s="20"/>
      <c r="CO218" s="35"/>
      <c r="CP218" s="32">
        <v>20</v>
      </c>
      <c r="CR218" s="33"/>
      <c r="CS218" s="33"/>
      <c r="CT218" s="36">
        <v>40</v>
      </c>
      <c r="CU218" s="32">
        <v>20</v>
      </c>
      <c r="CW218" s="20"/>
      <c r="CX218" s="32">
        <v>3</v>
      </c>
      <c r="CY218" s="33">
        <v>63</v>
      </c>
      <c r="CZ218" s="33"/>
      <c r="DA218" s="33"/>
      <c r="DB218" s="32">
        <v>20</v>
      </c>
      <c r="DD218" s="33">
        <v>83</v>
      </c>
      <c r="DE218" s="20"/>
      <c r="DF218" s="20"/>
      <c r="DG218" s="33"/>
      <c r="DH218" s="33"/>
      <c r="DM218" s="32">
        <v>10</v>
      </c>
      <c r="DN218" s="32">
        <v>20</v>
      </c>
      <c r="DO218" s="36">
        <v>93</v>
      </c>
      <c r="DP218" s="20"/>
      <c r="DQ218" s="33"/>
      <c r="DW218" s="20"/>
      <c r="DX218" s="20"/>
      <c r="DY218" s="20"/>
      <c r="DZ218" s="33"/>
      <c r="EE218" s="34">
        <v>93</v>
      </c>
      <c r="EF218" s="33"/>
      <c r="EG218" s="33"/>
      <c r="EH218" s="32">
        <v>10</v>
      </c>
      <c r="EJ218" s="32">
        <v>5</v>
      </c>
      <c r="EO218" s="33">
        <v>108</v>
      </c>
      <c r="EP218" s="33"/>
      <c r="EQ218" s="33"/>
      <c r="ET218" s="32">
        <v>20</v>
      </c>
      <c r="EU218" s="32">
        <v>60</v>
      </c>
      <c r="EW218" s="33">
        <v>188</v>
      </c>
      <c r="EX218" s="33"/>
      <c r="EY218" s="33"/>
      <c r="FD218" s="32">
        <v>40</v>
      </c>
      <c r="FG218" s="33">
        <v>228</v>
      </c>
      <c r="FH218" s="33"/>
      <c r="FI218" s="33"/>
      <c r="FO218" s="33">
        <v>228</v>
      </c>
      <c r="FP218" s="33">
        <v>-7</v>
      </c>
      <c r="FQ218" s="33" t="s">
        <v>1256</v>
      </c>
      <c r="FV218" s="33"/>
      <c r="FW218" s="33"/>
      <c r="FX218" s="33"/>
      <c r="GB218" s="33">
        <v>221</v>
      </c>
      <c r="GC218" s="20">
        <v>-0.5</v>
      </c>
      <c r="GD218" s="20" t="s">
        <v>1257</v>
      </c>
      <c r="GE218" s="20"/>
      <c r="GF218" s="20"/>
      <c r="GG218" s="20">
        <v>8</v>
      </c>
      <c r="GH218" s="33">
        <v>228.5</v>
      </c>
      <c r="GI218" s="33"/>
      <c r="GM218" s="40">
        <v>7</v>
      </c>
      <c r="GN218" s="33">
        <v>235.5</v>
      </c>
      <c r="GO218" s="33"/>
      <c r="GU218" s="33">
        <v>235.5</v>
      </c>
      <c r="GV218" s="33"/>
      <c r="GX218" s="32">
        <v>4</v>
      </c>
      <c r="GZ218" s="33">
        <v>239.5</v>
      </c>
      <c r="HE218" s="32">
        <v>3</v>
      </c>
      <c r="HF218" s="32">
        <v>3.5</v>
      </c>
      <c r="HG218" s="32">
        <v>246</v>
      </c>
      <c r="HL218" s="32">
        <v>3</v>
      </c>
      <c r="HM218" s="32">
        <v>249</v>
      </c>
      <c r="HP218" s="32">
        <v>4</v>
      </c>
      <c r="HR218" s="32">
        <v>253</v>
      </c>
      <c r="HU218" s="32">
        <v>20</v>
      </c>
      <c r="HY218" s="32">
        <v>4.5</v>
      </c>
      <c r="IA218" s="32">
        <v>277.5</v>
      </c>
      <c r="IH218" s="32">
        <v>277.5</v>
      </c>
      <c r="II218" s="32">
        <v>-92.5</v>
      </c>
      <c r="IJ218" s="32" t="s">
        <v>256</v>
      </c>
      <c r="IK218" s="32">
        <v>20</v>
      </c>
      <c r="IL218" s="32">
        <v>4</v>
      </c>
      <c r="IR218" s="32">
        <v>209</v>
      </c>
      <c r="IV218" s="32">
        <v>50</v>
      </c>
      <c r="IX218" s="32">
        <v>359</v>
      </c>
      <c r="JC218" s="32">
        <v>359</v>
      </c>
      <c r="JF218" s="32">
        <v>20</v>
      </c>
      <c r="JI218" s="66"/>
      <c r="JL218" s="32">
        <f t="shared" si="3"/>
        <v>379</v>
      </c>
    </row>
    <row r="219" s="32" customFormat="1" customHeight="1" spans="1:272">
      <c r="A219" s="10">
        <v>217</v>
      </c>
      <c r="B219" s="10">
        <v>115971</v>
      </c>
      <c r="C219" s="10" t="s">
        <v>1258</v>
      </c>
      <c r="D219" s="10" t="s">
        <v>269</v>
      </c>
      <c r="E219" s="46">
        <v>12847</v>
      </c>
      <c r="F219" s="48" t="s">
        <v>1259</v>
      </c>
      <c r="G219" s="10"/>
      <c r="M219" s="20"/>
      <c r="T219" s="33"/>
      <c r="U219" s="20"/>
      <c r="V219" s="20"/>
      <c r="W219" s="20"/>
      <c r="X219" s="20"/>
      <c r="Y219" s="20"/>
      <c r="Z219" s="20"/>
      <c r="AA219" s="20"/>
      <c r="AB219" s="20"/>
      <c r="AC219" s="20"/>
      <c r="AD219" s="20"/>
      <c r="AE219" s="20"/>
      <c r="AF219" s="20"/>
      <c r="AG219" s="33"/>
      <c r="AO219" s="33"/>
      <c r="AP219" s="33"/>
      <c r="AQ219" s="33"/>
      <c r="AR219" s="33"/>
      <c r="AS219" s="33"/>
      <c r="AT219" s="33"/>
      <c r="AU219" s="33"/>
      <c r="AV219" s="33"/>
      <c r="AW219" s="33"/>
      <c r="AX219" s="33"/>
      <c r="BA219" s="33"/>
      <c r="BB219" s="33"/>
      <c r="BC219" s="33"/>
      <c r="BH219" s="33"/>
      <c r="BI219" s="33"/>
      <c r="BN219" s="33"/>
      <c r="BO219" s="33"/>
      <c r="BP219" s="34"/>
      <c r="BQ219" s="33"/>
      <c r="BR219" s="33"/>
      <c r="BV219" s="33"/>
      <c r="BW219" s="20"/>
      <c r="BX219" s="20"/>
      <c r="BY219" s="20"/>
      <c r="BZ219" s="20"/>
      <c r="CA219" s="20"/>
      <c r="CB219" s="20"/>
      <c r="CC219" s="20"/>
      <c r="CD219" s="20"/>
      <c r="CE219" s="20"/>
      <c r="CF219" s="33"/>
      <c r="CG219" s="33"/>
      <c r="CH219" s="20"/>
      <c r="CI219" s="20"/>
      <c r="CJ219" s="20"/>
      <c r="CK219" s="33"/>
      <c r="CL219" s="33"/>
      <c r="CM219" s="33"/>
      <c r="CN219" s="20"/>
      <c r="CO219" s="35"/>
      <c r="CP219" s="32">
        <v>20</v>
      </c>
      <c r="CR219" s="33"/>
      <c r="CS219" s="33"/>
      <c r="CT219" s="36">
        <v>20</v>
      </c>
      <c r="CU219" s="32">
        <v>20</v>
      </c>
      <c r="CW219" s="20">
        <v>10</v>
      </c>
      <c r="CX219" s="32">
        <v>2</v>
      </c>
      <c r="CY219" s="33">
        <v>52</v>
      </c>
      <c r="CZ219" s="33"/>
      <c r="DA219" s="33"/>
      <c r="DD219" s="33">
        <v>52</v>
      </c>
      <c r="DE219" s="20"/>
      <c r="DF219" s="20"/>
      <c r="DG219" s="33"/>
      <c r="DH219" s="33"/>
      <c r="DI219" s="32">
        <v>-2</v>
      </c>
      <c r="DO219" s="36">
        <v>50</v>
      </c>
      <c r="DP219" s="20"/>
      <c r="DQ219" s="33"/>
      <c r="DR219" s="32">
        <v>-2</v>
      </c>
      <c r="DW219" s="20"/>
      <c r="DX219" s="20"/>
      <c r="DY219" s="20"/>
      <c r="DZ219" s="33"/>
      <c r="EE219" s="34">
        <v>48</v>
      </c>
      <c r="EF219" s="33"/>
      <c r="EG219" s="33"/>
      <c r="EO219" s="33">
        <v>48</v>
      </c>
      <c r="EP219" s="33"/>
      <c r="EQ219" s="33"/>
      <c r="EW219" s="33">
        <v>48</v>
      </c>
      <c r="EX219" s="33"/>
      <c r="EY219" s="33"/>
      <c r="FD219" s="32">
        <v>10</v>
      </c>
      <c r="FG219" s="33">
        <v>58</v>
      </c>
      <c r="FH219" s="33"/>
      <c r="FI219" s="33"/>
      <c r="FO219" s="33">
        <v>58</v>
      </c>
      <c r="FP219" s="33">
        <v>-15</v>
      </c>
      <c r="FQ219" s="33" t="s">
        <v>1260</v>
      </c>
      <c r="FS219" s="32">
        <v>4</v>
      </c>
      <c r="FV219" s="33"/>
      <c r="FW219" s="33"/>
      <c r="FX219" s="33"/>
      <c r="FZ219" s="32">
        <v>20</v>
      </c>
      <c r="GB219" s="33">
        <v>67</v>
      </c>
      <c r="GC219" s="20"/>
      <c r="GD219" s="20"/>
      <c r="GE219" s="20"/>
      <c r="GF219" s="20"/>
      <c r="GG219" s="20"/>
      <c r="GH219" s="33">
        <v>67</v>
      </c>
      <c r="GI219" s="33"/>
      <c r="GL219" s="32">
        <v>20</v>
      </c>
      <c r="GM219" s="40">
        <v>6</v>
      </c>
      <c r="GN219" s="33">
        <v>93</v>
      </c>
      <c r="GO219" s="33"/>
      <c r="GR219" s="32">
        <v>1</v>
      </c>
      <c r="GT219" s="32">
        <v>20</v>
      </c>
      <c r="GU219" s="33">
        <v>114</v>
      </c>
      <c r="GV219" s="33"/>
      <c r="GY219" s="32">
        <v>20</v>
      </c>
      <c r="GZ219" s="33">
        <v>113</v>
      </c>
      <c r="HE219" s="32">
        <v>8</v>
      </c>
      <c r="HF219" s="32">
        <v>5</v>
      </c>
      <c r="HG219" s="32">
        <v>126</v>
      </c>
      <c r="HM219" s="32">
        <v>126</v>
      </c>
      <c r="HQ219" s="32">
        <v>1</v>
      </c>
      <c r="HR219" s="32">
        <v>127</v>
      </c>
      <c r="HS219" s="32">
        <v>-44</v>
      </c>
      <c r="HT219" s="32" t="s">
        <v>204</v>
      </c>
      <c r="HY219" s="32">
        <v>19</v>
      </c>
      <c r="HZ219" s="32">
        <v>2</v>
      </c>
      <c r="IA219" s="32">
        <v>104</v>
      </c>
      <c r="IG219" s="32">
        <v>2</v>
      </c>
      <c r="IH219" s="32">
        <v>106</v>
      </c>
      <c r="II219" s="32">
        <v>-0.5</v>
      </c>
      <c r="IJ219" s="32" t="s">
        <v>406</v>
      </c>
      <c r="IL219" s="32">
        <v>0</v>
      </c>
      <c r="IQ219" s="32">
        <v>4</v>
      </c>
      <c r="IR219" s="32">
        <v>109.5</v>
      </c>
      <c r="IS219" s="32">
        <v>-112</v>
      </c>
      <c r="IT219" s="32" t="s">
        <v>215</v>
      </c>
      <c r="IU219" s="32">
        <v>20</v>
      </c>
      <c r="IV219" s="32">
        <v>40</v>
      </c>
      <c r="IX219" s="32">
        <v>57.5</v>
      </c>
      <c r="IY219" s="32">
        <v>-10</v>
      </c>
      <c r="IZ219" s="32" t="s">
        <v>1261</v>
      </c>
      <c r="JC219" s="32">
        <v>47.5</v>
      </c>
      <c r="JD219" s="32">
        <v>-1</v>
      </c>
      <c r="JE219" s="32" t="s">
        <v>650</v>
      </c>
      <c r="JF219" s="32">
        <v>20</v>
      </c>
      <c r="JG219" s="32">
        <v>20</v>
      </c>
      <c r="JI219" s="66"/>
      <c r="JK219" s="32">
        <v>-2</v>
      </c>
      <c r="JL219" s="32">
        <f t="shared" si="3"/>
        <v>84.5</v>
      </c>
    </row>
    <row r="220" s="32" customFormat="1" customHeight="1" spans="1:272">
      <c r="A220" s="10">
        <v>218</v>
      </c>
      <c r="B220" s="10">
        <v>110378</v>
      </c>
      <c r="C220" s="10" t="s">
        <v>1247</v>
      </c>
      <c r="D220" s="10" t="s">
        <v>190</v>
      </c>
      <c r="E220" s="46">
        <v>12745</v>
      </c>
      <c r="F220" s="48" t="s">
        <v>1262</v>
      </c>
      <c r="G220" s="10"/>
      <c r="M220" s="20"/>
      <c r="T220" s="33"/>
      <c r="U220" s="20"/>
      <c r="V220" s="20"/>
      <c r="W220" s="20"/>
      <c r="X220" s="20"/>
      <c r="Y220" s="20"/>
      <c r="Z220" s="20"/>
      <c r="AA220" s="20"/>
      <c r="AB220" s="20"/>
      <c r="AC220" s="20"/>
      <c r="AD220" s="20"/>
      <c r="AE220" s="20"/>
      <c r="AF220" s="20"/>
      <c r="AG220" s="33"/>
      <c r="AO220" s="33"/>
      <c r="AP220" s="33"/>
      <c r="AQ220" s="33"/>
      <c r="AR220" s="33"/>
      <c r="AS220" s="33"/>
      <c r="AT220" s="33"/>
      <c r="AU220" s="33"/>
      <c r="AV220" s="33"/>
      <c r="AW220" s="33"/>
      <c r="AX220" s="33"/>
      <c r="BA220" s="33"/>
      <c r="BB220" s="33"/>
      <c r="BC220" s="33"/>
      <c r="BH220" s="33"/>
      <c r="BI220" s="33"/>
      <c r="BN220" s="33"/>
      <c r="BO220" s="33"/>
      <c r="BP220" s="34"/>
      <c r="BQ220" s="33"/>
      <c r="BR220" s="33"/>
      <c r="BV220" s="33"/>
      <c r="BW220" s="20"/>
      <c r="BX220" s="20"/>
      <c r="BY220" s="20"/>
      <c r="BZ220" s="20"/>
      <c r="CA220" s="20"/>
      <c r="CB220" s="20"/>
      <c r="CC220" s="20"/>
      <c r="CD220" s="20"/>
      <c r="CE220" s="20"/>
      <c r="CF220" s="33"/>
      <c r="CG220" s="33"/>
      <c r="CH220" s="20"/>
      <c r="CI220" s="20"/>
      <c r="CJ220" s="20"/>
      <c r="CK220" s="33"/>
      <c r="CL220" s="33"/>
      <c r="CM220" s="33"/>
      <c r="CN220" s="20">
        <v>9</v>
      </c>
      <c r="CO220" s="35"/>
      <c r="CP220" s="32">
        <v>20</v>
      </c>
      <c r="CR220" s="33"/>
      <c r="CS220" s="33"/>
      <c r="CT220" s="36">
        <v>29</v>
      </c>
      <c r="CU220" s="32">
        <v>20</v>
      </c>
      <c r="CW220" s="20"/>
      <c r="CY220" s="33">
        <v>49</v>
      </c>
      <c r="CZ220" s="33"/>
      <c r="DA220" s="33"/>
      <c r="DB220" s="32">
        <v>20</v>
      </c>
      <c r="DD220" s="33">
        <v>69</v>
      </c>
      <c r="DE220" s="20"/>
      <c r="DF220" s="20"/>
      <c r="DG220" s="33"/>
      <c r="DH220" s="33"/>
      <c r="DN220" s="32">
        <v>20</v>
      </c>
      <c r="DO220" s="36">
        <v>69</v>
      </c>
      <c r="DP220" s="20"/>
      <c r="DQ220" s="33"/>
      <c r="DW220" s="20"/>
      <c r="DX220" s="20"/>
      <c r="DY220" s="20"/>
      <c r="DZ220" s="33"/>
      <c r="EE220" s="34">
        <v>69</v>
      </c>
      <c r="EF220" s="33"/>
      <c r="EG220" s="33"/>
      <c r="EH220" s="32">
        <v>10</v>
      </c>
      <c r="EJ220" s="32">
        <v>5</v>
      </c>
      <c r="EM220" s="32">
        <v>-2</v>
      </c>
      <c r="EO220" s="33">
        <v>82</v>
      </c>
      <c r="EP220" s="33"/>
      <c r="EQ220" s="33"/>
      <c r="EU220" s="32">
        <v>20</v>
      </c>
      <c r="EW220" s="33">
        <v>102</v>
      </c>
      <c r="EX220" s="33"/>
      <c r="EY220" s="33"/>
      <c r="EZ220" s="32">
        <v>4</v>
      </c>
      <c r="FD220" s="32">
        <v>30</v>
      </c>
      <c r="FE220" s="32">
        <v>4</v>
      </c>
      <c r="FG220" s="33">
        <v>140</v>
      </c>
      <c r="FH220" s="33"/>
      <c r="FI220" s="33"/>
      <c r="FO220" s="33">
        <v>140</v>
      </c>
      <c r="FP220" s="33"/>
      <c r="FQ220" s="33"/>
      <c r="FS220" s="32">
        <v>5</v>
      </c>
      <c r="FV220" s="33"/>
      <c r="FW220" s="33"/>
      <c r="FX220" s="33"/>
      <c r="FZ220" s="32">
        <v>20</v>
      </c>
      <c r="GB220" s="33">
        <v>165</v>
      </c>
      <c r="GC220" s="20"/>
      <c r="GD220" s="20"/>
      <c r="GE220" s="20"/>
      <c r="GF220" s="20"/>
      <c r="GG220" s="20"/>
      <c r="GH220" s="33">
        <v>165</v>
      </c>
      <c r="GI220" s="33"/>
      <c r="GL220" s="32">
        <v>20</v>
      </c>
      <c r="GM220" s="40"/>
      <c r="GN220" s="33">
        <v>185</v>
      </c>
      <c r="GO220" s="33"/>
      <c r="GQ220" s="32">
        <v>20</v>
      </c>
      <c r="GT220" s="32">
        <v>20</v>
      </c>
      <c r="GU220" s="33">
        <v>225</v>
      </c>
      <c r="GV220" s="33"/>
      <c r="GZ220" s="33">
        <v>185</v>
      </c>
      <c r="HF220" s="32">
        <v>3.5</v>
      </c>
      <c r="HG220" s="32">
        <v>188.5</v>
      </c>
      <c r="HM220" s="32">
        <v>188.5</v>
      </c>
      <c r="HP220" s="32">
        <v>2.5</v>
      </c>
      <c r="HR220" s="32">
        <v>191</v>
      </c>
      <c r="HU220" s="32">
        <v>20</v>
      </c>
      <c r="HY220" s="32">
        <v>4</v>
      </c>
      <c r="HZ220" s="32">
        <v>5</v>
      </c>
      <c r="IA220" s="32">
        <v>220</v>
      </c>
      <c r="IH220" s="32">
        <v>220</v>
      </c>
      <c r="IL220" s="32">
        <v>3</v>
      </c>
      <c r="IR220" s="32">
        <v>223</v>
      </c>
      <c r="IS220" s="32">
        <v>-34</v>
      </c>
      <c r="IT220" s="32" t="s">
        <v>227</v>
      </c>
      <c r="IU220" s="32">
        <v>20</v>
      </c>
      <c r="IV220" s="32">
        <v>50</v>
      </c>
      <c r="IW220" s="32">
        <v>1</v>
      </c>
      <c r="IX220" s="32">
        <v>259</v>
      </c>
      <c r="JC220" s="32">
        <v>259</v>
      </c>
      <c r="JD220" s="32">
        <v>-3.25</v>
      </c>
      <c r="JI220" s="66"/>
      <c r="JL220" s="32">
        <f t="shared" si="3"/>
        <v>255.75</v>
      </c>
    </row>
    <row r="221" s="32" customFormat="1" customHeight="1" spans="1:272">
      <c r="A221" s="10">
        <v>219</v>
      </c>
      <c r="B221" s="10">
        <v>105267</v>
      </c>
      <c r="C221" s="10" t="s">
        <v>1263</v>
      </c>
      <c r="D221" s="10" t="s">
        <v>208</v>
      </c>
      <c r="E221" s="10">
        <v>12886</v>
      </c>
      <c r="F221" s="10" t="s">
        <v>1264</v>
      </c>
      <c r="G221" s="10"/>
      <c r="M221" s="20"/>
      <c r="T221" s="33"/>
      <c r="U221" s="20"/>
      <c r="V221" s="20"/>
      <c r="W221" s="20"/>
      <c r="X221" s="20"/>
      <c r="Y221" s="20"/>
      <c r="Z221" s="20"/>
      <c r="AA221" s="20"/>
      <c r="AB221" s="20"/>
      <c r="AC221" s="20"/>
      <c r="AD221" s="20"/>
      <c r="AE221" s="20"/>
      <c r="AF221" s="20"/>
      <c r="AG221" s="33"/>
      <c r="AO221" s="33"/>
      <c r="AP221" s="33"/>
      <c r="AQ221" s="33"/>
      <c r="AR221" s="33"/>
      <c r="AS221" s="33"/>
      <c r="AT221" s="33"/>
      <c r="AU221" s="33"/>
      <c r="AV221" s="33"/>
      <c r="AW221" s="33"/>
      <c r="AX221" s="33"/>
      <c r="BA221" s="33"/>
      <c r="BB221" s="33"/>
      <c r="BC221" s="33"/>
      <c r="BH221" s="33"/>
      <c r="BI221" s="33"/>
      <c r="BN221" s="33"/>
      <c r="BO221" s="33"/>
      <c r="BP221" s="34"/>
      <c r="BQ221" s="33"/>
      <c r="BR221" s="33"/>
      <c r="BV221" s="33"/>
      <c r="BW221" s="20"/>
      <c r="BX221" s="20"/>
      <c r="BY221" s="20"/>
      <c r="BZ221" s="20"/>
      <c r="CA221" s="20"/>
      <c r="CB221" s="20"/>
      <c r="CC221" s="20"/>
      <c r="CD221" s="20"/>
      <c r="CE221" s="20"/>
      <c r="CF221" s="33"/>
      <c r="CG221" s="33"/>
      <c r="CH221" s="20"/>
      <c r="CI221" s="20"/>
      <c r="CJ221" s="20"/>
      <c r="CK221" s="33"/>
      <c r="CL221" s="33"/>
      <c r="CM221" s="33"/>
      <c r="CN221" s="20"/>
      <c r="CO221" s="35"/>
      <c r="CR221" s="33"/>
      <c r="CS221" s="33"/>
      <c r="CT221" s="36"/>
      <c r="CU221" s="32">
        <v>20</v>
      </c>
      <c r="CW221" s="20">
        <v>10</v>
      </c>
      <c r="CY221" s="33">
        <v>30</v>
      </c>
      <c r="CZ221" s="33"/>
      <c r="DA221" s="33"/>
      <c r="DB221" s="32">
        <v>20</v>
      </c>
      <c r="DD221" s="33">
        <v>50</v>
      </c>
      <c r="DE221" s="20"/>
      <c r="DF221" s="20"/>
      <c r="DG221" s="33"/>
      <c r="DH221" s="33"/>
      <c r="DI221" s="32">
        <v>4</v>
      </c>
      <c r="DJ221" s="32">
        <v>20</v>
      </c>
      <c r="DO221" s="36">
        <v>74</v>
      </c>
      <c r="DP221" s="20"/>
      <c r="DQ221" s="33"/>
      <c r="DR221" s="32">
        <v>7</v>
      </c>
      <c r="DW221" s="20"/>
      <c r="DX221" s="20"/>
      <c r="DY221" s="20"/>
      <c r="DZ221" s="33"/>
      <c r="EA221" s="32">
        <v>3</v>
      </c>
      <c r="EE221" s="34">
        <v>84</v>
      </c>
      <c r="EF221" s="33"/>
      <c r="EG221" s="33"/>
      <c r="EL221" s="32">
        <v>20</v>
      </c>
      <c r="EM221" s="32">
        <v>1</v>
      </c>
      <c r="EO221" s="33">
        <v>105</v>
      </c>
      <c r="EP221" s="33"/>
      <c r="EQ221" s="33"/>
      <c r="ER221" s="32">
        <v>5</v>
      </c>
      <c r="EU221" s="32">
        <v>90</v>
      </c>
      <c r="EW221" s="33">
        <v>200</v>
      </c>
      <c r="EX221" s="33"/>
      <c r="EY221" s="33"/>
      <c r="FD221" s="32">
        <v>20</v>
      </c>
      <c r="FG221" s="33">
        <v>220</v>
      </c>
      <c r="FH221" s="33">
        <v>-10</v>
      </c>
      <c r="FI221" s="33" t="s">
        <v>887</v>
      </c>
      <c r="FO221" s="33">
        <v>210</v>
      </c>
      <c r="FP221" s="33"/>
      <c r="FQ221" s="33"/>
      <c r="FV221" s="33"/>
      <c r="FW221" s="33"/>
      <c r="FX221" s="33">
        <v>-2</v>
      </c>
      <c r="FZ221" s="32">
        <v>20</v>
      </c>
      <c r="GB221" s="33">
        <v>228</v>
      </c>
      <c r="GC221" s="20"/>
      <c r="GD221" s="20"/>
      <c r="GE221" s="20"/>
      <c r="GF221" s="20">
        <v>20</v>
      </c>
      <c r="GG221" s="20"/>
      <c r="GH221" s="33">
        <v>248</v>
      </c>
      <c r="GI221" s="33"/>
      <c r="GM221" s="40"/>
      <c r="GN221" s="33">
        <v>248</v>
      </c>
      <c r="GO221" s="33"/>
      <c r="GU221" s="33">
        <v>248</v>
      </c>
      <c r="GV221" s="33"/>
      <c r="GX221" s="32">
        <v>6</v>
      </c>
      <c r="GZ221" s="33">
        <v>254</v>
      </c>
      <c r="HF221" s="32">
        <v>5</v>
      </c>
      <c r="HG221" s="32">
        <v>259</v>
      </c>
      <c r="HH221" s="32">
        <v>-36.5</v>
      </c>
      <c r="HI221" s="32" t="s">
        <v>436</v>
      </c>
      <c r="HM221" s="32">
        <v>222.5</v>
      </c>
      <c r="HN221" s="32">
        <v>-67</v>
      </c>
      <c r="HO221" s="32" t="s">
        <v>334</v>
      </c>
      <c r="HP221" s="32">
        <v>5</v>
      </c>
      <c r="HQ221" s="32">
        <v>3</v>
      </c>
      <c r="HR221" s="32">
        <v>163.5</v>
      </c>
      <c r="HU221" s="32">
        <v>20</v>
      </c>
      <c r="HY221" s="32">
        <v>7</v>
      </c>
      <c r="HZ221" s="32">
        <v>3</v>
      </c>
      <c r="IA221" s="32">
        <v>193.5</v>
      </c>
      <c r="IB221" s="32">
        <v>-51</v>
      </c>
      <c r="IC221" s="32" t="s">
        <v>1265</v>
      </c>
      <c r="IH221" s="32">
        <v>142.5</v>
      </c>
      <c r="II221" s="32">
        <v>-59.5</v>
      </c>
      <c r="IJ221" s="32" t="s">
        <v>308</v>
      </c>
      <c r="IL221" s="32">
        <v>0</v>
      </c>
      <c r="IR221" s="32">
        <v>83</v>
      </c>
      <c r="IS221" s="32">
        <v>-101</v>
      </c>
      <c r="IT221" s="32" t="s">
        <v>215</v>
      </c>
      <c r="IU221" s="32">
        <v>20</v>
      </c>
      <c r="IV221" s="32">
        <v>10</v>
      </c>
      <c r="IX221" s="32">
        <v>12</v>
      </c>
      <c r="IY221" s="32">
        <v>-13</v>
      </c>
      <c r="IZ221" s="32" t="s">
        <v>194</v>
      </c>
      <c r="JC221" s="32">
        <v>-1</v>
      </c>
      <c r="JI221" s="66"/>
      <c r="JL221" s="32">
        <f t="shared" si="3"/>
        <v>-1</v>
      </c>
    </row>
    <row r="222" s="32" customFormat="1" customHeight="1" spans="1:272">
      <c r="A222" s="10">
        <v>220</v>
      </c>
      <c r="B222" s="10">
        <v>117310</v>
      </c>
      <c r="C222" s="10" t="s">
        <v>1266</v>
      </c>
      <c r="D222" s="10" t="s">
        <v>269</v>
      </c>
      <c r="E222" s="20">
        <v>10949</v>
      </c>
      <c r="F222" s="20" t="s">
        <v>1267</v>
      </c>
      <c r="G222" s="10"/>
      <c r="M222" s="20"/>
      <c r="T222" s="33"/>
      <c r="U222" s="20"/>
      <c r="V222" s="20"/>
      <c r="W222" s="20"/>
      <c r="X222" s="20"/>
      <c r="Y222" s="20"/>
      <c r="Z222" s="20"/>
      <c r="AA222" s="20"/>
      <c r="AB222" s="20"/>
      <c r="AC222" s="20"/>
      <c r="AD222" s="20"/>
      <c r="AE222" s="20"/>
      <c r="AF222" s="20"/>
      <c r="AG222" s="33"/>
      <c r="AO222" s="33"/>
      <c r="AP222" s="33"/>
      <c r="AQ222" s="33"/>
      <c r="AR222" s="33"/>
      <c r="AS222" s="33"/>
      <c r="AT222" s="33"/>
      <c r="AU222" s="33"/>
      <c r="AV222" s="33"/>
      <c r="AW222" s="33"/>
      <c r="AX222" s="33"/>
      <c r="BA222" s="33"/>
      <c r="BB222" s="33"/>
      <c r="BC222" s="33"/>
      <c r="BH222" s="33"/>
      <c r="BI222" s="33"/>
      <c r="BN222" s="33"/>
      <c r="BO222" s="33"/>
      <c r="BP222" s="34"/>
      <c r="BQ222" s="33"/>
      <c r="BR222" s="33"/>
      <c r="BV222" s="33"/>
      <c r="BW222" s="20"/>
      <c r="BX222" s="20"/>
      <c r="BY222" s="20"/>
      <c r="BZ222" s="20"/>
      <c r="CA222" s="20"/>
      <c r="CB222" s="20"/>
      <c r="CC222" s="20"/>
      <c r="CD222" s="20"/>
      <c r="CE222" s="20"/>
      <c r="CF222" s="33"/>
      <c r="CG222" s="33"/>
      <c r="CH222" s="20"/>
      <c r="CI222" s="20"/>
      <c r="CJ222" s="20"/>
      <c r="CK222" s="33"/>
      <c r="CL222" s="33"/>
      <c r="CM222" s="33"/>
      <c r="CN222" s="20"/>
      <c r="CO222" s="35"/>
      <c r="CR222" s="33"/>
      <c r="CS222" s="33"/>
      <c r="CT222" s="36"/>
      <c r="CW222" s="20"/>
      <c r="CX222" s="32">
        <v>6</v>
      </c>
      <c r="CY222" s="33">
        <v>6</v>
      </c>
      <c r="CZ222" s="33"/>
      <c r="DA222" s="33"/>
      <c r="DB222" s="32">
        <v>20</v>
      </c>
      <c r="DC222" s="32">
        <v>7</v>
      </c>
      <c r="DD222" s="33">
        <v>33</v>
      </c>
      <c r="DE222" s="20"/>
      <c r="DF222" s="20"/>
      <c r="DG222" s="33"/>
      <c r="DH222" s="33"/>
      <c r="DI222" s="32">
        <v>4</v>
      </c>
      <c r="DO222" s="36">
        <v>37</v>
      </c>
      <c r="DP222" s="20"/>
      <c r="DQ222" s="33"/>
      <c r="DR222" s="32">
        <v>4</v>
      </c>
      <c r="DW222" s="20"/>
      <c r="DX222" s="20"/>
      <c r="DY222" s="20"/>
      <c r="DZ222" s="33"/>
      <c r="EA222" s="32">
        <v>3</v>
      </c>
      <c r="EB222" s="32">
        <v>20</v>
      </c>
      <c r="EE222" s="34">
        <v>64</v>
      </c>
      <c r="EF222" s="33"/>
      <c r="EG222" s="33"/>
      <c r="EM222" s="32">
        <v>1</v>
      </c>
      <c r="EO222" s="33">
        <v>65</v>
      </c>
      <c r="EP222" s="33"/>
      <c r="EQ222" s="33"/>
      <c r="ET222" s="32">
        <v>20</v>
      </c>
      <c r="EU222" s="32">
        <v>80</v>
      </c>
      <c r="EV222" s="32">
        <v>2</v>
      </c>
      <c r="EW222" s="33">
        <v>167</v>
      </c>
      <c r="EX222" s="33"/>
      <c r="EY222" s="33"/>
      <c r="FD222" s="32">
        <v>70</v>
      </c>
      <c r="FG222" s="33">
        <v>237</v>
      </c>
      <c r="FH222" s="33"/>
      <c r="FI222" s="33"/>
      <c r="FO222" s="33">
        <v>237</v>
      </c>
      <c r="FP222" s="33"/>
      <c r="FQ222" s="33"/>
      <c r="FV222" s="33">
        <v>-38</v>
      </c>
      <c r="FW222" s="33" t="s">
        <v>1268</v>
      </c>
      <c r="FX222" s="33">
        <v>1</v>
      </c>
      <c r="FZ222" s="32">
        <v>20</v>
      </c>
      <c r="GB222" s="33">
        <v>220</v>
      </c>
      <c r="GC222" s="20"/>
      <c r="GD222" s="20"/>
      <c r="GE222" s="20">
        <v>20</v>
      </c>
      <c r="GF222" s="20">
        <v>20</v>
      </c>
      <c r="GG222" s="20"/>
      <c r="GH222" s="33">
        <v>260</v>
      </c>
      <c r="GI222" s="33">
        <v>-28</v>
      </c>
      <c r="GJ222" s="32" t="s">
        <v>802</v>
      </c>
      <c r="GM222" s="40">
        <v>-2</v>
      </c>
      <c r="GN222" s="33">
        <v>230</v>
      </c>
      <c r="GO222" s="33"/>
      <c r="GU222" s="33">
        <v>230</v>
      </c>
      <c r="GV222" s="33"/>
      <c r="GZ222" s="33">
        <v>230</v>
      </c>
      <c r="HE222" s="32">
        <v>5</v>
      </c>
      <c r="HF222" s="32">
        <v>5</v>
      </c>
      <c r="HG222" s="32">
        <v>240</v>
      </c>
      <c r="HH222" s="32">
        <v>-24.5</v>
      </c>
      <c r="HI222" s="32" t="s">
        <v>358</v>
      </c>
      <c r="HM222" s="32">
        <v>215.5</v>
      </c>
      <c r="HN222" s="32">
        <v>-51.5</v>
      </c>
      <c r="HO222" s="32" t="s">
        <v>1269</v>
      </c>
      <c r="HR222" s="32">
        <v>164</v>
      </c>
      <c r="HS222" s="32">
        <v>-65</v>
      </c>
      <c r="HT222" s="32" t="s">
        <v>400</v>
      </c>
      <c r="HY222" s="32">
        <v>6</v>
      </c>
      <c r="IA222" s="32">
        <v>105</v>
      </c>
      <c r="IB222" s="32">
        <v>-37.5</v>
      </c>
      <c r="IC222" s="32" t="s">
        <v>297</v>
      </c>
      <c r="IG222" s="32">
        <v>2</v>
      </c>
      <c r="IH222" s="32">
        <v>69.5</v>
      </c>
      <c r="II222" s="32">
        <v>-60.5</v>
      </c>
      <c r="IJ222" s="32" t="s">
        <v>522</v>
      </c>
      <c r="IL222" s="32">
        <v>2.5</v>
      </c>
      <c r="IQ222" s="32">
        <v>1</v>
      </c>
      <c r="IR222" s="32">
        <v>12.5</v>
      </c>
      <c r="IV222" s="32">
        <v>50</v>
      </c>
      <c r="IX222" s="32">
        <v>62.5</v>
      </c>
      <c r="JC222" s="32">
        <v>62.5</v>
      </c>
      <c r="JF222" s="32">
        <v>20</v>
      </c>
      <c r="JG222" s="32">
        <v>20</v>
      </c>
      <c r="JI222" s="66"/>
      <c r="JK222" s="32">
        <v>-2</v>
      </c>
      <c r="JL222" s="32">
        <f t="shared" si="3"/>
        <v>100.5</v>
      </c>
    </row>
    <row r="223" s="32" customFormat="1" customHeight="1" spans="1:272">
      <c r="A223" s="10">
        <v>221</v>
      </c>
      <c r="B223" s="10">
        <v>117491</v>
      </c>
      <c r="C223" s="10" t="s">
        <v>1130</v>
      </c>
      <c r="D223" s="10" t="s">
        <v>208</v>
      </c>
      <c r="E223" s="84">
        <v>12909</v>
      </c>
      <c r="F223" s="84" t="s">
        <v>1270</v>
      </c>
      <c r="G223" s="10"/>
      <c r="M223" s="20"/>
      <c r="T223" s="33"/>
      <c r="U223" s="20"/>
      <c r="V223" s="20"/>
      <c r="W223" s="20"/>
      <c r="X223" s="20"/>
      <c r="Y223" s="20"/>
      <c r="Z223" s="20"/>
      <c r="AA223" s="20"/>
      <c r="AB223" s="20"/>
      <c r="AC223" s="20"/>
      <c r="AD223" s="20"/>
      <c r="AE223" s="20"/>
      <c r="AF223" s="20"/>
      <c r="AG223" s="33"/>
      <c r="AO223" s="33"/>
      <c r="AP223" s="33"/>
      <c r="AQ223" s="33"/>
      <c r="AR223" s="33"/>
      <c r="AS223" s="33"/>
      <c r="AT223" s="33"/>
      <c r="AU223" s="33"/>
      <c r="AV223" s="33"/>
      <c r="AW223" s="33"/>
      <c r="AX223" s="33"/>
      <c r="BA223" s="33"/>
      <c r="BB223" s="33"/>
      <c r="BC223" s="33"/>
      <c r="BH223" s="33"/>
      <c r="BI223" s="33"/>
      <c r="BN223" s="33"/>
      <c r="BO223" s="33"/>
      <c r="BP223" s="34"/>
      <c r="BQ223" s="33"/>
      <c r="BR223" s="33"/>
      <c r="BV223" s="33"/>
      <c r="BW223" s="20"/>
      <c r="BX223" s="20"/>
      <c r="BY223" s="20"/>
      <c r="BZ223" s="20"/>
      <c r="CA223" s="20"/>
      <c r="CB223" s="20"/>
      <c r="CC223" s="20"/>
      <c r="CD223" s="20"/>
      <c r="CE223" s="20"/>
      <c r="CF223" s="33"/>
      <c r="CG223" s="33"/>
      <c r="CH223" s="20"/>
      <c r="CI223" s="20"/>
      <c r="CJ223" s="20"/>
      <c r="CK223" s="33"/>
      <c r="CL223" s="33"/>
      <c r="CM223" s="33"/>
      <c r="CN223" s="20"/>
      <c r="CO223" s="35"/>
      <c r="CR223" s="33"/>
      <c r="CS223" s="33"/>
      <c r="CT223" s="36"/>
      <c r="CW223" s="84">
        <v>10</v>
      </c>
      <c r="CY223" s="33">
        <v>10</v>
      </c>
      <c r="CZ223" s="33"/>
      <c r="DA223" s="33"/>
      <c r="DD223" s="33">
        <v>10</v>
      </c>
      <c r="DE223" s="20"/>
      <c r="DF223" s="20"/>
      <c r="DG223" s="33"/>
      <c r="DH223" s="33"/>
      <c r="DI223" s="32">
        <v>-2</v>
      </c>
      <c r="DM223" s="32">
        <v>10</v>
      </c>
      <c r="DN223" s="32">
        <v>20</v>
      </c>
      <c r="DO223" s="36">
        <v>18</v>
      </c>
      <c r="DP223" s="20"/>
      <c r="DQ223" s="33"/>
      <c r="DR223" s="32">
        <v>-2</v>
      </c>
      <c r="DW223" s="20"/>
      <c r="DX223" s="20"/>
      <c r="DY223" s="20"/>
      <c r="DZ223" s="33"/>
      <c r="EA223" s="32">
        <v>0</v>
      </c>
      <c r="EE223" s="34">
        <v>16</v>
      </c>
      <c r="EF223" s="33"/>
      <c r="EG223" s="33"/>
      <c r="EI223" s="32">
        <v>20</v>
      </c>
      <c r="EL223" s="32">
        <v>20</v>
      </c>
      <c r="EO223" s="33">
        <v>56</v>
      </c>
      <c r="EP223" s="33"/>
      <c r="EQ223" s="33"/>
      <c r="ET223" s="32">
        <v>20</v>
      </c>
      <c r="EU223" s="32">
        <v>70</v>
      </c>
      <c r="EW223" s="33">
        <v>146</v>
      </c>
      <c r="EX223" s="33"/>
      <c r="EY223" s="33"/>
      <c r="EZ223" s="32">
        <v>-2</v>
      </c>
      <c r="FD223" s="32">
        <v>80</v>
      </c>
      <c r="FG223" s="33">
        <v>224</v>
      </c>
      <c r="FH223" s="33"/>
      <c r="FI223" s="33"/>
      <c r="FN223" s="32">
        <v>-12</v>
      </c>
      <c r="FO223" s="33">
        <v>212</v>
      </c>
      <c r="FP223" s="33"/>
      <c r="FQ223" s="33"/>
      <c r="FS223" s="32">
        <v>-2</v>
      </c>
      <c r="FV223" s="33"/>
      <c r="FW223" s="33"/>
      <c r="FX223" s="33"/>
      <c r="GB223" s="33">
        <v>210</v>
      </c>
      <c r="GC223" s="20"/>
      <c r="GD223" s="20"/>
      <c r="GE223" s="20"/>
      <c r="GF223" s="20">
        <v>20</v>
      </c>
      <c r="GG223" s="20">
        <v>3</v>
      </c>
      <c r="GH223" s="33">
        <v>233</v>
      </c>
      <c r="GI223" s="33"/>
      <c r="GM223" s="40">
        <v>6</v>
      </c>
      <c r="GN223" s="33">
        <v>239</v>
      </c>
      <c r="GO223" s="33"/>
      <c r="GQ223" s="32">
        <v>20</v>
      </c>
      <c r="GR223" s="32">
        <v>7</v>
      </c>
      <c r="GU223" s="33">
        <v>266</v>
      </c>
      <c r="GV223" s="33"/>
      <c r="GZ223" s="33">
        <v>239</v>
      </c>
      <c r="HA223" s="32">
        <v>-4</v>
      </c>
      <c r="HB223" s="32" t="s">
        <v>352</v>
      </c>
      <c r="HE223" s="32">
        <v>0</v>
      </c>
      <c r="HF223" s="32">
        <v>5.5</v>
      </c>
      <c r="HG223" s="32">
        <v>240.5</v>
      </c>
      <c r="HM223" s="32">
        <v>240.5</v>
      </c>
      <c r="HN223" s="32">
        <v>-46.5</v>
      </c>
      <c r="HO223" s="32" t="s">
        <v>1271</v>
      </c>
      <c r="HP223" s="32">
        <v>6</v>
      </c>
      <c r="HQ223" s="32">
        <v>16</v>
      </c>
      <c r="HR223" s="32">
        <v>216</v>
      </c>
      <c r="HU223" s="32">
        <v>20</v>
      </c>
      <c r="HY223" s="32">
        <v>5.5</v>
      </c>
      <c r="HZ223" s="32">
        <v>-2</v>
      </c>
      <c r="IA223" s="32">
        <v>239.5</v>
      </c>
      <c r="IE223" s="32">
        <v>30</v>
      </c>
      <c r="IG223" s="32">
        <v>5</v>
      </c>
      <c r="IH223" s="32">
        <v>274.5</v>
      </c>
      <c r="IK223" s="32">
        <v>20</v>
      </c>
      <c r="IL223" s="32">
        <v>5</v>
      </c>
      <c r="IQ223" s="32">
        <v>-2</v>
      </c>
      <c r="IR223" s="32">
        <v>297.5</v>
      </c>
      <c r="IS223" s="32">
        <v>-50</v>
      </c>
      <c r="IT223" s="32" t="s">
        <v>215</v>
      </c>
      <c r="IV223" s="32">
        <v>50</v>
      </c>
      <c r="IX223" s="32">
        <v>297.5</v>
      </c>
      <c r="JC223" s="32">
        <v>297.5</v>
      </c>
      <c r="JI223" s="66"/>
      <c r="JK223" s="32">
        <v>9</v>
      </c>
      <c r="JL223" s="32">
        <f t="shared" si="3"/>
        <v>306.5</v>
      </c>
    </row>
    <row r="224" s="32" customFormat="1" customHeight="1" spans="1:272">
      <c r="A224" s="10">
        <v>222</v>
      </c>
      <c r="B224" s="10">
        <v>113298</v>
      </c>
      <c r="C224" s="10" t="s">
        <v>1272</v>
      </c>
      <c r="D224" s="10" t="s">
        <v>208</v>
      </c>
      <c r="E224" s="78">
        <v>12989</v>
      </c>
      <c r="F224" s="78" t="s">
        <v>1273</v>
      </c>
      <c r="G224" s="10"/>
      <c r="M224" s="20"/>
      <c r="T224" s="33"/>
      <c r="U224" s="20"/>
      <c r="V224" s="20"/>
      <c r="W224" s="20"/>
      <c r="X224" s="20"/>
      <c r="Y224" s="20"/>
      <c r="Z224" s="20"/>
      <c r="AA224" s="20"/>
      <c r="AB224" s="20"/>
      <c r="AC224" s="20"/>
      <c r="AD224" s="20"/>
      <c r="AE224" s="20"/>
      <c r="AF224" s="20"/>
      <c r="AG224" s="33"/>
      <c r="AO224" s="33"/>
      <c r="AP224" s="33"/>
      <c r="AQ224" s="33"/>
      <c r="AR224" s="33"/>
      <c r="AS224" s="33"/>
      <c r="AT224" s="33"/>
      <c r="AU224" s="33"/>
      <c r="AV224" s="33"/>
      <c r="AW224" s="33"/>
      <c r="AX224" s="33"/>
      <c r="BA224" s="33"/>
      <c r="BB224" s="33"/>
      <c r="BC224" s="33"/>
      <c r="BH224" s="33"/>
      <c r="BI224" s="33"/>
      <c r="BN224" s="33"/>
      <c r="BO224" s="33"/>
      <c r="BP224" s="34"/>
      <c r="BQ224" s="33"/>
      <c r="BR224" s="33"/>
      <c r="BV224" s="33"/>
      <c r="BW224" s="20"/>
      <c r="BX224" s="20"/>
      <c r="BY224" s="20"/>
      <c r="BZ224" s="20"/>
      <c r="CA224" s="20"/>
      <c r="CB224" s="20"/>
      <c r="CC224" s="20"/>
      <c r="CD224" s="20"/>
      <c r="CE224" s="20"/>
      <c r="CF224" s="33"/>
      <c r="CG224" s="33"/>
      <c r="CH224" s="20"/>
      <c r="CI224" s="20"/>
      <c r="CJ224" s="20"/>
      <c r="CK224" s="33"/>
      <c r="CL224" s="33"/>
      <c r="CM224" s="33"/>
      <c r="CN224" s="20"/>
      <c r="CO224" s="35"/>
      <c r="CR224" s="33"/>
      <c r="CS224" s="33"/>
      <c r="CT224" s="36"/>
      <c r="CW224" s="20"/>
      <c r="CY224" s="33"/>
      <c r="CZ224" s="33"/>
      <c r="DA224" s="33"/>
      <c r="DB224" s="10">
        <v>20</v>
      </c>
      <c r="DD224" s="33">
        <v>20</v>
      </c>
      <c r="DE224" s="20"/>
      <c r="DF224" s="20"/>
      <c r="DG224" s="37"/>
      <c r="DH224" s="33"/>
      <c r="DO224" s="36">
        <v>20</v>
      </c>
      <c r="DP224" s="20"/>
      <c r="DQ224" s="33"/>
      <c r="DW224" s="20"/>
      <c r="DX224" s="20"/>
      <c r="DY224" s="20"/>
      <c r="DZ224" s="33"/>
      <c r="EE224" s="34">
        <v>20</v>
      </c>
      <c r="EF224" s="33"/>
      <c r="EG224" s="33"/>
      <c r="EO224" s="33">
        <v>20</v>
      </c>
      <c r="EP224" s="33"/>
      <c r="EQ224" s="33"/>
      <c r="EU224" s="32">
        <v>20</v>
      </c>
      <c r="EW224" s="33">
        <v>40</v>
      </c>
      <c r="EX224" s="33"/>
      <c r="EY224" s="33"/>
      <c r="FC224" s="32">
        <v>10</v>
      </c>
      <c r="FD224" s="32">
        <v>20</v>
      </c>
      <c r="FG224" s="33">
        <v>70</v>
      </c>
      <c r="FH224" s="33"/>
      <c r="FI224" s="33"/>
      <c r="FO224" s="33">
        <v>70</v>
      </c>
      <c r="FP224" s="33"/>
      <c r="FQ224" s="33"/>
      <c r="FV224" s="33"/>
      <c r="FW224" s="33"/>
      <c r="FX224" s="33"/>
      <c r="FZ224" s="32">
        <v>10</v>
      </c>
      <c r="GB224" s="33">
        <v>80</v>
      </c>
      <c r="GC224" s="20"/>
      <c r="GD224" s="20"/>
      <c r="GE224" s="20"/>
      <c r="GF224" s="20"/>
      <c r="GG224" s="20"/>
      <c r="GH224" s="33">
        <v>80</v>
      </c>
      <c r="GI224" s="33"/>
      <c r="GM224" s="40">
        <v>5</v>
      </c>
      <c r="GN224" s="33">
        <v>85</v>
      </c>
      <c r="GO224" s="33"/>
      <c r="GQ224" s="32">
        <v>20</v>
      </c>
      <c r="GR224" s="32">
        <v>-2</v>
      </c>
      <c r="GU224" s="33">
        <v>103</v>
      </c>
      <c r="GV224" s="33"/>
      <c r="GZ224" s="33">
        <v>85</v>
      </c>
      <c r="HE224" s="32">
        <v>-4</v>
      </c>
      <c r="HF224" s="32">
        <v>0</v>
      </c>
      <c r="HG224" s="32">
        <v>86</v>
      </c>
      <c r="HH224" s="32">
        <v>-32.5</v>
      </c>
      <c r="HI224" s="32" t="s">
        <v>453</v>
      </c>
      <c r="HM224" s="32">
        <v>53.5</v>
      </c>
      <c r="HR224" s="32">
        <v>53.5</v>
      </c>
      <c r="HZ224" s="32">
        <v>-4</v>
      </c>
      <c r="IA224" s="32">
        <v>49.5</v>
      </c>
      <c r="IB224" s="32">
        <v>-30.5</v>
      </c>
      <c r="IC224" s="32" t="s">
        <v>255</v>
      </c>
      <c r="IG224" s="32">
        <v>-2</v>
      </c>
      <c r="IH224" s="32">
        <v>17</v>
      </c>
      <c r="IL224" s="32">
        <v>5</v>
      </c>
      <c r="IQ224" s="32">
        <v>-2</v>
      </c>
      <c r="IR224" s="32">
        <v>20</v>
      </c>
      <c r="IV224" s="32">
        <v>50</v>
      </c>
      <c r="IX224" s="32">
        <v>70</v>
      </c>
      <c r="JC224" s="32">
        <v>70</v>
      </c>
      <c r="JI224" s="66"/>
      <c r="JK224" s="32">
        <v>-2</v>
      </c>
      <c r="JL224" s="32">
        <f t="shared" si="3"/>
        <v>68</v>
      </c>
    </row>
    <row r="225" s="32" customFormat="1" customHeight="1" spans="1:272">
      <c r="A225" s="10">
        <v>223</v>
      </c>
      <c r="B225" s="10">
        <v>117184</v>
      </c>
      <c r="C225" s="10" t="s">
        <v>612</v>
      </c>
      <c r="D225" s="10" t="s">
        <v>269</v>
      </c>
      <c r="E225" s="78">
        <v>12848</v>
      </c>
      <c r="F225" s="78" t="s">
        <v>1274</v>
      </c>
      <c r="G225" s="10"/>
      <c r="M225" s="20"/>
      <c r="T225" s="33"/>
      <c r="U225" s="20"/>
      <c r="V225" s="20"/>
      <c r="W225" s="20"/>
      <c r="X225" s="20"/>
      <c r="Y225" s="20"/>
      <c r="Z225" s="20"/>
      <c r="AA225" s="20"/>
      <c r="AB225" s="20"/>
      <c r="AC225" s="20"/>
      <c r="AD225" s="20"/>
      <c r="AE225" s="20"/>
      <c r="AF225" s="20"/>
      <c r="AG225" s="33"/>
      <c r="AO225" s="33"/>
      <c r="AP225" s="33"/>
      <c r="AQ225" s="33"/>
      <c r="AR225" s="33"/>
      <c r="AS225" s="33"/>
      <c r="AT225" s="33"/>
      <c r="AU225" s="33"/>
      <c r="AV225" s="33"/>
      <c r="AW225" s="33"/>
      <c r="AX225" s="33"/>
      <c r="BA225" s="33"/>
      <c r="BB225" s="33"/>
      <c r="BC225" s="33"/>
      <c r="BH225" s="33"/>
      <c r="BI225" s="33"/>
      <c r="BN225" s="33"/>
      <c r="BO225" s="33"/>
      <c r="BP225" s="34"/>
      <c r="BQ225" s="33"/>
      <c r="BR225" s="33"/>
      <c r="BV225" s="33"/>
      <c r="BW225" s="20"/>
      <c r="BX225" s="20"/>
      <c r="BY225" s="20"/>
      <c r="BZ225" s="20"/>
      <c r="CA225" s="20"/>
      <c r="CB225" s="20"/>
      <c r="CC225" s="20"/>
      <c r="CD225" s="20"/>
      <c r="CE225" s="20"/>
      <c r="CF225" s="33"/>
      <c r="CG225" s="33"/>
      <c r="CH225" s="20"/>
      <c r="CI225" s="20"/>
      <c r="CJ225" s="20"/>
      <c r="CK225" s="33"/>
      <c r="CL225" s="33"/>
      <c r="CM225" s="33"/>
      <c r="CN225" s="20"/>
      <c r="CO225" s="35"/>
      <c r="CR225" s="33"/>
      <c r="CS225" s="33"/>
      <c r="CT225" s="36"/>
      <c r="CW225" s="20"/>
      <c r="CY225" s="33"/>
      <c r="CZ225" s="33"/>
      <c r="DA225" s="33"/>
      <c r="DB225" s="10">
        <v>20</v>
      </c>
      <c r="DD225" s="33">
        <v>20</v>
      </c>
      <c r="DE225" s="20"/>
      <c r="DF225" s="20"/>
      <c r="DG225" s="37"/>
      <c r="DH225" s="33"/>
      <c r="DI225" s="32">
        <v>-2</v>
      </c>
      <c r="DK225" s="32">
        <v>8</v>
      </c>
      <c r="DO225" s="36">
        <v>26</v>
      </c>
      <c r="DP225" s="20"/>
      <c r="DQ225" s="33"/>
      <c r="DR225" s="32">
        <v>-1</v>
      </c>
      <c r="DW225" s="20"/>
      <c r="DX225" s="20"/>
      <c r="DY225" s="20"/>
      <c r="DZ225" s="33"/>
      <c r="EA225" s="32">
        <v>4</v>
      </c>
      <c r="EE225" s="34">
        <v>29</v>
      </c>
      <c r="EF225" s="33"/>
      <c r="EG225" s="33"/>
      <c r="EK225" s="32">
        <v>10</v>
      </c>
      <c r="EM225" s="32">
        <v>-1</v>
      </c>
      <c r="EO225" s="33">
        <v>38</v>
      </c>
      <c r="EP225" s="33"/>
      <c r="EQ225" s="33"/>
      <c r="ER225" s="32">
        <v>-10</v>
      </c>
      <c r="EU225" s="32">
        <v>30</v>
      </c>
      <c r="EW225" s="33">
        <v>58</v>
      </c>
      <c r="EX225" s="33"/>
      <c r="EY225" s="33"/>
      <c r="EZ225" s="32">
        <v>-2</v>
      </c>
      <c r="FD225" s="32">
        <v>20</v>
      </c>
      <c r="FG225" s="33">
        <v>76</v>
      </c>
      <c r="FH225" s="33"/>
      <c r="FI225" s="33"/>
      <c r="FL225" s="32">
        <v>10</v>
      </c>
      <c r="FN225" s="32">
        <v>-2</v>
      </c>
      <c r="FO225" s="33">
        <v>84</v>
      </c>
      <c r="FP225" s="33"/>
      <c r="FQ225" s="33"/>
      <c r="FS225" s="32">
        <v>-8</v>
      </c>
      <c r="FU225" s="32">
        <v>5</v>
      </c>
      <c r="FV225" s="33"/>
      <c r="FW225" s="33"/>
      <c r="FX225" s="33">
        <v>-14</v>
      </c>
      <c r="FY225" s="32">
        <v>10</v>
      </c>
      <c r="FZ225" s="32">
        <v>10</v>
      </c>
      <c r="GB225" s="33">
        <v>87</v>
      </c>
      <c r="GC225" s="20"/>
      <c r="GD225" s="20"/>
      <c r="GE225" s="20"/>
      <c r="GF225" s="20"/>
      <c r="GG225" s="20">
        <v>-8</v>
      </c>
      <c r="GH225" s="33">
        <v>79</v>
      </c>
      <c r="GI225" s="33"/>
      <c r="GM225" s="40">
        <v>-4</v>
      </c>
      <c r="GN225" s="33">
        <v>75</v>
      </c>
      <c r="GO225" s="33"/>
      <c r="GR225" s="32">
        <v>-4</v>
      </c>
      <c r="GU225" s="33">
        <v>71</v>
      </c>
      <c r="GV225" s="33"/>
      <c r="GZ225" s="33">
        <v>75</v>
      </c>
      <c r="HD225" s="32">
        <v>1</v>
      </c>
      <c r="HE225" s="32">
        <v>-2</v>
      </c>
      <c r="HF225" s="32">
        <v>0</v>
      </c>
      <c r="HG225" s="32">
        <v>74</v>
      </c>
      <c r="HM225" s="32">
        <v>74</v>
      </c>
      <c r="HN225" s="32">
        <v>-18</v>
      </c>
      <c r="HO225" s="32" t="s">
        <v>319</v>
      </c>
      <c r="HR225" s="32">
        <v>56</v>
      </c>
      <c r="IA225" s="32">
        <v>56</v>
      </c>
      <c r="IB225" s="32">
        <v>-56</v>
      </c>
      <c r="IC225" s="32" t="s">
        <v>255</v>
      </c>
      <c r="IH225" s="32">
        <v>0</v>
      </c>
      <c r="IR225" s="32">
        <v>0</v>
      </c>
      <c r="IU225" s="32">
        <v>20</v>
      </c>
      <c r="IV225" s="32">
        <v>40</v>
      </c>
      <c r="IX225" s="32">
        <v>60</v>
      </c>
      <c r="JC225" s="32">
        <v>60</v>
      </c>
      <c r="JI225" s="66"/>
      <c r="JL225" s="32">
        <f t="shared" si="3"/>
        <v>60</v>
      </c>
    </row>
    <row r="226" s="32" customFormat="1" customHeight="1" spans="1:272">
      <c r="A226" s="10">
        <v>224</v>
      </c>
      <c r="B226" s="10">
        <v>308</v>
      </c>
      <c r="C226" s="10" t="s">
        <v>1212</v>
      </c>
      <c r="D226" s="10" t="s">
        <v>269</v>
      </c>
      <c r="E226" s="78">
        <v>12937</v>
      </c>
      <c r="F226" s="78" t="s">
        <v>1275</v>
      </c>
      <c r="G226" s="10"/>
      <c r="M226" s="20"/>
      <c r="T226" s="33"/>
      <c r="U226" s="20"/>
      <c r="V226" s="20"/>
      <c r="W226" s="20"/>
      <c r="X226" s="20"/>
      <c r="Y226" s="20"/>
      <c r="Z226" s="20"/>
      <c r="AA226" s="20"/>
      <c r="AB226" s="20"/>
      <c r="AC226" s="20"/>
      <c r="AD226" s="20"/>
      <c r="AE226" s="20"/>
      <c r="AF226" s="20"/>
      <c r="AG226" s="33"/>
      <c r="AO226" s="33"/>
      <c r="AP226" s="33"/>
      <c r="AQ226" s="33"/>
      <c r="AR226" s="33"/>
      <c r="AS226" s="33"/>
      <c r="AT226" s="33"/>
      <c r="AU226" s="33"/>
      <c r="AV226" s="33"/>
      <c r="AW226" s="33"/>
      <c r="AX226" s="33"/>
      <c r="BA226" s="33"/>
      <c r="BB226" s="33"/>
      <c r="BC226" s="33"/>
      <c r="BH226" s="33"/>
      <c r="BI226" s="33"/>
      <c r="BN226" s="33"/>
      <c r="BO226" s="33"/>
      <c r="BP226" s="34"/>
      <c r="BQ226" s="33"/>
      <c r="BR226" s="33"/>
      <c r="BV226" s="33"/>
      <c r="BW226" s="20"/>
      <c r="BX226" s="20"/>
      <c r="BY226" s="20"/>
      <c r="BZ226" s="20"/>
      <c r="CA226" s="20"/>
      <c r="CB226" s="20"/>
      <c r="CC226" s="20"/>
      <c r="CD226" s="20"/>
      <c r="CE226" s="20"/>
      <c r="CF226" s="33"/>
      <c r="CG226" s="33"/>
      <c r="CH226" s="20"/>
      <c r="CI226" s="20"/>
      <c r="CJ226" s="20"/>
      <c r="CK226" s="33"/>
      <c r="CL226" s="33"/>
      <c r="CM226" s="33"/>
      <c r="CN226" s="20"/>
      <c r="CO226" s="35"/>
      <c r="CR226" s="33"/>
      <c r="CS226" s="33"/>
      <c r="CT226" s="36"/>
      <c r="CW226" s="20"/>
      <c r="CY226" s="33"/>
      <c r="CZ226" s="33"/>
      <c r="DA226" s="33"/>
      <c r="DB226" s="10">
        <v>20</v>
      </c>
      <c r="DC226" s="32">
        <v>7</v>
      </c>
      <c r="DD226" s="33">
        <v>27</v>
      </c>
      <c r="DE226" s="20"/>
      <c r="DF226" s="20"/>
      <c r="DG226" s="37"/>
      <c r="DH226" s="33"/>
      <c r="DI226" s="32">
        <v>1</v>
      </c>
      <c r="DO226" s="36">
        <v>28</v>
      </c>
      <c r="DP226" s="20"/>
      <c r="DQ226" s="33"/>
      <c r="DW226" s="20"/>
      <c r="DX226" s="20"/>
      <c r="DY226" s="20"/>
      <c r="DZ226" s="33"/>
      <c r="EE226" s="34">
        <v>28</v>
      </c>
      <c r="EF226" s="33"/>
      <c r="EG226" s="33"/>
      <c r="EO226" s="33">
        <v>28</v>
      </c>
      <c r="EP226" s="33"/>
      <c r="EQ226" s="33"/>
      <c r="EU226" s="32">
        <v>40</v>
      </c>
      <c r="EW226" s="33">
        <v>68</v>
      </c>
      <c r="EX226" s="33">
        <v>-16</v>
      </c>
      <c r="EY226" s="33" t="s">
        <v>1215</v>
      </c>
      <c r="EZ226" s="32">
        <v>-6</v>
      </c>
      <c r="FC226" s="32">
        <v>8</v>
      </c>
      <c r="FD226" s="32">
        <v>10</v>
      </c>
      <c r="FG226" s="33">
        <v>64</v>
      </c>
      <c r="FH226" s="33"/>
      <c r="FI226" s="33"/>
      <c r="FN226" s="32">
        <v>-2</v>
      </c>
      <c r="FO226" s="33">
        <v>62</v>
      </c>
      <c r="FP226" s="33">
        <v>-8.5</v>
      </c>
      <c r="FQ226" s="33" t="s">
        <v>520</v>
      </c>
      <c r="FS226" s="32">
        <v>-6</v>
      </c>
      <c r="FV226" s="33">
        <v>-12.5</v>
      </c>
      <c r="FW226" s="33" t="s">
        <v>997</v>
      </c>
      <c r="FX226" s="33">
        <v>-2</v>
      </c>
      <c r="FZ226" s="32">
        <v>10</v>
      </c>
      <c r="GB226" s="33">
        <v>43</v>
      </c>
      <c r="GC226" s="20"/>
      <c r="GD226" s="20"/>
      <c r="GE226" s="20"/>
      <c r="GF226" s="20"/>
      <c r="GG226" s="20"/>
      <c r="GH226" s="33">
        <v>43</v>
      </c>
      <c r="GI226" s="33"/>
      <c r="GM226" s="40"/>
      <c r="GN226" s="33">
        <v>43</v>
      </c>
      <c r="GO226" s="33"/>
      <c r="GU226" s="33">
        <v>43</v>
      </c>
      <c r="GV226" s="33"/>
      <c r="GZ226" s="33">
        <v>43</v>
      </c>
      <c r="HF226" s="32">
        <v>5</v>
      </c>
      <c r="HG226" s="32">
        <v>48</v>
      </c>
      <c r="HH226" s="32">
        <v>-20</v>
      </c>
      <c r="HI226" s="32" t="s">
        <v>253</v>
      </c>
      <c r="HM226" s="32">
        <v>28</v>
      </c>
      <c r="HP226" s="32">
        <v>5.5</v>
      </c>
      <c r="HQ226" s="32">
        <v>-2</v>
      </c>
      <c r="HR226" s="32">
        <v>31.5</v>
      </c>
      <c r="HY226" s="32">
        <v>6</v>
      </c>
      <c r="HZ226" s="32">
        <v>4</v>
      </c>
      <c r="IA226" s="32">
        <v>41.5</v>
      </c>
      <c r="ID226" s="32">
        <v>20</v>
      </c>
      <c r="IG226" s="32">
        <v>-4</v>
      </c>
      <c r="IH226" s="32">
        <v>57.5</v>
      </c>
      <c r="IL226" s="32">
        <v>6</v>
      </c>
      <c r="IQ226" s="32">
        <v>-2</v>
      </c>
      <c r="IR226" s="32">
        <v>61.5</v>
      </c>
      <c r="IV226" s="32">
        <v>40</v>
      </c>
      <c r="IX226" s="32">
        <v>101.5</v>
      </c>
      <c r="JC226" s="32">
        <v>101.5</v>
      </c>
      <c r="JD226" s="32">
        <v>-35</v>
      </c>
      <c r="JE226" s="32" t="s">
        <v>545</v>
      </c>
      <c r="JI226" s="66"/>
      <c r="JL226" s="32">
        <f t="shared" si="3"/>
        <v>66.5</v>
      </c>
    </row>
    <row r="227" s="32" customFormat="1" customHeight="1" spans="1:272">
      <c r="A227" s="10">
        <v>225</v>
      </c>
      <c r="B227" s="10">
        <v>721</v>
      </c>
      <c r="C227" s="10" t="s">
        <v>645</v>
      </c>
      <c r="D227" s="10" t="s">
        <v>196</v>
      </c>
      <c r="E227" s="78">
        <v>12934</v>
      </c>
      <c r="F227" s="78" t="s">
        <v>1276</v>
      </c>
      <c r="G227" s="10"/>
      <c r="M227" s="20"/>
      <c r="T227" s="33"/>
      <c r="U227" s="20"/>
      <c r="V227" s="20"/>
      <c r="W227" s="20"/>
      <c r="X227" s="20"/>
      <c r="Y227" s="20"/>
      <c r="Z227" s="20"/>
      <c r="AA227" s="20"/>
      <c r="AB227" s="20"/>
      <c r="AC227" s="20"/>
      <c r="AD227" s="20"/>
      <c r="AE227" s="20"/>
      <c r="AF227" s="20"/>
      <c r="AG227" s="33"/>
      <c r="AO227" s="33"/>
      <c r="AP227" s="33"/>
      <c r="AQ227" s="33"/>
      <c r="AR227" s="33"/>
      <c r="AS227" s="33"/>
      <c r="AT227" s="33"/>
      <c r="AU227" s="33"/>
      <c r="AV227" s="33"/>
      <c r="AW227" s="33"/>
      <c r="AX227" s="33"/>
      <c r="BA227" s="33"/>
      <c r="BB227" s="33"/>
      <c r="BC227" s="33"/>
      <c r="BH227" s="33"/>
      <c r="BI227" s="33"/>
      <c r="BN227" s="33"/>
      <c r="BO227" s="33"/>
      <c r="BP227" s="34"/>
      <c r="BQ227" s="33"/>
      <c r="BR227" s="33"/>
      <c r="BV227" s="33"/>
      <c r="BW227" s="20"/>
      <c r="BX227" s="20"/>
      <c r="BY227" s="20"/>
      <c r="BZ227" s="20"/>
      <c r="CA227" s="20"/>
      <c r="CB227" s="20"/>
      <c r="CC227" s="20"/>
      <c r="CD227" s="20"/>
      <c r="CE227" s="20"/>
      <c r="CF227" s="33"/>
      <c r="CG227" s="33"/>
      <c r="CH227" s="20"/>
      <c r="CI227" s="20"/>
      <c r="CJ227" s="20"/>
      <c r="CK227" s="33"/>
      <c r="CL227" s="33"/>
      <c r="CM227" s="33"/>
      <c r="CN227" s="20"/>
      <c r="CO227" s="35"/>
      <c r="CR227" s="33"/>
      <c r="CS227" s="33"/>
      <c r="CT227" s="36"/>
      <c r="CW227" s="20"/>
      <c r="CY227" s="33"/>
      <c r="CZ227" s="33"/>
      <c r="DA227" s="33"/>
      <c r="DB227" s="10">
        <v>20</v>
      </c>
      <c r="DD227" s="33">
        <v>20</v>
      </c>
      <c r="DE227" s="20"/>
      <c r="DF227" s="20"/>
      <c r="DG227" s="37"/>
      <c r="DH227" s="33"/>
      <c r="DI227" s="32">
        <v>-8</v>
      </c>
      <c r="DO227" s="36">
        <v>12</v>
      </c>
      <c r="DP227" s="20"/>
      <c r="DQ227" s="33"/>
      <c r="DR227" s="32">
        <v>-2</v>
      </c>
      <c r="DW227" s="20"/>
      <c r="DX227" s="20"/>
      <c r="DY227" s="20"/>
      <c r="DZ227" s="33"/>
      <c r="EE227" s="34">
        <v>10</v>
      </c>
      <c r="EF227" s="33"/>
      <c r="EG227" s="33"/>
      <c r="EO227" s="33">
        <v>10</v>
      </c>
      <c r="EP227" s="33"/>
      <c r="EQ227" s="33"/>
      <c r="EU227" s="32">
        <v>70</v>
      </c>
      <c r="EW227" s="33">
        <v>80</v>
      </c>
      <c r="EX227" s="33"/>
      <c r="EY227" s="33"/>
      <c r="EZ227" s="32">
        <v>1</v>
      </c>
      <c r="FD227" s="32">
        <v>60</v>
      </c>
      <c r="FG227" s="33">
        <v>141</v>
      </c>
      <c r="FH227" s="33"/>
      <c r="FI227" s="33"/>
      <c r="FO227" s="33">
        <v>141</v>
      </c>
      <c r="FP227" s="33"/>
      <c r="FQ227" s="33"/>
      <c r="FV227" s="33"/>
      <c r="FW227" s="33"/>
      <c r="FX227" s="33">
        <v>5</v>
      </c>
      <c r="FZ227" s="32">
        <v>10</v>
      </c>
      <c r="GB227" s="33">
        <v>156</v>
      </c>
      <c r="GC227" s="20"/>
      <c r="GD227" s="20"/>
      <c r="GE227" s="20">
        <v>20</v>
      </c>
      <c r="GF227" s="20"/>
      <c r="GG227" s="20"/>
      <c r="GH227" s="33">
        <v>176</v>
      </c>
      <c r="GI227" s="33">
        <v>-21</v>
      </c>
      <c r="GJ227" s="32" t="s">
        <v>372</v>
      </c>
      <c r="GM227" s="40">
        <v>-2</v>
      </c>
      <c r="GN227" s="33">
        <v>153</v>
      </c>
      <c r="GO227" s="33">
        <v>-11</v>
      </c>
      <c r="GP227" s="32" t="s">
        <v>648</v>
      </c>
      <c r="GQ227" s="32">
        <v>20</v>
      </c>
      <c r="GU227" s="33">
        <v>162</v>
      </c>
      <c r="GV227" s="33">
        <v>-13</v>
      </c>
      <c r="GW227" s="32" t="s">
        <v>357</v>
      </c>
      <c r="GX227" s="32">
        <v>5</v>
      </c>
      <c r="GZ227" s="33">
        <v>145</v>
      </c>
      <c r="HF227" s="32">
        <v>0</v>
      </c>
      <c r="HG227" s="32">
        <v>145</v>
      </c>
      <c r="HL227" s="32">
        <v>2</v>
      </c>
      <c r="HM227" s="32">
        <v>147</v>
      </c>
      <c r="HP227" s="32">
        <v>5</v>
      </c>
      <c r="HR227" s="32">
        <v>152</v>
      </c>
      <c r="HY227" s="32">
        <v>5</v>
      </c>
      <c r="IA227" s="32">
        <v>157</v>
      </c>
      <c r="IB227" s="32">
        <v>-8.5</v>
      </c>
      <c r="IC227" s="32" t="s">
        <v>320</v>
      </c>
      <c r="IH227" s="32">
        <v>148.5</v>
      </c>
      <c r="II227" s="32">
        <v>-30</v>
      </c>
      <c r="IJ227" s="32" t="s">
        <v>193</v>
      </c>
      <c r="IL227" s="32">
        <v>5</v>
      </c>
      <c r="IM227" s="32">
        <v>20</v>
      </c>
      <c r="IR227" s="32">
        <v>143.5</v>
      </c>
      <c r="IS227" s="32">
        <v>-26</v>
      </c>
      <c r="IT227" s="32" t="s">
        <v>514</v>
      </c>
      <c r="IU227" s="32">
        <v>20</v>
      </c>
      <c r="IV227" s="32">
        <v>50</v>
      </c>
      <c r="IX227" s="32">
        <v>187.5</v>
      </c>
      <c r="IY227" s="32">
        <v>-43.5</v>
      </c>
      <c r="IZ227" s="32" t="s">
        <v>242</v>
      </c>
      <c r="JC227" s="32">
        <v>144</v>
      </c>
      <c r="JD227" s="32">
        <v>-14.5</v>
      </c>
      <c r="JE227" s="32" t="s">
        <v>650</v>
      </c>
      <c r="JH227" s="32">
        <v>20</v>
      </c>
      <c r="JI227" s="66"/>
      <c r="JL227" s="32">
        <f t="shared" si="3"/>
        <v>149.5</v>
      </c>
    </row>
    <row r="228" s="32" customFormat="1" customHeight="1" spans="1:272">
      <c r="A228" s="10">
        <v>226</v>
      </c>
      <c r="B228" s="10">
        <v>724</v>
      </c>
      <c r="C228" s="10" t="s">
        <v>1013</v>
      </c>
      <c r="D228" s="10" t="s">
        <v>269</v>
      </c>
      <c r="E228" s="78">
        <v>12936</v>
      </c>
      <c r="F228" s="78" t="s">
        <v>578</v>
      </c>
      <c r="G228" s="10"/>
      <c r="M228" s="20"/>
      <c r="T228" s="33"/>
      <c r="U228" s="20"/>
      <c r="V228" s="20"/>
      <c r="W228" s="20"/>
      <c r="X228" s="20"/>
      <c r="Y228" s="20"/>
      <c r="Z228" s="20"/>
      <c r="AA228" s="20"/>
      <c r="AB228" s="20"/>
      <c r="AC228" s="20"/>
      <c r="AD228" s="20"/>
      <c r="AE228" s="20"/>
      <c r="AF228" s="20"/>
      <c r="AG228" s="33"/>
      <c r="AO228" s="33"/>
      <c r="AP228" s="33"/>
      <c r="AQ228" s="33"/>
      <c r="AR228" s="33"/>
      <c r="AS228" s="33"/>
      <c r="AT228" s="33"/>
      <c r="AU228" s="33"/>
      <c r="AV228" s="33"/>
      <c r="AW228" s="33"/>
      <c r="AX228" s="33"/>
      <c r="BA228" s="33"/>
      <c r="BB228" s="33"/>
      <c r="BC228" s="33"/>
      <c r="BH228" s="33"/>
      <c r="BI228" s="33"/>
      <c r="BN228" s="33"/>
      <c r="BO228" s="33"/>
      <c r="BP228" s="34"/>
      <c r="BQ228" s="33"/>
      <c r="BR228" s="33"/>
      <c r="BV228" s="33"/>
      <c r="BW228" s="20"/>
      <c r="BX228" s="20"/>
      <c r="BY228" s="20"/>
      <c r="BZ228" s="20"/>
      <c r="CA228" s="20"/>
      <c r="CB228" s="20"/>
      <c r="CC228" s="20"/>
      <c r="CD228" s="20"/>
      <c r="CE228" s="20"/>
      <c r="CF228" s="33"/>
      <c r="CG228" s="33"/>
      <c r="CH228" s="20"/>
      <c r="CI228" s="20"/>
      <c r="CJ228" s="20"/>
      <c r="CK228" s="33"/>
      <c r="CL228" s="33"/>
      <c r="CM228" s="33"/>
      <c r="CN228" s="20"/>
      <c r="CO228" s="35"/>
      <c r="CR228" s="33"/>
      <c r="CS228" s="33"/>
      <c r="CT228" s="36"/>
      <c r="CW228" s="20"/>
      <c r="CY228" s="33"/>
      <c r="CZ228" s="33"/>
      <c r="DA228" s="33"/>
      <c r="DB228" s="10">
        <v>20</v>
      </c>
      <c r="DD228" s="33">
        <v>20</v>
      </c>
      <c r="DE228" s="20"/>
      <c r="DF228" s="20"/>
      <c r="DG228" s="37"/>
      <c r="DH228" s="33"/>
      <c r="DK228" s="32">
        <v>6</v>
      </c>
      <c r="DO228" s="36">
        <v>26</v>
      </c>
      <c r="DP228" s="20">
        <v>-13.5</v>
      </c>
      <c r="DQ228" s="33" t="s">
        <v>443</v>
      </c>
      <c r="DW228" s="20"/>
      <c r="DX228" s="20"/>
      <c r="DY228" s="20"/>
      <c r="DZ228" s="33"/>
      <c r="EE228" s="34">
        <v>12.5</v>
      </c>
      <c r="EF228" s="33"/>
      <c r="EG228" s="33"/>
      <c r="EH228" s="32">
        <v>10</v>
      </c>
      <c r="EJ228" s="32">
        <v>5</v>
      </c>
      <c r="EO228" s="33">
        <v>27.5</v>
      </c>
      <c r="EP228" s="33"/>
      <c r="EQ228" s="33"/>
      <c r="ET228" s="32">
        <v>20</v>
      </c>
      <c r="EU228" s="32">
        <v>30</v>
      </c>
      <c r="EW228" s="33">
        <v>77.5</v>
      </c>
      <c r="EX228" s="33"/>
      <c r="EY228" s="33"/>
      <c r="FD228" s="32">
        <v>60</v>
      </c>
      <c r="FG228" s="33">
        <v>137.5</v>
      </c>
      <c r="FH228" s="33"/>
      <c r="FI228" s="33"/>
      <c r="FO228" s="33">
        <v>137.5</v>
      </c>
      <c r="FP228" s="33"/>
      <c r="FQ228" s="33"/>
      <c r="FT228" s="32">
        <v>20</v>
      </c>
      <c r="FV228" s="33">
        <v>-27.5</v>
      </c>
      <c r="FW228" s="33" t="s">
        <v>1277</v>
      </c>
      <c r="FX228" s="33"/>
      <c r="GB228" s="33">
        <v>130</v>
      </c>
      <c r="GC228" s="20"/>
      <c r="GD228" s="20"/>
      <c r="GE228" s="20"/>
      <c r="GF228" s="20"/>
      <c r="GG228" s="20"/>
      <c r="GH228" s="33">
        <v>130</v>
      </c>
      <c r="GI228" s="33"/>
      <c r="GM228" s="40"/>
      <c r="GN228" s="33">
        <v>130</v>
      </c>
      <c r="GO228" s="33"/>
      <c r="GR228" s="32">
        <v>-4</v>
      </c>
      <c r="GU228" s="33">
        <v>126</v>
      </c>
      <c r="GV228" s="33"/>
      <c r="GZ228" s="33">
        <v>130</v>
      </c>
      <c r="HF228" s="32">
        <v>0</v>
      </c>
      <c r="HG228" s="32">
        <v>130</v>
      </c>
      <c r="HM228" s="32">
        <v>130</v>
      </c>
      <c r="HP228" s="32">
        <v>8</v>
      </c>
      <c r="HR228" s="32">
        <v>138</v>
      </c>
      <c r="HS228" s="32">
        <v>-51</v>
      </c>
      <c r="HT228" s="32" t="s">
        <v>204</v>
      </c>
      <c r="HU228" s="32">
        <v>20</v>
      </c>
      <c r="IA228" s="32">
        <v>107</v>
      </c>
      <c r="IB228" s="32">
        <v>-37</v>
      </c>
      <c r="IC228" s="32" t="s">
        <v>454</v>
      </c>
      <c r="IH228" s="32">
        <v>70</v>
      </c>
      <c r="II228" s="32">
        <v>-51</v>
      </c>
      <c r="IJ228" s="32" t="s">
        <v>406</v>
      </c>
      <c r="IL228" s="32">
        <v>7.5</v>
      </c>
      <c r="IN228" s="32">
        <v>4</v>
      </c>
      <c r="IR228" s="32">
        <v>30.5</v>
      </c>
      <c r="IS228" s="32">
        <v>-22.5</v>
      </c>
      <c r="IT228" s="32" t="s">
        <v>543</v>
      </c>
      <c r="IV228" s="32">
        <v>20</v>
      </c>
      <c r="IX228" s="32">
        <v>28</v>
      </c>
      <c r="JC228" s="32">
        <v>28</v>
      </c>
      <c r="JF228" s="32">
        <v>20</v>
      </c>
      <c r="JG228" s="32">
        <v>20</v>
      </c>
      <c r="JI228" s="66"/>
      <c r="JL228" s="32">
        <f t="shared" si="3"/>
        <v>68</v>
      </c>
    </row>
    <row r="229" s="32" customFormat="1" customHeight="1" spans="1:272">
      <c r="A229" s="10">
        <v>227</v>
      </c>
      <c r="B229" s="10">
        <v>744</v>
      </c>
      <c r="C229" s="10" t="s">
        <v>655</v>
      </c>
      <c r="D229" s="10" t="s">
        <v>269</v>
      </c>
      <c r="E229" s="78">
        <v>12846</v>
      </c>
      <c r="F229" s="78" t="s">
        <v>1278</v>
      </c>
      <c r="G229" s="10"/>
      <c r="M229" s="20"/>
      <c r="T229" s="33"/>
      <c r="U229" s="20"/>
      <c r="V229" s="20"/>
      <c r="W229" s="20"/>
      <c r="X229" s="20"/>
      <c r="Y229" s="20"/>
      <c r="Z229" s="20"/>
      <c r="AA229" s="20"/>
      <c r="AB229" s="20"/>
      <c r="AC229" s="20"/>
      <c r="AD229" s="20"/>
      <c r="AE229" s="20"/>
      <c r="AF229" s="20"/>
      <c r="AG229" s="33"/>
      <c r="AO229" s="33"/>
      <c r="AP229" s="33"/>
      <c r="AQ229" s="33"/>
      <c r="AR229" s="33"/>
      <c r="AS229" s="33"/>
      <c r="AT229" s="33"/>
      <c r="AU229" s="33"/>
      <c r="AV229" s="33"/>
      <c r="AW229" s="33"/>
      <c r="AX229" s="33"/>
      <c r="BA229" s="33"/>
      <c r="BB229" s="33"/>
      <c r="BC229" s="33"/>
      <c r="BH229" s="33"/>
      <c r="BI229" s="33"/>
      <c r="BN229" s="33"/>
      <c r="BO229" s="33"/>
      <c r="BP229" s="34"/>
      <c r="BQ229" s="33"/>
      <c r="BR229" s="33"/>
      <c r="BV229" s="33"/>
      <c r="BW229" s="20"/>
      <c r="BX229" s="20"/>
      <c r="BY229" s="20"/>
      <c r="BZ229" s="20"/>
      <c r="CA229" s="20"/>
      <c r="CB229" s="20"/>
      <c r="CC229" s="20"/>
      <c r="CD229" s="20"/>
      <c r="CE229" s="20"/>
      <c r="CF229" s="33"/>
      <c r="CG229" s="33"/>
      <c r="CH229" s="20"/>
      <c r="CI229" s="20"/>
      <c r="CJ229" s="20"/>
      <c r="CK229" s="33"/>
      <c r="CL229" s="33"/>
      <c r="CM229" s="33"/>
      <c r="CN229" s="20"/>
      <c r="CO229" s="35"/>
      <c r="CR229" s="33"/>
      <c r="CS229" s="33"/>
      <c r="CT229" s="36"/>
      <c r="CW229" s="20"/>
      <c r="CY229" s="33"/>
      <c r="CZ229" s="33"/>
      <c r="DA229" s="33"/>
      <c r="DB229" s="10">
        <v>20</v>
      </c>
      <c r="DC229" s="32">
        <v>-7</v>
      </c>
      <c r="DD229" s="33">
        <v>13</v>
      </c>
      <c r="DE229" s="20"/>
      <c r="DF229" s="20"/>
      <c r="DG229" s="37"/>
      <c r="DH229" s="33"/>
      <c r="DI229" s="32">
        <v>27</v>
      </c>
      <c r="DO229" s="36">
        <v>40</v>
      </c>
      <c r="DP229" s="20"/>
      <c r="DQ229" s="33"/>
      <c r="DR229" s="32">
        <v>-13</v>
      </c>
      <c r="DW229" s="20"/>
      <c r="DX229" s="20"/>
      <c r="DY229" s="20"/>
      <c r="DZ229" s="33"/>
      <c r="EA229" s="32">
        <v>2</v>
      </c>
      <c r="EE229" s="34">
        <v>29</v>
      </c>
      <c r="EF229" s="33"/>
      <c r="EG229" s="33"/>
      <c r="EL229" s="32">
        <v>20</v>
      </c>
      <c r="EM229" s="32">
        <v>-1</v>
      </c>
      <c r="EO229" s="33">
        <v>48</v>
      </c>
      <c r="EP229" s="33"/>
      <c r="EQ229" s="33"/>
      <c r="EU229" s="32">
        <v>90</v>
      </c>
      <c r="EW229" s="33">
        <v>138</v>
      </c>
      <c r="EX229" s="33"/>
      <c r="EY229" s="33"/>
      <c r="FD229" s="32">
        <v>80</v>
      </c>
      <c r="FG229" s="33">
        <v>218</v>
      </c>
      <c r="FH229" s="33"/>
      <c r="FI229" s="33"/>
      <c r="FJ229" s="32">
        <v>2</v>
      </c>
      <c r="FN229" s="32">
        <v>-4</v>
      </c>
      <c r="FO229" s="33">
        <v>216</v>
      </c>
      <c r="FP229" s="33">
        <v>-71</v>
      </c>
      <c r="FQ229" s="33" t="s">
        <v>1279</v>
      </c>
      <c r="FV229" s="33">
        <v>-33.5</v>
      </c>
      <c r="FW229" s="33" t="s">
        <v>832</v>
      </c>
      <c r="FX229" s="33"/>
      <c r="FZ229" s="32">
        <v>80</v>
      </c>
      <c r="GB229" s="33">
        <v>191.5</v>
      </c>
      <c r="GC229" s="20"/>
      <c r="GD229" s="20"/>
      <c r="GE229" s="20"/>
      <c r="GF229" s="20"/>
      <c r="GG229" s="20"/>
      <c r="GH229" s="33">
        <v>191.5</v>
      </c>
      <c r="GI229" s="33"/>
      <c r="GL229" s="32">
        <v>20</v>
      </c>
      <c r="GM229" s="40">
        <v>-4</v>
      </c>
      <c r="GN229" s="33">
        <v>207.5</v>
      </c>
      <c r="GO229" s="33"/>
      <c r="GR229" s="32">
        <v>17</v>
      </c>
      <c r="GT229" s="32">
        <v>20</v>
      </c>
      <c r="GU229" s="33">
        <v>244.5</v>
      </c>
      <c r="GV229" s="33"/>
      <c r="GZ229" s="33">
        <v>207.5</v>
      </c>
      <c r="HA229" s="32">
        <v>-34</v>
      </c>
      <c r="HB229" s="32" t="s">
        <v>277</v>
      </c>
      <c r="HE229" s="32">
        <v>6</v>
      </c>
      <c r="HG229" s="32">
        <v>179.5</v>
      </c>
      <c r="HH229" s="32">
        <v>-18.5</v>
      </c>
      <c r="HI229" s="32" t="s">
        <v>662</v>
      </c>
      <c r="HL229" s="32">
        <v>2</v>
      </c>
      <c r="HM229" s="32">
        <v>163</v>
      </c>
      <c r="HR229" s="32">
        <v>163</v>
      </c>
      <c r="HS229" s="32">
        <v>-126.5</v>
      </c>
      <c r="HT229" s="32" t="s">
        <v>663</v>
      </c>
      <c r="HU229" s="32">
        <v>20</v>
      </c>
      <c r="HZ229" s="32">
        <v>4</v>
      </c>
      <c r="IA229" s="32">
        <v>60.5</v>
      </c>
      <c r="IG229" s="32">
        <v>2</v>
      </c>
      <c r="IH229" s="32">
        <v>62.5</v>
      </c>
      <c r="IQ229" s="32">
        <v>10</v>
      </c>
      <c r="IR229" s="32">
        <v>72.5</v>
      </c>
      <c r="IS229" s="32">
        <v>-58.5</v>
      </c>
      <c r="IT229" s="32" t="s">
        <v>455</v>
      </c>
      <c r="IU229" s="32">
        <v>20</v>
      </c>
      <c r="IV229" s="32">
        <v>0</v>
      </c>
      <c r="IX229" s="32">
        <v>34</v>
      </c>
      <c r="JB229" s="32">
        <v>50</v>
      </c>
      <c r="JC229" s="32">
        <v>84</v>
      </c>
      <c r="JD229" s="32">
        <v>-2.7</v>
      </c>
      <c r="JE229" s="32" t="s">
        <v>545</v>
      </c>
      <c r="JI229" s="66"/>
      <c r="JK229" s="32">
        <v>2</v>
      </c>
      <c r="JL229" s="32">
        <f t="shared" si="3"/>
        <v>83.3</v>
      </c>
    </row>
    <row r="230" s="32" customFormat="1" customHeight="1" spans="1:272">
      <c r="A230" s="10">
        <v>228</v>
      </c>
      <c r="B230" s="10">
        <v>709</v>
      </c>
      <c r="C230" s="10" t="s">
        <v>1173</v>
      </c>
      <c r="D230" s="10" t="s">
        <v>190</v>
      </c>
      <c r="E230" s="78">
        <v>12921</v>
      </c>
      <c r="F230" s="78" t="s">
        <v>1280</v>
      </c>
      <c r="G230" s="10"/>
      <c r="M230" s="20"/>
      <c r="T230" s="33"/>
      <c r="U230" s="20"/>
      <c r="V230" s="20"/>
      <c r="W230" s="20"/>
      <c r="X230" s="20"/>
      <c r="Y230" s="20"/>
      <c r="Z230" s="20"/>
      <c r="AA230" s="20"/>
      <c r="AB230" s="20"/>
      <c r="AC230" s="20"/>
      <c r="AD230" s="20"/>
      <c r="AE230" s="20"/>
      <c r="AF230" s="20"/>
      <c r="AG230" s="33"/>
      <c r="AO230" s="33"/>
      <c r="AP230" s="33"/>
      <c r="AQ230" s="33"/>
      <c r="AR230" s="33"/>
      <c r="AS230" s="33"/>
      <c r="AT230" s="33"/>
      <c r="AU230" s="33"/>
      <c r="AV230" s="33"/>
      <c r="AW230" s="33"/>
      <c r="AX230" s="33"/>
      <c r="BA230" s="33"/>
      <c r="BB230" s="33"/>
      <c r="BC230" s="33"/>
      <c r="BH230" s="33"/>
      <c r="BI230" s="33"/>
      <c r="BN230" s="33"/>
      <c r="BO230" s="33"/>
      <c r="BP230" s="34"/>
      <c r="BQ230" s="33"/>
      <c r="BR230" s="33"/>
      <c r="BV230" s="33"/>
      <c r="BW230" s="20"/>
      <c r="BX230" s="20"/>
      <c r="BY230" s="20"/>
      <c r="BZ230" s="20"/>
      <c r="CA230" s="20"/>
      <c r="CB230" s="20"/>
      <c r="CC230" s="20"/>
      <c r="CD230" s="20"/>
      <c r="CE230" s="20"/>
      <c r="CF230" s="33"/>
      <c r="CG230" s="33"/>
      <c r="CH230" s="20"/>
      <c r="CI230" s="20"/>
      <c r="CJ230" s="20"/>
      <c r="CK230" s="33"/>
      <c r="CL230" s="33"/>
      <c r="CM230" s="33"/>
      <c r="CN230" s="20"/>
      <c r="CO230" s="35"/>
      <c r="CR230" s="33"/>
      <c r="CS230" s="33"/>
      <c r="CT230" s="36"/>
      <c r="CW230" s="20"/>
      <c r="CY230" s="33"/>
      <c r="CZ230" s="33"/>
      <c r="DA230" s="33"/>
      <c r="DB230" s="10">
        <v>20</v>
      </c>
      <c r="DD230" s="33">
        <v>20</v>
      </c>
      <c r="DE230" s="20"/>
      <c r="DF230" s="20"/>
      <c r="DG230" s="37"/>
      <c r="DH230" s="33"/>
      <c r="DI230" s="32">
        <v>5</v>
      </c>
      <c r="DJ230" s="32">
        <v>20</v>
      </c>
      <c r="DO230" s="36">
        <v>45</v>
      </c>
      <c r="DP230" s="20"/>
      <c r="DQ230" s="33"/>
      <c r="DR230" s="32">
        <v>3</v>
      </c>
      <c r="DW230" s="20"/>
      <c r="DX230" s="20"/>
      <c r="DY230" s="20"/>
      <c r="DZ230" s="33"/>
      <c r="EA230" s="32">
        <v>4</v>
      </c>
      <c r="ED230" s="32">
        <v>10</v>
      </c>
      <c r="EE230" s="34">
        <v>62</v>
      </c>
      <c r="EF230" s="33"/>
      <c r="EG230" s="33"/>
      <c r="EL230" s="32">
        <v>20</v>
      </c>
      <c r="EO230" s="33">
        <v>82</v>
      </c>
      <c r="EP230" s="33"/>
      <c r="EQ230" s="33"/>
      <c r="ER230" s="32">
        <v>-4</v>
      </c>
      <c r="EU230" s="32">
        <v>80</v>
      </c>
      <c r="EW230" s="33">
        <v>158</v>
      </c>
      <c r="EX230" s="33"/>
      <c r="EY230" s="33"/>
      <c r="EZ230" s="32">
        <v>-1</v>
      </c>
      <c r="FD230" s="32">
        <v>50</v>
      </c>
      <c r="FG230" s="33">
        <v>207</v>
      </c>
      <c r="FH230" s="33"/>
      <c r="FI230" s="33"/>
      <c r="FN230" s="32">
        <v>2</v>
      </c>
      <c r="FO230" s="33">
        <v>209</v>
      </c>
      <c r="FP230" s="33"/>
      <c r="FQ230" s="33"/>
      <c r="FV230" s="33"/>
      <c r="FW230" s="33"/>
      <c r="FX230" s="33">
        <v>-2</v>
      </c>
      <c r="FZ230" s="32">
        <v>50</v>
      </c>
      <c r="GB230" s="33">
        <v>257</v>
      </c>
      <c r="GC230" s="20">
        <v>-10</v>
      </c>
      <c r="GD230" s="20" t="s">
        <v>1281</v>
      </c>
      <c r="GE230" s="20"/>
      <c r="GF230" s="20"/>
      <c r="GG230" s="20"/>
      <c r="GH230" s="33">
        <v>247</v>
      </c>
      <c r="GI230" s="33"/>
      <c r="GM230" s="40">
        <v>1</v>
      </c>
      <c r="GN230" s="33">
        <v>248</v>
      </c>
      <c r="GO230" s="33"/>
      <c r="GR230" s="32">
        <v>-2</v>
      </c>
      <c r="GU230" s="33">
        <v>246</v>
      </c>
      <c r="GV230" s="33">
        <v>-0.5</v>
      </c>
      <c r="GW230" s="32" t="s">
        <v>943</v>
      </c>
      <c r="GX230" s="32">
        <v>5</v>
      </c>
      <c r="GZ230" s="33">
        <v>252.5</v>
      </c>
      <c r="HE230" s="32">
        <v>-4</v>
      </c>
      <c r="HF230" s="32">
        <v>6</v>
      </c>
      <c r="HG230" s="32">
        <v>254.5</v>
      </c>
      <c r="HM230" s="32">
        <v>254.5</v>
      </c>
      <c r="HQ230" s="32">
        <v>-2</v>
      </c>
      <c r="HR230" s="32">
        <v>252.5</v>
      </c>
      <c r="HY230" s="32">
        <v>9</v>
      </c>
      <c r="IA230" s="32">
        <v>261.5</v>
      </c>
      <c r="IG230" s="32">
        <v>-4</v>
      </c>
      <c r="IH230" s="32">
        <v>257.5</v>
      </c>
      <c r="IL230" s="32">
        <v>7.5</v>
      </c>
      <c r="IN230" s="32">
        <v>4</v>
      </c>
      <c r="IR230" s="32">
        <v>269</v>
      </c>
      <c r="IV230" s="32">
        <v>50</v>
      </c>
      <c r="IX230" s="32">
        <v>319</v>
      </c>
      <c r="JC230" s="32">
        <v>319</v>
      </c>
      <c r="JI230" s="66"/>
      <c r="JL230" s="32">
        <f t="shared" si="3"/>
        <v>319</v>
      </c>
    </row>
    <row r="231" s="32" customFormat="1" customHeight="1" spans="1:272">
      <c r="A231" s="10">
        <v>229</v>
      </c>
      <c r="B231" s="10">
        <v>103198</v>
      </c>
      <c r="C231" s="10" t="s">
        <v>1190</v>
      </c>
      <c r="D231" s="10" t="s">
        <v>208</v>
      </c>
      <c r="E231" s="20">
        <v>12905</v>
      </c>
      <c r="F231" s="20" t="s">
        <v>1282</v>
      </c>
      <c r="G231" s="10"/>
      <c r="M231" s="20"/>
      <c r="T231" s="33"/>
      <c r="U231" s="20"/>
      <c r="V231" s="20"/>
      <c r="W231" s="20"/>
      <c r="X231" s="20"/>
      <c r="Y231" s="20"/>
      <c r="Z231" s="20"/>
      <c r="AA231" s="20"/>
      <c r="AB231" s="20"/>
      <c r="AC231" s="20"/>
      <c r="AD231" s="20"/>
      <c r="AE231" s="20"/>
      <c r="AF231" s="20"/>
      <c r="AG231" s="33"/>
      <c r="AO231" s="33"/>
      <c r="AP231" s="33"/>
      <c r="AQ231" s="33"/>
      <c r="AR231" s="33"/>
      <c r="AS231" s="33"/>
      <c r="AT231" s="33"/>
      <c r="AU231" s="33"/>
      <c r="AV231" s="33"/>
      <c r="AW231" s="33"/>
      <c r="AX231" s="33"/>
      <c r="BA231" s="33"/>
      <c r="BB231" s="33"/>
      <c r="BC231" s="33"/>
      <c r="BH231" s="33"/>
      <c r="BI231" s="33"/>
      <c r="BN231" s="33"/>
      <c r="BO231" s="33"/>
      <c r="BP231" s="34"/>
      <c r="BQ231" s="33"/>
      <c r="BR231" s="33"/>
      <c r="BV231" s="33"/>
      <c r="BW231" s="20"/>
      <c r="BX231" s="20"/>
      <c r="BY231" s="20"/>
      <c r="BZ231" s="20"/>
      <c r="CA231" s="20"/>
      <c r="CB231" s="20"/>
      <c r="CC231" s="20"/>
      <c r="CD231" s="20"/>
      <c r="CE231" s="20"/>
      <c r="CF231" s="33"/>
      <c r="CG231" s="33"/>
      <c r="CH231" s="20"/>
      <c r="CI231" s="20"/>
      <c r="CJ231" s="20"/>
      <c r="CK231" s="33"/>
      <c r="CL231" s="33"/>
      <c r="CM231" s="33"/>
      <c r="CN231" s="20"/>
      <c r="CO231" s="35"/>
      <c r="CR231" s="33"/>
      <c r="CS231" s="33"/>
      <c r="CT231" s="36"/>
      <c r="CW231" s="20"/>
      <c r="CY231" s="33"/>
      <c r="CZ231" s="33"/>
      <c r="DA231" s="33"/>
      <c r="DC231" s="32">
        <v>-4</v>
      </c>
      <c r="DD231" s="33">
        <v>-4</v>
      </c>
      <c r="DE231" s="20"/>
      <c r="DF231" s="20"/>
      <c r="DG231" s="37"/>
      <c r="DH231" s="33"/>
      <c r="DI231" s="32">
        <v>7</v>
      </c>
      <c r="DJ231" s="32">
        <v>20</v>
      </c>
      <c r="DO231" s="36">
        <v>23</v>
      </c>
      <c r="DP231" s="20"/>
      <c r="DQ231" s="33"/>
      <c r="DR231" s="32">
        <v>1</v>
      </c>
      <c r="DW231" s="20"/>
      <c r="DX231" s="20"/>
      <c r="DY231" s="20"/>
      <c r="DZ231" s="33"/>
      <c r="EB231" s="32">
        <v>20</v>
      </c>
      <c r="EE231" s="34">
        <v>44</v>
      </c>
      <c r="EF231" s="33"/>
      <c r="EG231" s="33"/>
      <c r="EM231" s="32">
        <v>5</v>
      </c>
      <c r="EO231" s="33">
        <v>49</v>
      </c>
      <c r="EP231" s="33"/>
      <c r="EQ231" s="33"/>
      <c r="EU231" s="32">
        <v>90</v>
      </c>
      <c r="EW231" s="33">
        <v>139</v>
      </c>
      <c r="EX231" s="33"/>
      <c r="EY231" s="33"/>
      <c r="EZ231" s="32">
        <v>3</v>
      </c>
      <c r="FD231" s="32">
        <v>70</v>
      </c>
      <c r="FG231" s="33">
        <v>212</v>
      </c>
      <c r="FH231" s="33"/>
      <c r="FI231" s="33"/>
      <c r="FO231" s="33">
        <v>212</v>
      </c>
      <c r="FP231" s="33"/>
      <c r="FQ231" s="33"/>
      <c r="FV231" s="33"/>
      <c r="FW231" s="33"/>
      <c r="FX231" s="33">
        <v>-2</v>
      </c>
      <c r="FZ231" s="32">
        <v>60</v>
      </c>
      <c r="GB231" s="33">
        <v>270</v>
      </c>
      <c r="GC231" s="20"/>
      <c r="GD231" s="20"/>
      <c r="GE231" s="20"/>
      <c r="GF231" s="20"/>
      <c r="GG231" s="20"/>
      <c r="GH231" s="33">
        <v>270</v>
      </c>
      <c r="GI231" s="33"/>
      <c r="GM231" s="40">
        <v>-4</v>
      </c>
      <c r="GN231" s="33">
        <v>266</v>
      </c>
      <c r="GO231" s="33"/>
      <c r="GU231" s="33">
        <v>266</v>
      </c>
      <c r="GV231" s="33"/>
      <c r="GZ231" s="33">
        <v>266</v>
      </c>
      <c r="HF231" s="32">
        <v>0</v>
      </c>
      <c r="HG231" s="32">
        <v>266</v>
      </c>
      <c r="HM231" s="32">
        <v>266</v>
      </c>
      <c r="HR231" s="32">
        <v>266</v>
      </c>
      <c r="HS231" s="32">
        <v>-69</v>
      </c>
      <c r="HT231" s="32" t="s">
        <v>204</v>
      </c>
      <c r="HU231" s="32">
        <v>20</v>
      </c>
      <c r="IA231" s="32">
        <v>217</v>
      </c>
      <c r="ID231" s="32">
        <v>20</v>
      </c>
      <c r="IH231" s="32">
        <v>237</v>
      </c>
      <c r="IL231" s="32">
        <v>0</v>
      </c>
      <c r="IQ231" s="32">
        <v>-4</v>
      </c>
      <c r="IR231" s="32">
        <v>233</v>
      </c>
      <c r="IS231" s="32">
        <v>-174</v>
      </c>
      <c r="IT231" s="32" t="s">
        <v>215</v>
      </c>
      <c r="IV231" s="32">
        <v>50</v>
      </c>
      <c r="IX231" s="32">
        <v>109</v>
      </c>
      <c r="IY231" s="32">
        <v>-56</v>
      </c>
      <c r="IZ231" s="32" t="s">
        <v>228</v>
      </c>
      <c r="JC231" s="32">
        <v>53</v>
      </c>
      <c r="JI231" s="66"/>
      <c r="JK231" s="32">
        <v>-2</v>
      </c>
      <c r="JL231" s="32">
        <f t="shared" si="3"/>
        <v>51</v>
      </c>
    </row>
    <row r="232" s="32" customFormat="1" customHeight="1" spans="1:272">
      <c r="A232" s="10">
        <v>230</v>
      </c>
      <c r="B232" s="10">
        <v>399</v>
      </c>
      <c r="C232" s="10" t="s">
        <v>487</v>
      </c>
      <c r="D232" s="10" t="s">
        <v>269</v>
      </c>
      <c r="E232" s="46">
        <v>13000</v>
      </c>
      <c r="F232" s="48" t="s">
        <v>1283</v>
      </c>
      <c r="G232" s="10"/>
      <c r="M232" s="20"/>
      <c r="T232" s="33"/>
      <c r="U232" s="20"/>
      <c r="V232" s="20"/>
      <c r="W232" s="20"/>
      <c r="X232" s="20"/>
      <c r="Y232" s="20"/>
      <c r="Z232" s="20"/>
      <c r="AA232" s="20"/>
      <c r="AB232" s="20"/>
      <c r="AC232" s="20"/>
      <c r="AD232" s="20"/>
      <c r="AE232" s="20"/>
      <c r="AF232" s="20"/>
      <c r="AG232" s="33"/>
      <c r="AO232" s="33"/>
      <c r="AP232" s="33"/>
      <c r="AQ232" s="33"/>
      <c r="AR232" s="33"/>
      <c r="AS232" s="33"/>
      <c r="AT232" s="33"/>
      <c r="AU232" s="33"/>
      <c r="AV232" s="33"/>
      <c r="AW232" s="33"/>
      <c r="AX232" s="33"/>
      <c r="BA232" s="33"/>
      <c r="BB232" s="33"/>
      <c r="BC232" s="33"/>
      <c r="BH232" s="33"/>
      <c r="BI232" s="33"/>
      <c r="BN232" s="33"/>
      <c r="BO232" s="33"/>
      <c r="BP232" s="34"/>
      <c r="BQ232" s="33"/>
      <c r="BR232" s="33"/>
      <c r="BV232" s="33"/>
      <c r="BW232" s="20"/>
      <c r="BX232" s="20"/>
      <c r="BY232" s="20"/>
      <c r="BZ232" s="20"/>
      <c r="CA232" s="20"/>
      <c r="CB232" s="20"/>
      <c r="CC232" s="20"/>
      <c r="CD232" s="20"/>
      <c r="CE232" s="20"/>
      <c r="CF232" s="33"/>
      <c r="CG232" s="33"/>
      <c r="CH232" s="20"/>
      <c r="CI232" s="20"/>
      <c r="CJ232" s="20"/>
      <c r="CK232" s="33"/>
      <c r="CL232" s="33"/>
      <c r="CM232" s="33"/>
      <c r="CN232" s="20"/>
      <c r="CO232" s="35"/>
      <c r="CR232" s="33"/>
      <c r="CS232" s="33"/>
      <c r="CT232" s="36"/>
      <c r="CW232" s="20"/>
      <c r="CY232" s="33"/>
      <c r="CZ232" s="33"/>
      <c r="DA232" s="33"/>
      <c r="DD232" s="33"/>
      <c r="DE232" s="20"/>
      <c r="DF232" s="20"/>
      <c r="DG232" s="37"/>
      <c r="DH232" s="33"/>
      <c r="DJ232" s="46">
        <v>20</v>
      </c>
      <c r="DO232" s="36">
        <v>20</v>
      </c>
      <c r="DP232" s="20"/>
      <c r="DQ232" s="33"/>
      <c r="DW232" s="20"/>
      <c r="DX232" s="20"/>
      <c r="DY232" s="20"/>
      <c r="DZ232" s="33"/>
      <c r="EE232" s="34">
        <v>20</v>
      </c>
      <c r="EF232" s="33"/>
      <c r="EG232" s="33"/>
      <c r="EO232" s="33">
        <v>20</v>
      </c>
      <c r="EP232" s="33"/>
      <c r="EQ232" s="33"/>
      <c r="ER232" s="32">
        <v>-1</v>
      </c>
      <c r="ET232" s="32">
        <v>20</v>
      </c>
      <c r="EU232" s="32">
        <v>90</v>
      </c>
      <c r="EW232" s="33">
        <v>129</v>
      </c>
      <c r="EX232" s="33"/>
      <c r="EY232" s="33"/>
      <c r="EZ232" s="32">
        <v>-2</v>
      </c>
      <c r="FC232" s="32">
        <v>10</v>
      </c>
      <c r="FD232" s="32">
        <v>70</v>
      </c>
      <c r="FE232" s="32">
        <v>4</v>
      </c>
      <c r="FG232" s="33">
        <v>211</v>
      </c>
      <c r="FH232" s="33">
        <v>-7</v>
      </c>
      <c r="FI232" s="33" t="s">
        <v>1284</v>
      </c>
      <c r="FN232" s="32">
        <v>0</v>
      </c>
      <c r="FO232" s="33">
        <v>204</v>
      </c>
      <c r="FP232" s="33">
        <v>-5.5</v>
      </c>
      <c r="FQ232" s="33" t="s">
        <v>927</v>
      </c>
      <c r="FV232" s="33">
        <v>-12.5</v>
      </c>
      <c r="FW232" s="33" t="s">
        <v>997</v>
      </c>
      <c r="FX232" s="33">
        <v>-6</v>
      </c>
      <c r="FZ232" s="32">
        <v>20</v>
      </c>
      <c r="GB232" s="33">
        <v>200</v>
      </c>
      <c r="GC232" s="20"/>
      <c r="GD232" s="20"/>
      <c r="GE232" s="20"/>
      <c r="GF232" s="20"/>
      <c r="GG232" s="20">
        <v>-2</v>
      </c>
      <c r="GH232" s="33">
        <v>198</v>
      </c>
      <c r="GI232" s="33">
        <v>-50.5</v>
      </c>
      <c r="GJ232" s="32" t="s">
        <v>493</v>
      </c>
      <c r="GL232" s="32">
        <v>20</v>
      </c>
      <c r="GM232" s="40">
        <v>-4</v>
      </c>
      <c r="GN232" s="33">
        <v>163.5</v>
      </c>
      <c r="GO232" s="33"/>
      <c r="GR232" s="32">
        <v>4</v>
      </c>
      <c r="GT232" s="32">
        <v>20</v>
      </c>
      <c r="GU232" s="33">
        <v>187.5</v>
      </c>
      <c r="GV232" s="33">
        <v>-60</v>
      </c>
      <c r="GW232" s="32" t="s">
        <v>435</v>
      </c>
      <c r="GX232" s="32">
        <v>5</v>
      </c>
      <c r="GZ232" s="33">
        <v>108.5</v>
      </c>
      <c r="HE232" s="32">
        <v>-2</v>
      </c>
      <c r="HF232" s="32">
        <v>5.5</v>
      </c>
      <c r="HG232" s="32">
        <v>112</v>
      </c>
      <c r="HH232" s="32">
        <v>-28</v>
      </c>
      <c r="HI232" s="32" t="s">
        <v>253</v>
      </c>
      <c r="HM232" s="32">
        <v>84</v>
      </c>
      <c r="HN232" s="32">
        <v>-44.5</v>
      </c>
      <c r="HO232" s="32" t="s">
        <v>494</v>
      </c>
      <c r="HP232" s="32">
        <v>6</v>
      </c>
      <c r="HQ232" s="32">
        <v>1</v>
      </c>
      <c r="HR232" s="32">
        <v>46.5</v>
      </c>
      <c r="HS232" s="32">
        <v>46</v>
      </c>
      <c r="HT232" s="32" t="s">
        <v>204</v>
      </c>
      <c r="HU232" s="32">
        <v>20</v>
      </c>
      <c r="HY232" s="32">
        <v>7.5</v>
      </c>
      <c r="HZ232" s="32">
        <v>-2</v>
      </c>
      <c r="IA232" s="32">
        <v>118</v>
      </c>
      <c r="IB232" s="32">
        <v>-32</v>
      </c>
      <c r="IC232" s="32" t="s">
        <v>255</v>
      </c>
      <c r="IH232" s="32">
        <v>86</v>
      </c>
      <c r="IL232" s="32">
        <v>7.5</v>
      </c>
      <c r="IN232" s="32">
        <v>2</v>
      </c>
      <c r="IR232" s="32">
        <v>95.5</v>
      </c>
      <c r="IS232" s="32">
        <v>-50</v>
      </c>
      <c r="IT232" s="32" t="s">
        <v>241</v>
      </c>
      <c r="IU232" s="32">
        <v>20</v>
      </c>
      <c r="IV232" s="32">
        <v>40</v>
      </c>
      <c r="IX232" s="32">
        <v>105.5</v>
      </c>
      <c r="IY232" s="32">
        <v>-64.5</v>
      </c>
      <c r="IZ232" s="32" t="s">
        <v>495</v>
      </c>
      <c r="JC232" s="32">
        <v>41</v>
      </c>
      <c r="JD232" s="32">
        <v>-32</v>
      </c>
      <c r="JE232" s="32" t="s">
        <v>310</v>
      </c>
      <c r="JH232" s="32">
        <v>20</v>
      </c>
      <c r="JI232" s="66"/>
      <c r="JL232" s="32">
        <f t="shared" si="3"/>
        <v>29</v>
      </c>
    </row>
    <row r="233" s="32" customFormat="1" customHeight="1" spans="1:272">
      <c r="A233" s="10">
        <v>231</v>
      </c>
      <c r="B233" s="10">
        <v>102479</v>
      </c>
      <c r="C233" s="10" t="s">
        <v>1196</v>
      </c>
      <c r="D233" s="10" t="s">
        <v>269</v>
      </c>
      <c r="E233" s="46">
        <v>12898</v>
      </c>
      <c r="F233" s="48" t="s">
        <v>1285</v>
      </c>
      <c r="G233" s="10"/>
      <c r="M233" s="20"/>
      <c r="T233" s="33"/>
      <c r="U233" s="20"/>
      <c r="V233" s="20"/>
      <c r="W233" s="20"/>
      <c r="X233" s="20"/>
      <c r="Y233" s="20"/>
      <c r="Z233" s="20"/>
      <c r="AA233" s="20"/>
      <c r="AB233" s="20"/>
      <c r="AC233" s="20"/>
      <c r="AD233" s="20"/>
      <c r="AE233" s="20"/>
      <c r="AF233" s="20"/>
      <c r="AG233" s="33"/>
      <c r="AO233" s="33"/>
      <c r="AP233" s="33"/>
      <c r="AQ233" s="33"/>
      <c r="AR233" s="33"/>
      <c r="AS233" s="33"/>
      <c r="AT233" s="33"/>
      <c r="AU233" s="33"/>
      <c r="AV233" s="33"/>
      <c r="AW233" s="33"/>
      <c r="AX233" s="33"/>
      <c r="BA233" s="33"/>
      <c r="BB233" s="33"/>
      <c r="BC233" s="33"/>
      <c r="BH233" s="33"/>
      <c r="BI233" s="33"/>
      <c r="BN233" s="33"/>
      <c r="BO233" s="33"/>
      <c r="BP233" s="34"/>
      <c r="BQ233" s="33"/>
      <c r="BR233" s="33"/>
      <c r="BV233" s="33"/>
      <c r="BW233" s="20"/>
      <c r="BX233" s="20"/>
      <c r="BY233" s="20"/>
      <c r="BZ233" s="20"/>
      <c r="CA233" s="20"/>
      <c r="CB233" s="20"/>
      <c r="CC233" s="20"/>
      <c r="CD233" s="20"/>
      <c r="CE233" s="20"/>
      <c r="CF233" s="33"/>
      <c r="CG233" s="33"/>
      <c r="CH233" s="20"/>
      <c r="CI233" s="20"/>
      <c r="CJ233" s="20"/>
      <c r="CK233" s="33"/>
      <c r="CL233" s="33"/>
      <c r="CM233" s="33"/>
      <c r="CN233" s="20"/>
      <c r="CO233" s="35"/>
      <c r="CR233" s="33"/>
      <c r="CS233" s="33"/>
      <c r="CT233" s="36"/>
      <c r="CW233" s="20"/>
      <c r="CY233" s="33"/>
      <c r="CZ233" s="33"/>
      <c r="DA233" s="33"/>
      <c r="DD233" s="33"/>
      <c r="DE233" s="20"/>
      <c r="DF233" s="20"/>
      <c r="DG233" s="37"/>
      <c r="DH233" s="33"/>
      <c r="DK233" s="86">
        <v>8</v>
      </c>
      <c r="DL233" s="86"/>
      <c r="DO233" s="36">
        <v>8</v>
      </c>
      <c r="DP233" s="20">
        <v>-6.5</v>
      </c>
      <c r="DQ233" s="33" t="s">
        <v>532</v>
      </c>
      <c r="DR233" s="32">
        <v>-1</v>
      </c>
      <c r="DW233" s="20"/>
      <c r="DX233" s="20"/>
      <c r="DY233" s="20"/>
      <c r="DZ233" s="33"/>
      <c r="EA233" s="32">
        <v>0</v>
      </c>
      <c r="EE233" s="34">
        <v>0.5</v>
      </c>
      <c r="EF233" s="33"/>
      <c r="EG233" s="33"/>
      <c r="EJ233" s="32">
        <v>5</v>
      </c>
      <c r="EO233" s="33">
        <v>5.5</v>
      </c>
      <c r="EP233" s="33"/>
      <c r="EQ233" s="33"/>
      <c r="ET233" s="32">
        <v>20</v>
      </c>
      <c r="EU233" s="32">
        <v>30</v>
      </c>
      <c r="EW233" s="33">
        <v>55.5</v>
      </c>
      <c r="EX233" s="33"/>
      <c r="EY233" s="33"/>
      <c r="EZ233" s="32">
        <v>-2</v>
      </c>
      <c r="FB233" s="32">
        <v>10</v>
      </c>
      <c r="FC233" s="32">
        <v>10</v>
      </c>
      <c r="FD233" s="32">
        <v>10</v>
      </c>
      <c r="FE233" s="32">
        <v>2</v>
      </c>
      <c r="FG233" s="33">
        <v>85.5</v>
      </c>
      <c r="FH233" s="33"/>
      <c r="FI233" s="33"/>
      <c r="FK233" s="32">
        <v>8</v>
      </c>
      <c r="FO233" s="33">
        <v>93.5</v>
      </c>
      <c r="FP233" s="33">
        <v>-16</v>
      </c>
      <c r="FQ233" s="33" t="s">
        <v>287</v>
      </c>
      <c r="FS233" s="32">
        <v>2</v>
      </c>
      <c r="FV233" s="33">
        <v>-34</v>
      </c>
      <c r="FW233" s="33" t="s">
        <v>1286</v>
      </c>
      <c r="FX233" s="33"/>
      <c r="GB233" s="33">
        <v>45.5</v>
      </c>
      <c r="GC233" s="20">
        <v>-44</v>
      </c>
      <c r="GD233" s="20" t="s">
        <v>1287</v>
      </c>
      <c r="GE233" s="20"/>
      <c r="GF233" s="20"/>
      <c r="GG233" s="20">
        <v>-2</v>
      </c>
      <c r="GH233" s="33">
        <v>-0.5</v>
      </c>
      <c r="GI233" s="33"/>
      <c r="GM233" s="40">
        <v>-2</v>
      </c>
      <c r="GN233" s="33">
        <v>-2.5</v>
      </c>
      <c r="GO233" s="33"/>
      <c r="GQ233" s="32">
        <v>20</v>
      </c>
      <c r="GU233" s="33">
        <v>17.5</v>
      </c>
      <c r="GV233" s="33"/>
      <c r="GZ233" s="33">
        <v>-2.5</v>
      </c>
      <c r="HD233" s="32">
        <v>1</v>
      </c>
      <c r="HE233" s="32">
        <v>16</v>
      </c>
      <c r="HF233" s="32">
        <v>0</v>
      </c>
      <c r="HG233" s="32">
        <v>14.5</v>
      </c>
      <c r="HL233" s="32">
        <v>4</v>
      </c>
      <c r="HM233" s="32">
        <v>18.5</v>
      </c>
      <c r="HR233" s="32">
        <v>18.5</v>
      </c>
      <c r="HU233" s="32">
        <v>20</v>
      </c>
      <c r="HZ233" s="32">
        <v>-2</v>
      </c>
      <c r="IA233" s="32">
        <v>36.5</v>
      </c>
      <c r="IB233" s="32">
        <v>-5.5</v>
      </c>
      <c r="IC233" s="32" t="s">
        <v>255</v>
      </c>
      <c r="IH233" s="32">
        <v>31</v>
      </c>
      <c r="IL233" s="32">
        <v>0</v>
      </c>
      <c r="IQ233" s="32">
        <v>-2</v>
      </c>
      <c r="IR233" s="32">
        <v>29</v>
      </c>
      <c r="IU233" s="32">
        <v>20</v>
      </c>
      <c r="IV233" s="32">
        <v>40</v>
      </c>
      <c r="IX233" s="32">
        <v>89</v>
      </c>
      <c r="IY233" s="32">
        <v>-67.5</v>
      </c>
      <c r="IZ233" s="32" t="s">
        <v>495</v>
      </c>
      <c r="JC233" s="32">
        <v>21.5</v>
      </c>
      <c r="JI233" s="66"/>
      <c r="JL233" s="32">
        <f t="shared" si="3"/>
        <v>21.5</v>
      </c>
    </row>
    <row r="234" s="32" customFormat="1" customHeight="1" spans="1:272">
      <c r="A234" s="10">
        <v>232</v>
      </c>
      <c r="B234" s="10">
        <v>105910</v>
      </c>
      <c r="C234" s="10" t="s">
        <v>980</v>
      </c>
      <c r="D234" s="10" t="s">
        <v>269</v>
      </c>
      <c r="E234" s="46">
        <v>12949</v>
      </c>
      <c r="F234" s="48" t="s">
        <v>1288</v>
      </c>
      <c r="G234" s="10"/>
      <c r="M234" s="20"/>
      <c r="T234" s="33"/>
      <c r="U234" s="20"/>
      <c r="V234" s="20"/>
      <c r="W234" s="20"/>
      <c r="X234" s="20"/>
      <c r="Y234" s="20"/>
      <c r="Z234" s="20"/>
      <c r="AA234" s="20"/>
      <c r="AB234" s="20"/>
      <c r="AC234" s="20"/>
      <c r="AD234" s="20"/>
      <c r="AE234" s="20"/>
      <c r="AF234" s="20"/>
      <c r="AG234" s="33"/>
      <c r="AO234" s="33"/>
      <c r="AP234" s="33"/>
      <c r="AQ234" s="33"/>
      <c r="AR234" s="33"/>
      <c r="AS234" s="33"/>
      <c r="AT234" s="33"/>
      <c r="AU234" s="33"/>
      <c r="AV234" s="33"/>
      <c r="AW234" s="33"/>
      <c r="AX234" s="33"/>
      <c r="BA234" s="33"/>
      <c r="BB234" s="33"/>
      <c r="BC234" s="33"/>
      <c r="BH234" s="33"/>
      <c r="BI234" s="33"/>
      <c r="BN234" s="33"/>
      <c r="BO234" s="33"/>
      <c r="BP234" s="34"/>
      <c r="BQ234" s="33"/>
      <c r="BR234" s="33"/>
      <c r="BV234" s="33"/>
      <c r="BW234" s="20"/>
      <c r="BX234" s="20"/>
      <c r="BY234" s="20"/>
      <c r="BZ234" s="20"/>
      <c r="CA234" s="20"/>
      <c r="CB234" s="20"/>
      <c r="CC234" s="20"/>
      <c r="CD234" s="20"/>
      <c r="CE234" s="20"/>
      <c r="CF234" s="33"/>
      <c r="CG234" s="33"/>
      <c r="CH234" s="20"/>
      <c r="CI234" s="20"/>
      <c r="CJ234" s="20"/>
      <c r="CK234" s="33"/>
      <c r="CL234" s="33"/>
      <c r="CM234" s="33"/>
      <c r="CN234" s="20"/>
      <c r="CO234" s="35"/>
      <c r="CR234" s="33"/>
      <c r="CS234" s="33"/>
      <c r="CT234" s="36"/>
      <c r="CW234" s="20"/>
      <c r="CY234" s="33"/>
      <c r="CZ234" s="33"/>
      <c r="DA234" s="33"/>
      <c r="DD234" s="33"/>
      <c r="DE234" s="20"/>
      <c r="DF234" s="20"/>
      <c r="DG234" s="37"/>
      <c r="DH234" s="33"/>
      <c r="DK234" s="86">
        <v>8</v>
      </c>
      <c r="DL234" s="86"/>
      <c r="DO234" s="36">
        <v>8</v>
      </c>
      <c r="DP234" s="20"/>
      <c r="DQ234" s="33"/>
      <c r="DR234" s="32">
        <v>50</v>
      </c>
      <c r="DW234" s="20"/>
      <c r="DX234" s="20"/>
      <c r="DY234" s="20"/>
      <c r="DZ234" s="33"/>
      <c r="EA234" s="32">
        <v>-4</v>
      </c>
      <c r="EE234" s="34">
        <v>54</v>
      </c>
      <c r="EF234" s="33"/>
      <c r="EG234" s="33"/>
      <c r="EK234" s="32">
        <v>10</v>
      </c>
      <c r="EM234" s="32">
        <v>-4</v>
      </c>
      <c r="EN234" s="32">
        <v>10</v>
      </c>
      <c r="EO234" s="33">
        <v>70</v>
      </c>
      <c r="EP234" s="33"/>
      <c r="EQ234" s="33"/>
      <c r="ER234" s="32">
        <v>5</v>
      </c>
      <c r="EU234" s="32">
        <v>40</v>
      </c>
      <c r="EV234" s="32">
        <v>3</v>
      </c>
      <c r="EW234" s="33">
        <v>118</v>
      </c>
      <c r="EX234" s="33"/>
      <c r="EY234" s="33"/>
      <c r="FD234" s="32">
        <v>60</v>
      </c>
      <c r="FF234" s="32">
        <v>20</v>
      </c>
      <c r="FG234" s="33">
        <v>198</v>
      </c>
      <c r="FH234" s="33">
        <v>-12.5</v>
      </c>
      <c r="FI234" s="33" t="s">
        <v>1017</v>
      </c>
      <c r="FL234" s="32">
        <v>10</v>
      </c>
      <c r="FN234" s="32">
        <v>1</v>
      </c>
      <c r="FO234" s="33">
        <v>196.5</v>
      </c>
      <c r="FP234" s="33">
        <v>-9.5</v>
      </c>
      <c r="FQ234" s="33" t="s">
        <v>1011</v>
      </c>
      <c r="FV234" s="33"/>
      <c r="FW234" s="33"/>
      <c r="FX234" s="33">
        <v>1</v>
      </c>
      <c r="FZ234" s="32">
        <v>10</v>
      </c>
      <c r="GB234" s="33">
        <v>198</v>
      </c>
      <c r="GC234" s="20"/>
      <c r="GD234" s="20"/>
      <c r="GE234" s="20"/>
      <c r="GF234" s="20"/>
      <c r="GG234" s="20">
        <v>4</v>
      </c>
      <c r="GH234" s="33">
        <v>202</v>
      </c>
      <c r="GI234" s="33"/>
      <c r="GK234" s="32">
        <v>20</v>
      </c>
      <c r="GM234" s="40">
        <v>2</v>
      </c>
      <c r="GN234" s="33">
        <v>224</v>
      </c>
      <c r="GO234" s="33"/>
      <c r="GQ234" s="32">
        <v>20</v>
      </c>
      <c r="GS234" s="32">
        <v>20</v>
      </c>
      <c r="GU234" s="33">
        <v>264</v>
      </c>
      <c r="GV234" s="33"/>
      <c r="GX234" s="32">
        <v>9</v>
      </c>
      <c r="GZ234" s="33">
        <v>233</v>
      </c>
      <c r="HA234" s="32">
        <v>-13</v>
      </c>
      <c r="HB234" s="32" t="s">
        <v>352</v>
      </c>
      <c r="HF234" s="32">
        <v>9</v>
      </c>
      <c r="HG234" s="32">
        <v>229</v>
      </c>
      <c r="HM234" s="32">
        <v>229</v>
      </c>
      <c r="HN234" s="32">
        <v>-43.5</v>
      </c>
      <c r="HO234" s="32" t="s">
        <v>334</v>
      </c>
      <c r="HP234" s="32">
        <v>10</v>
      </c>
      <c r="HQ234" s="32">
        <v>-2</v>
      </c>
      <c r="HR234" s="32">
        <v>193.5</v>
      </c>
      <c r="HS234" s="32">
        <v>-179</v>
      </c>
      <c r="HT234" s="32" t="s">
        <v>400</v>
      </c>
      <c r="HU234" s="32">
        <v>20</v>
      </c>
      <c r="HY234" s="32">
        <v>8.5</v>
      </c>
      <c r="HZ234" s="32">
        <v>-2</v>
      </c>
      <c r="IA234" s="32">
        <v>41</v>
      </c>
      <c r="ID234" s="32">
        <v>20</v>
      </c>
      <c r="IH234" s="32">
        <v>61</v>
      </c>
      <c r="IL234" s="32">
        <v>8</v>
      </c>
      <c r="IM234" s="32">
        <v>20</v>
      </c>
      <c r="IR234" s="32">
        <v>89</v>
      </c>
      <c r="IS234" s="32">
        <v>-77.5</v>
      </c>
      <c r="IT234" s="32" t="s">
        <v>1289</v>
      </c>
      <c r="IV234" s="32">
        <v>40</v>
      </c>
      <c r="IX234" s="32">
        <v>51.5</v>
      </c>
      <c r="IY234" s="32">
        <v>-51.5</v>
      </c>
      <c r="IZ234" s="32" t="s">
        <v>242</v>
      </c>
      <c r="JC234" s="32">
        <v>0</v>
      </c>
      <c r="JI234" s="66"/>
      <c r="JK234" s="32">
        <v>4</v>
      </c>
      <c r="JL234" s="32">
        <f t="shared" si="3"/>
        <v>4</v>
      </c>
    </row>
    <row r="235" s="32" customFormat="1" customHeight="1" spans="1:272">
      <c r="A235" s="10">
        <v>233</v>
      </c>
      <c r="B235" s="10">
        <v>118951</v>
      </c>
      <c r="C235" s="10" t="s">
        <v>960</v>
      </c>
      <c r="D235" s="10" t="s">
        <v>208</v>
      </c>
      <c r="E235" s="46">
        <v>12932</v>
      </c>
      <c r="F235" s="48" t="s">
        <v>1290</v>
      </c>
      <c r="G235" s="10"/>
      <c r="M235" s="20"/>
      <c r="T235" s="33"/>
      <c r="U235" s="20"/>
      <c r="V235" s="20"/>
      <c r="W235" s="20"/>
      <c r="X235" s="20"/>
      <c r="Y235" s="20"/>
      <c r="Z235" s="20"/>
      <c r="AA235" s="20"/>
      <c r="AB235" s="20"/>
      <c r="AC235" s="20"/>
      <c r="AD235" s="20"/>
      <c r="AE235" s="20"/>
      <c r="AF235" s="20"/>
      <c r="AG235" s="33"/>
      <c r="AO235" s="33"/>
      <c r="AP235" s="33"/>
      <c r="AQ235" s="33"/>
      <c r="AR235" s="33"/>
      <c r="AS235" s="33"/>
      <c r="AT235" s="33"/>
      <c r="AU235" s="33"/>
      <c r="AV235" s="33"/>
      <c r="AW235" s="33"/>
      <c r="AX235" s="33"/>
      <c r="BA235" s="33"/>
      <c r="BB235" s="33"/>
      <c r="BC235" s="33"/>
      <c r="BH235" s="33"/>
      <c r="BI235" s="33"/>
      <c r="BN235" s="33"/>
      <c r="BO235" s="33"/>
      <c r="BP235" s="34"/>
      <c r="BQ235" s="33"/>
      <c r="BR235" s="33"/>
      <c r="BV235" s="33"/>
      <c r="BW235" s="20"/>
      <c r="BX235" s="20"/>
      <c r="BY235" s="20"/>
      <c r="BZ235" s="20"/>
      <c r="CA235" s="20"/>
      <c r="CB235" s="20"/>
      <c r="CC235" s="20"/>
      <c r="CD235" s="20"/>
      <c r="CE235" s="20"/>
      <c r="CF235" s="33"/>
      <c r="CG235" s="33"/>
      <c r="CH235" s="20"/>
      <c r="CI235" s="20"/>
      <c r="CJ235" s="20"/>
      <c r="CK235" s="33"/>
      <c r="CL235" s="33"/>
      <c r="CM235" s="33"/>
      <c r="CN235" s="20"/>
      <c r="CO235" s="35"/>
      <c r="CR235" s="33"/>
      <c r="CS235" s="33"/>
      <c r="CT235" s="36"/>
      <c r="CW235" s="20"/>
      <c r="CY235" s="33"/>
      <c r="CZ235" s="33"/>
      <c r="DA235" s="33"/>
      <c r="DD235" s="33"/>
      <c r="DE235" s="20"/>
      <c r="DF235" s="20"/>
      <c r="DG235" s="37"/>
      <c r="DH235" s="33"/>
      <c r="DK235" s="86">
        <v>6</v>
      </c>
      <c r="DL235" s="86"/>
      <c r="DO235" s="36">
        <v>6</v>
      </c>
      <c r="DP235" s="20"/>
      <c r="DQ235" s="33"/>
      <c r="DR235" s="32">
        <v>-28</v>
      </c>
      <c r="DW235" s="20"/>
      <c r="DX235" s="20"/>
      <c r="DY235" s="20"/>
      <c r="DZ235" s="33"/>
      <c r="EA235" s="32">
        <v>-36</v>
      </c>
      <c r="EE235" s="34">
        <v>-58</v>
      </c>
      <c r="EF235" s="33"/>
      <c r="EG235" s="33"/>
      <c r="EJ235" s="32">
        <v>5</v>
      </c>
      <c r="EM235" s="32">
        <v>-18</v>
      </c>
      <c r="EO235" s="33">
        <v>-71</v>
      </c>
      <c r="EP235" s="33"/>
      <c r="EQ235" s="33"/>
      <c r="ER235" s="32">
        <v>33</v>
      </c>
      <c r="ET235" s="32">
        <v>20</v>
      </c>
      <c r="EU235" s="32">
        <v>90</v>
      </c>
      <c r="EW235" s="33">
        <v>72</v>
      </c>
      <c r="EX235" s="33"/>
      <c r="EY235" s="33"/>
      <c r="EZ235" s="32">
        <v>5</v>
      </c>
      <c r="FD235" s="32">
        <v>80</v>
      </c>
      <c r="FG235" s="33">
        <v>157</v>
      </c>
      <c r="FH235" s="33"/>
      <c r="FI235" s="33"/>
      <c r="FO235" s="33">
        <v>157</v>
      </c>
      <c r="FP235" s="33"/>
      <c r="FQ235" s="33"/>
      <c r="FV235" s="33"/>
      <c r="FW235" s="33"/>
      <c r="FX235" s="33">
        <v>-2</v>
      </c>
      <c r="FZ235" s="32">
        <v>20</v>
      </c>
      <c r="GB235" s="33">
        <v>175</v>
      </c>
      <c r="GC235" s="20"/>
      <c r="GD235" s="20"/>
      <c r="GE235" s="20"/>
      <c r="GF235" s="20"/>
      <c r="GG235" s="20"/>
      <c r="GH235" s="33">
        <v>175</v>
      </c>
      <c r="GI235" s="33"/>
      <c r="GL235" s="32">
        <v>20</v>
      </c>
      <c r="GM235" s="40">
        <v>-6</v>
      </c>
      <c r="GN235" s="33">
        <v>189</v>
      </c>
      <c r="GO235" s="33"/>
      <c r="GR235" s="32">
        <v>-4</v>
      </c>
      <c r="GT235" s="32">
        <v>20</v>
      </c>
      <c r="GU235" s="33">
        <v>205</v>
      </c>
      <c r="GV235" s="33"/>
      <c r="GX235" s="32">
        <v>7</v>
      </c>
      <c r="GY235" s="32">
        <v>20</v>
      </c>
      <c r="GZ235" s="33">
        <v>216</v>
      </c>
      <c r="HE235" s="32">
        <v>-14</v>
      </c>
      <c r="HF235" s="32">
        <v>7</v>
      </c>
      <c r="HG235" s="32">
        <v>209</v>
      </c>
      <c r="HL235" s="32">
        <v>-4</v>
      </c>
      <c r="HM235" s="32">
        <v>205</v>
      </c>
      <c r="HP235" s="32">
        <v>3</v>
      </c>
      <c r="HR235" s="32">
        <v>208</v>
      </c>
      <c r="HU235" s="32">
        <v>20</v>
      </c>
      <c r="HY235" s="32">
        <v>4</v>
      </c>
      <c r="IA235" s="32">
        <v>232</v>
      </c>
      <c r="IG235" s="32">
        <v>-2</v>
      </c>
      <c r="IH235" s="32">
        <v>230</v>
      </c>
      <c r="II235" s="32">
        <v>-45</v>
      </c>
      <c r="IJ235" s="32" t="s">
        <v>406</v>
      </c>
      <c r="IL235" s="32">
        <v>4</v>
      </c>
      <c r="IQ235" s="32">
        <v>-4</v>
      </c>
      <c r="IR235" s="32">
        <v>185</v>
      </c>
      <c r="IS235" s="32">
        <v>-2.5</v>
      </c>
      <c r="IT235" s="32" t="s">
        <v>360</v>
      </c>
      <c r="IV235" s="32">
        <v>50</v>
      </c>
      <c r="IX235" s="32">
        <v>232.5</v>
      </c>
      <c r="JC235" s="32">
        <v>232.5</v>
      </c>
      <c r="JD235" s="32">
        <v>-52.5</v>
      </c>
      <c r="JE235" s="32" t="s">
        <v>206</v>
      </c>
      <c r="JI235" s="66"/>
      <c r="JL235" s="32">
        <f t="shared" si="3"/>
        <v>180</v>
      </c>
    </row>
    <row r="236" s="32" customFormat="1" customHeight="1" spans="1:272">
      <c r="A236" s="10">
        <v>234</v>
      </c>
      <c r="B236" s="10">
        <v>119262</v>
      </c>
      <c r="C236" s="10" t="s">
        <v>1291</v>
      </c>
      <c r="D236" s="10" t="s">
        <v>269</v>
      </c>
      <c r="E236" s="46">
        <v>12911</v>
      </c>
      <c r="F236" s="48" t="s">
        <v>1292</v>
      </c>
      <c r="G236" s="10"/>
      <c r="M236" s="20"/>
      <c r="T236" s="33"/>
      <c r="U236" s="20"/>
      <c r="V236" s="20"/>
      <c r="W236" s="20"/>
      <c r="X236" s="20"/>
      <c r="Y236" s="20"/>
      <c r="Z236" s="20"/>
      <c r="AA236" s="20"/>
      <c r="AB236" s="20"/>
      <c r="AC236" s="20"/>
      <c r="AD236" s="20"/>
      <c r="AE236" s="20"/>
      <c r="AF236" s="20"/>
      <c r="AG236" s="33"/>
      <c r="AO236" s="33"/>
      <c r="AP236" s="33"/>
      <c r="AQ236" s="33"/>
      <c r="AR236" s="33"/>
      <c r="AS236" s="33"/>
      <c r="AT236" s="33"/>
      <c r="AU236" s="33"/>
      <c r="AV236" s="33"/>
      <c r="AW236" s="33"/>
      <c r="AX236" s="33"/>
      <c r="BA236" s="33"/>
      <c r="BB236" s="33"/>
      <c r="BC236" s="33"/>
      <c r="BH236" s="33"/>
      <c r="BI236" s="33"/>
      <c r="BN236" s="33"/>
      <c r="BO236" s="33"/>
      <c r="BP236" s="34"/>
      <c r="BQ236" s="33"/>
      <c r="BR236" s="33"/>
      <c r="BV236" s="33"/>
      <c r="BW236" s="20"/>
      <c r="BX236" s="20"/>
      <c r="BY236" s="20"/>
      <c r="BZ236" s="20"/>
      <c r="CA236" s="20"/>
      <c r="CB236" s="20"/>
      <c r="CC236" s="20"/>
      <c r="CD236" s="20"/>
      <c r="CE236" s="20"/>
      <c r="CF236" s="33"/>
      <c r="CG236" s="33"/>
      <c r="CH236" s="20"/>
      <c r="CI236" s="20"/>
      <c r="CJ236" s="20"/>
      <c r="CK236" s="33"/>
      <c r="CL236" s="33"/>
      <c r="CM236" s="33"/>
      <c r="CN236" s="20"/>
      <c r="CO236" s="35"/>
      <c r="CR236" s="33"/>
      <c r="CS236" s="33"/>
      <c r="CT236" s="36"/>
      <c r="CW236" s="20"/>
      <c r="CY236" s="33"/>
      <c r="CZ236" s="33"/>
      <c r="DA236" s="33"/>
      <c r="DD236" s="33"/>
      <c r="DE236" s="20"/>
      <c r="DF236" s="20"/>
      <c r="DG236" s="37"/>
      <c r="DH236" s="33"/>
      <c r="DK236" s="86">
        <v>4</v>
      </c>
      <c r="DL236" s="86"/>
      <c r="DO236" s="36">
        <v>4</v>
      </c>
      <c r="DP236" s="20"/>
      <c r="DQ236" s="33"/>
      <c r="DW236" s="20"/>
      <c r="DX236" s="20"/>
      <c r="DY236" s="20"/>
      <c r="DZ236" s="33"/>
      <c r="EE236" s="34">
        <v>4</v>
      </c>
      <c r="EF236" s="33"/>
      <c r="EG236" s="33"/>
      <c r="EO236" s="33">
        <v>4</v>
      </c>
      <c r="EP236" s="33"/>
      <c r="EQ236" s="33"/>
      <c r="EU236" s="32">
        <v>80</v>
      </c>
      <c r="EW236" s="33">
        <v>84</v>
      </c>
      <c r="EX236" s="33"/>
      <c r="EY236" s="33"/>
      <c r="FD236" s="32">
        <v>50</v>
      </c>
      <c r="FE236" s="32">
        <v>4</v>
      </c>
      <c r="FG236" s="33">
        <v>138</v>
      </c>
      <c r="FH236" s="33"/>
      <c r="FI236" s="33"/>
      <c r="FO236" s="33">
        <v>138</v>
      </c>
      <c r="FP236" s="33"/>
      <c r="FQ236" s="33"/>
      <c r="FV236" s="33">
        <v>-47</v>
      </c>
      <c r="FW236" s="33" t="s">
        <v>1293</v>
      </c>
      <c r="FX236" s="33">
        <v>-2</v>
      </c>
      <c r="FY236" s="32">
        <v>10</v>
      </c>
      <c r="FZ236" s="32">
        <v>20</v>
      </c>
      <c r="GB236" s="33">
        <v>119</v>
      </c>
      <c r="GC236" s="20">
        <v>-8</v>
      </c>
      <c r="GD236" s="20" t="s">
        <v>382</v>
      </c>
      <c r="GE236" s="20"/>
      <c r="GF236" s="20"/>
      <c r="GG236" s="20"/>
      <c r="GH236" s="33">
        <v>111</v>
      </c>
      <c r="GI236" s="33">
        <v>-24</v>
      </c>
      <c r="GJ236" s="32" t="s">
        <v>493</v>
      </c>
      <c r="GM236" s="40"/>
      <c r="GN236" s="33">
        <v>87</v>
      </c>
      <c r="GO236" s="33"/>
      <c r="GU236" s="33">
        <v>87</v>
      </c>
      <c r="GV236" s="33">
        <v>-14</v>
      </c>
      <c r="GW236" s="32" t="s">
        <v>1294</v>
      </c>
      <c r="GZ236" s="33">
        <v>73</v>
      </c>
      <c r="HG236" s="32">
        <v>73</v>
      </c>
      <c r="HL236" s="32">
        <v>-1</v>
      </c>
      <c r="HM236" s="32">
        <v>72</v>
      </c>
      <c r="HR236" s="32">
        <v>72</v>
      </c>
      <c r="HU236" s="32">
        <v>20</v>
      </c>
      <c r="HZ236" s="32">
        <v>4</v>
      </c>
      <c r="IA236" s="32">
        <v>96</v>
      </c>
      <c r="IG236" s="32">
        <v>1</v>
      </c>
      <c r="IH236" s="32">
        <v>97</v>
      </c>
      <c r="IL236" s="32">
        <v>8</v>
      </c>
      <c r="IR236" s="32">
        <v>105</v>
      </c>
      <c r="IS236" s="32">
        <v>-4</v>
      </c>
      <c r="IT236" s="32" t="s">
        <v>508</v>
      </c>
      <c r="IU236" s="32">
        <v>20</v>
      </c>
      <c r="IV236" s="32">
        <v>50</v>
      </c>
      <c r="IX236" s="32">
        <v>171</v>
      </c>
      <c r="JC236" s="32">
        <v>171</v>
      </c>
      <c r="JD236" s="32">
        <v>-5</v>
      </c>
      <c r="JE236" s="32" t="s">
        <v>545</v>
      </c>
      <c r="JH236" s="32">
        <v>20</v>
      </c>
      <c r="JI236" s="66"/>
      <c r="JK236" s="32">
        <v>50</v>
      </c>
      <c r="JL236" s="32">
        <f t="shared" si="3"/>
        <v>236</v>
      </c>
    </row>
    <row r="237" s="32" customFormat="1" customHeight="1" spans="1:272">
      <c r="A237" s="10">
        <v>235</v>
      </c>
      <c r="B237" s="10">
        <v>750</v>
      </c>
      <c r="C237" s="10" t="s">
        <v>426</v>
      </c>
      <c r="D237" s="10" t="s">
        <v>376</v>
      </c>
      <c r="E237" s="46">
        <v>12977</v>
      </c>
      <c r="F237" s="10" t="s">
        <v>1295</v>
      </c>
      <c r="G237" s="10"/>
      <c r="M237" s="20"/>
      <c r="T237" s="33"/>
      <c r="U237" s="20"/>
      <c r="V237" s="20"/>
      <c r="W237" s="20"/>
      <c r="X237" s="20"/>
      <c r="Y237" s="20"/>
      <c r="Z237" s="20"/>
      <c r="AA237" s="20"/>
      <c r="AB237" s="20"/>
      <c r="AC237" s="20"/>
      <c r="AD237" s="20"/>
      <c r="AE237" s="20"/>
      <c r="AF237" s="20"/>
      <c r="AG237" s="33"/>
      <c r="AO237" s="33"/>
      <c r="AP237" s="33"/>
      <c r="AQ237" s="33"/>
      <c r="AR237" s="33"/>
      <c r="AS237" s="33"/>
      <c r="AT237" s="33"/>
      <c r="AU237" s="33"/>
      <c r="AV237" s="33"/>
      <c r="AW237" s="33"/>
      <c r="AX237" s="33"/>
      <c r="BA237" s="33"/>
      <c r="BB237" s="33"/>
      <c r="BC237" s="33"/>
      <c r="BH237" s="33"/>
      <c r="BI237" s="33"/>
      <c r="BN237" s="33"/>
      <c r="BO237" s="33"/>
      <c r="BP237" s="34"/>
      <c r="BQ237" s="33"/>
      <c r="BR237" s="33"/>
      <c r="BV237" s="33"/>
      <c r="BW237" s="20"/>
      <c r="BX237" s="20"/>
      <c r="BY237" s="20"/>
      <c r="BZ237" s="20"/>
      <c r="CA237" s="20"/>
      <c r="CB237" s="20"/>
      <c r="CC237" s="20"/>
      <c r="CD237" s="20"/>
      <c r="CE237" s="20"/>
      <c r="CF237" s="33"/>
      <c r="CG237" s="33"/>
      <c r="CH237" s="20"/>
      <c r="CI237" s="20"/>
      <c r="CJ237" s="20"/>
      <c r="CK237" s="33"/>
      <c r="CL237" s="33"/>
      <c r="CM237" s="33"/>
      <c r="CN237" s="20"/>
      <c r="CO237" s="35"/>
      <c r="CR237" s="33"/>
      <c r="CS237" s="33"/>
      <c r="CT237" s="36"/>
      <c r="CW237" s="20"/>
      <c r="CY237" s="33"/>
      <c r="CZ237" s="33"/>
      <c r="DA237" s="33"/>
      <c r="DD237" s="33"/>
      <c r="DE237" s="20"/>
      <c r="DF237" s="20"/>
      <c r="DG237" s="37"/>
      <c r="DH237" s="33"/>
      <c r="DN237" s="46">
        <v>20</v>
      </c>
      <c r="DO237" s="36"/>
      <c r="DP237" s="20"/>
      <c r="DQ237" s="33"/>
      <c r="DW237" s="20"/>
      <c r="DX237" s="20"/>
      <c r="DY237" s="20"/>
      <c r="DZ237" s="33"/>
      <c r="EA237" s="32">
        <v>4</v>
      </c>
      <c r="EE237" s="34">
        <v>4</v>
      </c>
      <c r="EF237" s="33"/>
      <c r="EG237" s="33"/>
      <c r="EJ237" s="32">
        <v>5</v>
      </c>
      <c r="EM237" s="32">
        <v>6</v>
      </c>
      <c r="EO237" s="33">
        <v>15</v>
      </c>
      <c r="EP237" s="33"/>
      <c r="EQ237" s="33"/>
      <c r="ET237" s="32">
        <v>20</v>
      </c>
      <c r="EU237" s="32">
        <v>30</v>
      </c>
      <c r="EW237" s="33">
        <v>65</v>
      </c>
      <c r="EX237" s="33"/>
      <c r="EY237" s="33"/>
      <c r="EZ237" s="32">
        <v>-2</v>
      </c>
      <c r="FD237" s="32">
        <v>60</v>
      </c>
      <c r="FG237" s="33">
        <v>123</v>
      </c>
      <c r="FH237" s="33">
        <v>-2.5</v>
      </c>
      <c r="FI237" s="33" t="s">
        <v>519</v>
      </c>
      <c r="FN237" s="32">
        <v>-4</v>
      </c>
      <c r="FO237" s="33">
        <v>116.5</v>
      </c>
      <c r="FP237" s="33">
        <v>-8.5</v>
      </c>
      <c r="FQ237" s="33" t="s">
        <v>1018</v>
      </c>
      <c r="FS237" s="32">
        <v>-2</v>
      </c>
      <c r="FT237" s="32">
        <v>20</v>
      </c>
      <c r="FV237" s="33">
        <v>-36.5</v>
      </c>
      <c r="FW237" s="33" t="s">
        <v>1296</v>
      </c>
      <c r="FX237" s="33"/>
      <c r="FY237" s="32">
        <v>20</v>
      </c>
      <c r="FZ237" s="32">
        <v>10</v>
      </c>
      <c r="GB237" s="33">
        <v>119.5</v>
      </c>
      <c r="GC237" s="20"/>
      <c r="GD237" s="20"/>
      <c r="GE237" s="20"/>
      <c r="GF237" s="20"/>
      <c r="GG237" s="20"/>
      <c r="GH237" s="33">
        <v>119.5</v>
      </c>
      <c r="GI237" s="33"/>
      <c r="GK237" s="32">
        <v>10</v>
      </c>
      <c r="GM237" s="40">
        <v>2</v>
      </c>
      <c r="GN237" s="33">
        <v>131.5</v>
      </c>
      <c r="GO237" s="33"/>
      <c r="GQ237" s="32">
        <v>20</v>
      </c>
      <c r="GR237" s="32">
        <v>0</v>
      </c>
      <c r="GU237" s="33">
        <v>151.5</v>
      </c>
      <c r="GV237" s="33">
        <v>-20</v>
      </c>
      <c r="GW237" s="32" t="s">
        <v>1297</v>
      </c>
      <c r="GZ237" s="33">
        <v>111.5</v>
      </c>
      <c r="HF237" s="32">
        <v>0</v>
      </c>
      <c r="HG237" s="32">
        <v>111.5</v>
      </c>
      <c r="HH237" s="32">
        <v>-57.5</v>
      </c>
      <c r="HI237" s="32" t="s">
        <v>662</v>
      </c>
      <c r="HL237" s="32">
        <v>0</v>
      </c>
      <c r="HM237" s="32">
        <v>54</v>
      </c>
      <c r="HN237" s="32">
        <v>-5</v>
      </c>
      <c r="HO237" s="32" t="s">
        <v>507</v>
      </c>
      <c r="HQ237" s="32">
        <v>-2</v>
      </c>
      <c r="HR237" s="32">
        <v>47</v>
      </c>
      <c r="HZ237" s="32">
        <v>-6</v>
      </c>
      <c r="IA237" s="32">
        <v>41</v>
      </c>
      <c r="IB237" s="32">
        <v>-40.5</v>
      </c>
      <c r="IC237" s="32" t="s">
        <v>320</v>
      </c>
      <c r="IH237" s="32">
        <v>0.5</v>
      </c>
      <c r="IL237" s="32">
        <v>0</v>
      </c>
      <c r="IQ237" s="32">
        <v>-2</v>
      </c>
      <c r="IR237" s="32">
        <v>-1.5</v>
      </c>
      <c r="IS237" s="32">
        <v>-70</v>
      </c>
      <c r="IT237" s="32" t="s">
        <v>321</v>
      </c>
      <c r="IU237" s="32">
        <v>20</v>
      </c>
      <c r="IV237" s="32">
        <v>50</v>
      </c>
      <c r="IX237" s="32">
        <v>-1.5</v>
      </c>
      <c r="JC237" s="32">
        <v>-1.5</v>
      </c>
      <c r="JI237" s="66"/>
      <c r="JK237" s="32">
        <v>-2</v>
      </c>
      <c r="JL237" s="32">
        <f t="shared" si="3"/>
        <v>-3.5</v>
      </c>
    </row>
    <row r="238" s="32" customFormat="1" customHeight="1" spans="1:272">
      <c r="A238" s="10">
        <v>236</v>
      </c>
      <c r="B238" s="10">
        <v>598</v>
      </c>
      <c r="C238" s="10" t="s">
        <v>1050</v>
      </c>
      <c r="D238" s="10" t="s">
        <v>269</v>
      </c>
      <c r="E238" s="20">
        <v>12845</v>
      </c>
      <c r="F238" s="20" t="s">
        <v>1298</v>
      </c>
      <c r="G238" s="10"/>
      <c r="M238" s="20"/>
      <c r="T238" s="33"/>
      <c r="U238" s="20"/>
      <c r="V238" s="20"/>
      <c r="W238" s="20"/>
      <c r="X238" s="20"/>
      <c r="Y238" s="20"/>
      <c r="Z238" s="20"/>
      <c r="AA238" s="20"/>
      <c r="AB238" s="20"/>
      <c r="AC238" s="20"/>
      <c r="AD238" s="20"/>
      <c r="AE238" s="20"/>
      <c r="AF238" s="20"/>
      <c r="AG238" s="33"/>
      <c r="AO238" s="33"/>
      <c r="AP238" s="33"/>
      <c r="AQ238" s="33"/>
      <c r="AR238" s="33"/>
      <c r="AS238" s="33"/>
      <c r="AT238" s="33"/>
      <c r="AU238" s="33"/>
      <c r="AV238" s="33"/>
      <c r="AW238" s="33"/>
      <c r="AX238" s="33"/>
      <c r="BA238" s="33"/>
      <c r="BB238" s="33"/>
      <c r="BC238" s="33"/>
      <c r="BH238" s="33"/>
      <c r="BI238" s="33"/>
      <c r="BN238" s="33"/>
      <c r="BO238" s="33"/>
      <c r="BP238" s="34"/>
      <c r="BQ238" s="33"/>
      <c r="BR238" s="33"/>
      <c r="BV238" s="33"/>
      <c r="BW238" s="20"/>
      <c r="BX238" s="20"/>
      <c r="BY238" s="20"/>
      <c r="BZ238" s="20"/>
      <c r="CA238" s="20"/>
      <c r="CB238" s="20"/>
      <c r="CC238" s="20"/>
      <c r="CD238" s="20"/>
      <c r="CE238" s="20"/>
      <c r="CF238" s="33"/>
      <c r="CG238" s="33"/>
      <c r="CH238" s="20"/>
      <c r="CI238" s="20"/>
      <c r="CJ238" s="20"/>
      <c r="CK238" s="33"/>
      <c r="CL238" s="33"/>
      <c r="CM238" s="33"/>
      <c r="CN238" s="20"/>
      <c r="CO238" s="35"/>
      <c r="CR238" s="33"/>
      <c r="CS238" s="33"/>
      <c r="CT238" s="36"/>
      <c r="CW238" s="20"/>
      <c r="CY238" s="33"/>
      <c r="CZ238" s="33"/>
      <c r="DA238" s="33"/>
      <c r="DD238" s="33"/>
      <c r="DE238" s="20"/>
      <c r="DF238" s="20"/>
      <c r="DG238" s="37"/>
      <c r="DH238" s="33"/>
      <c r="DO238" s="36"/>
      <c r="DP238" s="20"/>
      <c r="DQ238" s="33"/>
      <c r="DR238" s="32">
        <v>-2</v>
      </c>
      <c r="DW238" s="20"/>
      <c r="DX238" s="20"/>
      <c r="DY238" s="20"/>
      <c r="DZ238" s="33"/>
      <c r="EA238" s="32">
        <v>10</v>
      </c>
      <c r="EE238" s="34">
        <v>8</v>
      </c>
      <c r="EF238" s="33"/>
      <c r="EG238" s="33"/>
      <c r="EM238" s="32">
        <v>4</v>
      </c>
      <c r="EO238" s="33">
        <v>12</v>
      </c>
      <c r="EP238" s="33"/>
      <c r="EQ238" s="33"/>
      <c r="ER238" s="32">
        <v>-1</v>
      </c>
      <c r="ET238" s="32">
        <v>20</v>
      </c>
      <c r="EU238" s="32">
        <v>30</v>
      </c>
      <c r="EV238" s="32">
        <v>3</v>
      </c>
      <c r="EW238" s="33">
        <v>64</v>
      </c>
      <c r="EX238" s="33">
        <v>-2.5</v>
      </c>
      <c r="EY238" s="33" t="s">
        <v>1299</v>
      </c>
      <c r="FB238" s="32">
        <v>10</v>
      </c>
      <c r="FC238" s="32">
        <v>10</v>
      </c>
      <c r="FD238" s="32">
        <v>10</v>
      </c>
      <c r="FG238" s="33">
        <v>91.5</v>
      </c>
      <c r="FH238" s="33"/>
      <c r="FI238" s="33"/>
      <c r="FK238" s="32">
        <v>8</v>
      </c>
      <c r="FN238" s="32">
        <v>3</v>
      </c>
      <c r="FO238" s="33">
        <v>102.5</v>
      </c>
      <c r="FP238" s="33">
        <v>-21.5</v>
      </c>
      <c r="FQ238" s="33" t="s">
        <v>659</v>
      </c>
      <c r="FS238" s="32">
        <v>-4</v>
      </c>
      <c r="FV238" s="33"/>
      <c r="FW238" s="33"/>
      <c r="FX238" s="33"/>
      <c r="GB238" s="33">
        <v>77</v>
      </c>
      <c r="GC238" s="20">
        <v>-40</v>
      </c>
      <c r="GD238" s="20" t="s">
        <v>1300</v>
      </c>
      <c r="GE238" s="20"/>
      <c r="GF238" s="20">
        <v>20</v>
      </c>
      <c r="GG238" s="20">
        <v>1</v>
      </c>
      <c r="GH238" s="33">
        <v>58</v>
      </c>
      <c r="GI238" s="33"/>
      <c r="GM238" s="40"/>
      <c r="GN238" s="33">
        <v>58</v>
      </c>
      <c r="GO238" s="33"/>
      <c r="GQ238" s="32">
        <v>20</v>
      </c>
      <c r="GU238" s="33">
        <v>78</v>
      </c>
      <c r="GV238" s="33"/>
      <c r="GY238" s="32">
        <v>20</v>
      </c>
      <c r="GZ238" s="33">
        <v>78</v>
      </c>
      <c r="HF238" s="32">
        <v>3</v>
      </c>
      <c r="HG238" s="32">
        <v>81</v>
      </c>
      <c r="HH238" s="32">
        <v>-70</v>
      </c>
      <c r="HI238" s="32" t="s">
        <v>253</v>
      </c>
      <c r="HM238" s="32">
        <v>11</v>
      </c>
      <c r="HN238" s="32">
        <v>-11</v>
      </c>
      <c r="HO238" s="32" t="s">
        <v>334</v>
      </c>
      <c r="HR238" s="32">
        <v>0</v>
      </c>
      <c r="HY238" s="32">
        <v>10.5</v>
      </c>
      <c r="IA238" s="32">
        <v>10.5</v>
      </c>
      <c r="IB238" s="32">
        <v>-9</v>
      </c>
      <c r="IC238" s="32" t="s">
        <v>255</v>
      </c>
      <c r="IH238" s="32">
        <v>1.5</v>
      </c>
      <c r="IL238" s="32">
        <v>10</v>
      </c>
      <c r="IR238" s="32">
        <v>11.5</v>
      </c>
      <c r="IS238" s="32">
        <v>-11.5</v>
      </c>
      <c r="IT238" s="32" t="s">
        <v>543</v>
      </c>
      <c r="IV238" s="32">
        <v>40</v>
      </c>
      <c r="IX238" s="32">
        <v>40</v>
      </c>
      <c r="IY238" s="32">
        <v>-31.5</v>
      </c>
      <c r="IZ238" s="32" t="s">
        <v>353</v>
      </c>
      <c r="JC238" s="32">
        <v>8.5</v>
      </c>
      <c r="JF238" s="32">
        <v>20</v>
      </c>
      <c r="JG238" s="32">
        <v>20</v>
      </c>
      <c r="JI238" s="66"/>
      <c r="JK238" s="32">
        <v>-2</v>
      </c>
      <c r="JL238" s="32">
        <f t="shared" si="3"/>
        <v>46.5</v>
      </c>
    </row>
    <row r="239" s="32" customFormat="1" customHeight="1" spans="1:272">
      <c r="A239" s="10">
        <v>237</v>
      </c>
      <c r="B239" s="10">
        <v>112888</v>
      </c>
      <c r="C239" s="10" t="s">
        <v>1301</v>
      </c>
      <c r="D239" s="10" t="s">
        <v>208</v>
      </c>
      <c r="E239" s="20">
        <v>12954</v>
      </c>
      <c r="F239" s="20" t="s">
        <v>1282</v>
      </c>
      <c r="G239" s="10"/>
      <c r="M239" s="20"/>
      <c r="T239" s="33"/>
      <c r="U239" s="20"/>
      <c r="V239" s="20"/>
      <c r="W239" s="20"/>
      <c r="X239" s="20"/>
      <c r="Y239" s="20"/>
      <c r="Z239" s="20"/>
      <c r="AA239" s="20"/>
      <c r="AB239" s="20"/>
      <c r="AC239" s="20"/>
      <c r="AD239" s="20"/>
      <c r="AE239" s="20"/>
      <c r="AF239" s="20"/>
      <c r="AG239" s="33"/>
      <c r="AO239" s="33"/>
      <c r="AP239" s="33"/>
      <c r="AQ239" s="33"/>
      <c r="AR239" s="33"/>
      <c r="AS239" s="33"/>
      <c r="AT239" s="33"/>
      <c r="AU239" s="33"/>
      <c r="AV239" s="33"/>
      <c r="AW239" s="33"/>
      <c r="AX239" s="33"/>
      <c r="BA239" s="33"/>
      <c r="BB239" s="33"/>
      <c r="BC239" s="33"/>
      <c r="BH239" s="33"/>
      <c r="BI239" s="33"/>
      <c r="BN239" s="33"/>
      <c r="BO239" s="33"/>
      <c r="BP239" s="34"/>
      <c r="BQ239" s="33"/>
      <c r="BR239" s="33"/>
      <c r="BV239" s="33"/>
      <c r="BW239" s="20"/>
      <c r="BX239" s="20"/>
      <c r="BY239" s="20"/>
      <c r="BZ239" s="20"/>
      <c r="CA239" s="20"/>
      <c r="CB239" s="20"/>
      <c r="CC239" s="20"/>
      <c r="CD239" s="20"/>
      <c r="CE239" s="20"/>
      <c r="CF239" s="33"/>
      <c r="CG239" s="33"/>
      <c r="CH239" s="20"/>
      <c r="CI239" s="20"/>
      <c r="CJ239" s="20"/>
      <c r="CK239" s="33"/>
      <c r="CL239" s="33"/>
      <c r="CM239" s="33"/>
      <c r="CN239" s="20"/>
      <c r="CO239" s="35"/>
      <c r="CR239" s="33"/>
      <c r="CS239" s="33"/>
      <c r="CT239" s="36"/>
      <c r="CW239" s="20"/>
      <c r="CY239" s="33"/>
      <c r="CZ239" s="33"/>
      <c r="DA239" s="33"/>
      <c r="DD239" s="33"/>
      <c r="DE239" s="20"/>
      <c r="DF239" s="20"/>
      <c r="DG239" s="37"/>
      <c r="DH239" s="33"/>
      <c r="DO239" s="36"/>
      <c r="DP239" s="20"/>
      <c r="DQ239" s="33"/>
      <c r="DR239" s="32">
        <v>-2</v>
      </c>
      <c r="DW239" s="20"/>
      <c r="DX239" s="20"/>
      <c r="DY239" s="20"/>
      <c r="DZ239" s="33"/>
      <c r="EE239" s="34">
        <v>-2</v>
      </c>
      <c r="EF239" s="33"/>
      <c r="EG239" s="33"/>
      <c r="EJ239" s="32">
        <v>5</v>
      </c>
      <c r="EL239" s="32">
        <v>20</v>
      </c>
      <c r="EO239" s="33">
        <v>23</v>
      </c>
      <c r="EP239" s="33"/>
      <c r="EQ239" s="33"/>
      <c r="ER239" s="32">
        <v>1</v>
      </c>
      <c r="EW239" s="33">
        <v>24</v>
      </c>
      <c r="EX239" s="33"/>
      <c r="EY239" s="33"/>
      <c r="FB239" s="32">
        <v>10</v>
      </c>
      <c r="FD239" s="32">
        <v>10</v>
      </c>
      <c r="FE239" s="32">
        <v>4</v>
      </c>
      <c r="FG239" s="33">
        <v>48</v>
      </c>
      <c r="FH239" s="33"/>
      <c r="FI239" s="33"/>
      <c r="FK239" s="32">
        <v>10</v>
      </c>
      <c r="FO239" s="33">
        <v>58</v>
      </c>
      <c r="FP239" s="33">
        <v>-17.5</v>
      </c>
      <c r="FQ239" s="33" t="s">
        <v>1302</v>
      </c>
      <c r="FV239" s="33"/>
      <c r="FW239" s="33"/>
      <c r="FX239" s="33"/>
      <c r="FZ239" s="32">
        <v>10</v>
      </c>
      <c r="GB239" s="33">
        <v>50.5</v>
      </c>
      <c r="GC239" s="20"/>
      <c r="GD239" s="20"/>
      <c r="GE239" s="20"/>
      <c r="GF239" s="20"/>
      <c r="GG239" s="20"/>
      <c r="GH239" s="33">
        <v>50.5</v>
      </c>
      <c r="GI239" s="33"/>
      <c r="GM239" s="40">
        <v>-4</v>
      </c>
      <c r="GN239" s="33">
        <v>46.5</v>
      </c>
      <c r="GO239" s="33"/>
      <c r="GU239" s="33">
        <v>46.5</v>
      </c>
      <c r="GV239" s="33"/>
      <c r="GX239" s="32">
        <v>6</v>
      </c>
      <c r="GZ239" s="33">
        <v>52.5</v>
      </c>
      <c r="HF239" s="32">
        <v>9</v>
      </c>
      <c r="HG239" s="32">
        <v>61.5</v>
      </c>
      <c r="HM239" s="32">
        <v>61.5</v>
      </c>
      <c r="HP239" s="32">
        <v>6.5</v>
      </c>
      <c r="HR239" s="32">
        <v>68</v>
      </c>
      <c r="HU239" s="32">
        <v>20</v>
      </c>
      <c r="IA239" s="32">
        <v>88</v>
      </c>
      <c r="IB239" s="32">
        <v>-18.5</v>
      </c>
      <c r="IC239" s="32" t="s">
        <v>454</v>
      </c>
      <c r="IH239" s="32">
        <v>69.5</v>
      </c>
      <c r="IL239" s="32">
        <v>7.5</v>
      </c>
      <c r="IR239" s="32">
        <v>77</v>
      </c>
      <c r="IV239" s="32">
        <v>10</v>
      </c>
      <c r="IX239" s="32">
        <v>87</v>
      </c>
      <c r="JC239" s="32">
        <v>87</v>
      </c>
      <c r="JI239" s="66"/>
      <c r="JL239" s="32">
        <f t="shared" si="3"/>
        <v>87</v>
      </c>
    </row>
    <row r="240" s="32" customFormat="1" customHeight="1" spans="1:272">
      <c r="A240" s="10">
        <v>238</v>
      </c>
      <c r="B240" s="10">
        <v>357</v>
      </c>
      <c r="C240" s="10" t="s">
        <v>243</v>
      </c>
      <c r="D240" s="10" t="s">
        <v>208</v>
      </c>
      <c r="E240" s="46">
        <v>13100</v>
      </c>
      <c r="F240" s="48" t="s">
        <v>1303</v>
      </c>
      <c r="G240" s="10"/>
      <c r="M240" s="20"/>
      <c r="T240" s="33"/>
      <c r="U240" s="20"/>
      <c r="V240" s="20"/>
      <c r="W240" s="20"/>
      <c r="X240" s="20"/>
      <c r="Y240" s="20"/>
      <c r="Z240" s="20"/>
      <c r="AA240" s="20"/>
      <c r="AB240" s="20"/>
      <c r="AC240" s="20"/>
      <c r="AD240" s="20"/>
      <c r="AE240" s="20"/>
      <c r="AF240" s="20"/>
      <c r="AG240" s="33"/>
      <c r="AO240" s="33"/>
      <c r="AP240" s="33"/>
      <c r="AQ240" s="33"/>
      <c r="AR240" s="33"/>
      <c r="AS240" s="33"/>
      <c r="AT240" s="33"/>
      <c r="AU240" s="33"/>
      <c r="AV240" s="33"/>
      <c r="AW240" s="33"/>
      <c r="AX240" s="33"/>
      <c r="BA240" s="33"/>
      <c r="BB240" s="33"/>
      <c r="BC240" s="33"/>
      <c r="BH240" s="33"/>
      <c r="BI240" s="33"/>
      <c r="BN240" s="33"/>
      <c r="BO240" s="33"/>
      <c r="BP240" s="34"/>
      <c r="BQ240" s="33"/>
      <c r="BR240" s="33"/>
      <c r="BV240" s="33"/>
      <c r="BW240" s="20"/>
      <c r="BX240" s="20"/>
      <c r="BY240" s="20"/>
      <c r="BZ240" s="20"/>
      <c r="CA240" s="20"/>
      <c r="CB240" s="20"/>
      <c r="CC240" s="20"/>
      <c r="CD240" s="20"/>
      <c r="CE240" s="20"/>
      <c r="CF240" s="33"/>
      <c r="CG240" s="33"/>
      <c r="CH240" s="20"/>
      <c r="CI240" s="20"/>
      <c r="CJ240" s="20"/>
      <c r="CK240" s="33"/>
      <c r="CL240" s="33"/>
      <c r="CM240" s="33"/>
      <c r="CN240" s="20"/>
      <c r="CO240" s="35"/>
      <c r="CR240" s="33"/>
      <c r="CS240" s="33"/>
      <c r="CT240" s="36"/>
      <c r="CW240" s="20"/>
      <c r="CY240" s="33"/>
      <c r="CZ240" s="33"/>
      <c r="DA240" s="33"/>
      <c r="DD240" s="33"/>
      <c r="DE240" s="20"/>
      <c r="DF240" s="20"/>
      <c r="DG240" s="37"/>
      <c r="DH240" s="33"/>
      <c r="DO240" s="36"/>
      <c r="DP240" s="20"/>
      <c r="DQ240" s="33"/>
      <c r="DS240" s="32">
        <v>20</v>
      </c>
      <c r="DW240" s="20">
        <v>-13</v>
      </c>
      <c r="DX240" s="20" t="s">
        <v>1304</v>
      </c>
      <c r="DY240" s="20"/>
      <c r="DZ240" s="33"/>
      <c r="EB240" s="32">
        <v>20</v>
      </c>
      <c r="EE240" s="34">
        <v>27</v>
      </c>
      <c r="EF240" s="33"/>
      <c r="EG240" s="33"/>
      <c r="EL240" s="32">
        <v>20</v>
      </c>
      <c r="EM240" s="32">
        <v>-10</v>
      </c>
      <c r="EO240" s="33">
        <v>37</v>
      </c>
      <c r="EP240" s="33">
        <v>-25.5</v>
      </c>
      <c r="EQ240" s="33" t="s">
        <v>1305</v>
      </c>
      <c r="ER240" s="32">
        <v>-2</v>
      </c>
      <c r="EU240" s="32">
        <v>40</v>
      </c>
      <c r="EW240" s="33">
        <v>49.5</v>
      </c>
      <c r="EX240" s="33"/>
      <c r="EY240" s="33"/>
      <c r="EZ240" s="32">
        <v>-2</v>
      </c>
      <c r="FD240" s="32">
        <v>20</v>
      </c>
      <c r="FG240" s="33">
        <v>67.5</v>
      </c>
      <c r="FH240" s="33">
        <v>-17.5</v>
      </c>
      <c r="FI240" s="33" t="s">
        <v>574</v>
      </c>
      <c r="FN240" s="32">
        <v>-2</v>
      </c>
      <c r="FO240" s="33">
        <v>48</v>
      </c>
      <c r="FP240" s="33">
        <v>-13</v>
      </c>
      <c r="FQ240" s="33" t="s">
        <v>1306</v>
      </c>
      <c r="FS240" s="32">
        <v>-4</v>
      </c>
      <c r="FV240" s="33">
        <v>-15.5</v>
      </c>
      <c r="FW240" s="33" t="s">
        <v>1307</v>
      </c>
      <c r="FX240" s="33">
        <v>-14</v>
      </c>
      <c r="FZ240" s="32">
        <v>40</v>
      </c>
      <c r="GB240" s="33">
        <v>41.5</v>
      </c>
      <c r="GC240" s="20">
        <v>-40</v>
      </c>
      <c r="GD240" s="20" t="s">
        <v>1308</v>
      </c>
      <c r="GE240" s="20"/>
      <c r="GF240" s="20">
        <v>20</v>
      </c>
      <c r="GG240" s="20">
        <v>4</v>
      </c>
      <c r="GH240" s="33">
        <v>25.5</v>
      </c>
      <c r="GI240" s="33"/>
      <c r="GM240" s="40"/>
      <c r="GN240" s="33">
        <v>25.5</v>
      </c>
      <c r="GO240" s="33"/>
      <c r="GR240" s="32">
        <v>-2</v>
      </c>
      <c r="GU240" s="33">
        <v>23.5</v>
      </c>
      <c r="GV240" s="33">
        <v>-4.5</v>
      </c>
      <c r="GW240" s="32" t="s">
        <v>1309</v>
      </c>
      <c r="GX240" s="32">
        <v>12</v>
      </c>
      <c r="GZ240" s="33">
        <v>33</v>
      </c>
      <c r="HE240" s="32">
        <v>-2</v>
      </c>
      <c r="HF240" s="32">
        <v>7.5</v>
      </c>
      <c r="HG240" s="32">
        <v>38.5</v>
      </c>
      <c r="HH240" s="32">
        <v>-2.5</v>
      </c>
      <c r="HI240" s="32" t="s">
        <v>253</v>
      </c>
      <c r="HL240" s="32">
        <v>-2</v>
      </c>
      <c r="HM240" s="32">
        <v>34</v>
      </c>
      <c r="HN240" s="32">
        <v>-15</v>
      </c>
      <c r="HO240" s="32" t="s">
        <v>254</v>
      </c>
      <c r="HP240" s="32">
        <v>5</v>
      </c>
      <c r="HR240" s="32">
        <v>24</v>
      </c>
      <c r="HS240" s="32">
        <v>-10</v>
      </c>
      <c r="HT240" s="32" t="s">
        <v>204</v>
      </c>
      <c r="HU240" s="32">
        <v>20</v>
      </c>
      <c r="HY240" s="32">
        <v>5</v>
      </c>
      <c r="HZ240" s="32">
        <v>-2</v>
      </c>
      <c r="IA240" s="32">
        <v>37</v>
      </c>
      <c r="IB240" s="32">
        <v>-10</v>
      </c>
      <c r="IC240" s="32" t="s">
        <v>255</v>
      </c>
      <c r="IG240" s="32">
        <v>-2</v>
      </c>
      <c r="IH240" s="32">
        <v>25</v>
      </c>
      <c r="IL240" s="32">
        <v>5</v>
      </c>
      <c r="IQ240" s="32">
        <v>-2</v>
      </c>
      <c r="IR240" s="32">
        <v>28</v>
      </c>
      <c r="IS240" s="32">
        <v>-28</v>
      </c>
      <c r="IT240" s="32" t="s">
        <v>241</v>
      </c>
      <c r="IU240" s="32">
        <v>20</v>
      </c>
      <c r="IV240" s="32">
        <v>50</v>
      </c>
      <c r="IX240" s="32">
        <v>70</v>
      </c>
      <c r="IY240" s="32">
        <v>-49</v>
      </c>
      <c r="IZ240" s="32" t="s">
        <v>353</v>
      </c>
      <c r="JB240" s="32">
        <v>50</v>
      </c>
      <c r="JC240" s="32">
        <v>71</v>
      </c>
      <c r="JD240" s="32">
        <v>-49.5</v>
      </c>
      <c r="JE240" s="32" t="s">
        <v>545</v>
      </c>
      <c r="JG240" s="32">
        <v>20</v>
      </c>
      <c r="JH240" s="32">
        <v>20</v>
      </c>
      <c r="JI240" s="66"/>
      <c r="JL240" s="32">
        <f t="shared" si="3"/>
        <v>61.5</v>
      </c>
    </row>
    <row r="241" s="32" customFormat="1" customHeight="1" spans="1:272">
      <c r="A241" s="10">
        <v>239</v>
      </c>
      <c r="B241" s="10">
        <v>355</v>
      </c>
      <c r="C241" s="10" t="s">
        <v>687</v>
      </c>
      <c r="D241" s="10" t="s">
        <v>279</v>
      </c>
      <c r="E241" s="46">
        <v>12940</v>
      </c>
      <c r="F241" s="48" t="s">
        <v>1310</v>
      </c>
      <c r="G241" s="10"/>
      <c r="M241" s="20"/>
      <c r="T241" s="33"/>
      <c r="U241" s="20"/>
      <c r="V241" s="20"/>
      <c r="W241" s="20"/>
      <c r="X241" s="20"/>
      <c r="Y241" s="20"/>
      <c r="Z241" s="20"/>
      <c r="AA241" s="20"/>
      <c r="AB241" s="20"/>
      <c r="AC241" s="20"/>
      <c r="AD241" s="20"/>
      <c r="AE241" s="20"/>
      <c r="AF241" s="20"/>
      <c r="AG241" s="33"/>
      <c r="AO241" s="33"/>
      <c r="AP241" s="33"/>
      <c r="AQ241" s="33"/>
      <c r="AR241" s="33"/>
      <c r="AS241" s="33"/>
      <c r="AT241" s="33"/>
      <c r="AU241" s="33"/>
      <c r="AV241" s="33"/>
      <c r="AW241" s="33"/>
      <c r="AX241" s="33"/>
      <c r="BA241" s="33"/>
      <c r="BB241" s="33"/>
      <c r="BC241" s="33"/>
      <c r="BH241" s="33"/>
      <c r="BI241" s="33"/>
      <c r="BN241" s="33"/>
      <c r="BO241" s="33"/>
      <c r="BP241" s="34"/>
      <c r="BQ241" s="33"/>
      <c r="BR241" s="33"/>
      <c r="BV241" s="33"/>
      <c r="BW241" s="20"/>
      <c r="BX241" s="20"/>
      <c r="BY241" s="20"/>
      <c r="BZ241" s="20"/>
      <c r="CA241" s="20"/>
      <c r="CB241" s="20"/>
      <c r="CC241" s="20"/>
      <c r="CD241" s="20"/>
      <c r="CE241" s="20"/>
      <c r="CF241" s="33"/>
      <c r="CG241" s="33"/>
      <c r="CH241" s="20"/>
      <c r="CI241" s="20"/>
      <c r="CJ241" s="20"/>
      <c r="CK241" s="33"/>
      <c r="CL241" s="33"/>
      <c r="CM241" s="33"/>
      <c r="CN241" s="20"/>
      <c r="CO241" s="35"/>
      <c r="CR241" s="33"/>
      <c r="CS241" s="33"/>
      <c r="CT241" s="36"/>
      <c r="CW241" s="20"/>
      <c r="CY241" s="33"/>
      <c r="CZ241" s="33"/>
      <c r="DA241" s="33"/>
      <c r="DD241" s="33"/>
      <c r="DE241" s="20"/>
      <c r="DF241" s="20"/>
      <c r="DG241" s="37"/>
      <c r="DH241" s="33"/>
      <c r="DO241" s="36"/>
      <c r="DP241" s="20"/>
      <c r="DQ241" s="33"/>
      <c r="DS241" s="32">
        <v>20</v>
      </c>
      <c r="DW241" s="20"/>
      <c r="DX241" s="20"/>
      <c r="DY241" s="20"/>
      <c r="DZ241" s="33"/>
      <c r="EE241" s="34">
        <v>20</v>
      </c>
      <c r="EF241" s="33"/>
      <c r="EG241" s="33"/>
      <c r="EH241" s="32">
        <v>10</v>
      </c>
      <c r="EO241" s="33">
        <v>30</v>
      </c>
      <c r="EP241" s="33"/>
      <c r="EQ241" s="33"/>
      <c r="ER241" s="32">
        <v>4</v>
      </c>
      <c r="EU241" s="32">
        <v>30</v>
      </c>
      <c r="EW241" s="33">
        <v>64</v>
      </c>
      <c r="EX241" s="33"/>
      <c r="EY241" s="33"/>
      <c r="FB241" s="32">
        <v>8</v>
      </c>
      <c r="FD241" s="32">
        <v>20</v>
      </c>
      <c r="FG241" s="33">
        <v>92</v>
      </c>
      <c r="FH241" s="33">
        <v>-57</v>
      </c>
      <c r="FI241" s="33" t="s">
        <v>1311</v>
      </c>
      <c r="FO241" s="33">
        <v>35</v>
      </c>
      <c r="FP241" s="33">
        <v>-24</v>
      </c>
      <c r="FQ241" s="33" t="s">
        <v>717</v>
      </c>
      <c r="FV241" s="33"/>
      <c r="FW241" s="33"/>
      <c r="FX241" s="33">
        <v>-2</v>
      </c>
      <c r="FZ241" s="32">
        <v>20</v>
      </c>
      <c r="GB241" s="33">
        <v>29</v>
      </c>
      <c r="GC241" s="20">
        <v>-3</v>
      </c>
      <c r="GD241" s="20" t="s">
        <v>1312</v>
      </c>
      <c r="GE241" s="20"/>
      <c r="GF241" s="20">
        <v>20</v>
      </c>
      <c r="GG241" s="20">
        <v>-10</v>
      </c>
      <c r="GH241" s="33">
        <v>36</v>
      </c>
      <c r="GI241" s="33"/>
      <c r="GM241" s="40"/>
      <c r="GN241" s="33">
        <v>36</v>
      </c>
      <c r="GO241" s="33"/>
      <c r="GR241" s="32">
        <v>-6</v>
      </c>
      <c r="GU241" s="33">
        <v>30</v>
      </c>
      <c r="GV241" s="33"/>
      <c r="GX241" s="32">
        <v>2</v>
      </c>
      <c r="GZ241" s="33">
        <v>38</v>
      </c>
      <c r="HF241" s="32">
        <v>0</v>
      </c>
      <c r="HG241" s="32">
        <v>38</v>
      </c>
      <c r="HM241" s="32">
        <v>38</v>
      </c>
      <c r="HP241" s="32">
        <v>2.5</v>
      </c>
      <c r="HR241" s="32">
        <v>40.5</v>
      </c>
      <c r="HU241" s="32">
        <v>20</v>
      </c>
      <c r="HY241" s="32">
        <v>3</v>
      </c>
      <c r="HZ241" s="32">
        <v>4</v>
      </c>
      <c r="IA241" s="32">
        <v>67.5</v>
      </c>
      <c r="IH241" s="32">
        <v>67.5</v>
      </c>
      <c r="IL241" s="32">
        <v>4.5</v>
      </c>
      <c r="IQ241" s="32">
        <v>-2</v>
      </c>
      <c r="IR241" s="32">
        <v>70</v>
      </c>
      <c r="IU241" s="32">
        <v>20</v>
      </c>
      <c r="IV241" s="32">
        <v>50</v>
      </c>
      <c r="IX241" s="32">
        <v>140</v>
      </c>
      <c r="IY241" s="32">
        <v>-53</v>
      </c>
      <c r="IZ241" s="32" t="s">
        <v>1313</v>
      </c>
      <c r="JC241" s="32">
        <v>87</v>
      </c>
      <c r="JD241" s="32">
        <v>-46.5</v>
      </c>
      <c r="JE241" s="32" t="s">
        <v>310</v>
      </c>
      <c r="JI241" s="66"/>
      <c r="JL241" s="32">
        <f t="shared" si="3"/>
        <v>40.5</v>
      </c>
    </row>
    <row r="242" s="32" customFormat="1" customHeight="1" spans="1:272">
      <c r="A242" s="10">
        <v>240</v>
      </c>
      <c r="B242" s="10">
        <v>101453</v>
      </c>
      <c r="C242" s="10" t="s">
        <v>189</v>
      </c>
      <c r="D242" s="10" t="s">
        <v>190</v>
      </c>
      <c r="E242" s="46">
        <v>13022</v>
      </c>
      <c r="F242" s="48" t="s">
        <v>1314</v>
      </c>
      <c r="G242" s="10"/>
      <c r="M242" s="20"/>
      <c r="T242" s="33"/>
      <c r="U242" s="20"/>
      <c r="V242" s="20"/>
      <c r="W242" s="20"/>
      <c r="X242" s="20"/>
      <c r="Y242" s="20"/>
      <c r="Z242" s="20"/>
      <c r="AA242" s="20"/>
      <c r="AB242" s="20"/>
      <c r="AC242" s="20"/>
      <c r="AD242" s="20"/>
      <c r="AE242" s="20"/>
      <c r="AF242" s="20"/>
      <c r="AG242" s="33"/>
      <c r="AO242" s="33"/>
      <c r="AP242" s="33"/>
      <c r="AQ242" s="33"/>
      <c r="AR242" s="33"/>
      <c r="AS242" s="33"/>
      <c r="AT242" s="33"/>
      <c r="AU242" s="33"/>
      <c r="AV242" s="33"/>
      <c r="AW242" s="33"/>
      <c r="AX242" s="33"/>
      <c r="BA242" s="33"/>
      <c r="BB242" s="33"/>
      <c r="BC242" s="33"/>
      <c r="BH242" s="33"/>
      <c r="BI242" s="33"/>
      <c r="BN242" s="33"/>
      <c r="BO242" s="33"/>
      <c r="BP242" s="34"/>
      <c r="BQ242" s="33"/>
      <c r="BR242" s="33"/>
      <c r="BV242" s="33"/>
      <c r="BW242" s="20"/>
      <c r="BX242" s="20"/>
      <c r="BY242" s="20"/>
      <c r="BZ242" s="20"/>
      <c r="CA242" s="20"/>
      <c r="CB242" s="20"/>
      <c r="CC242" s="20"/>
      <c r="CD242" s="20"/>
      <c r="CE242" s="20"/>
      <c r="CF242" s="33"/>
      <c r="CG242" s="33"/>
      <c r="CH242" s="20"/>
      <c r="CI242" s="20"/>
      <c r="CJ242" s="20"/>
      <c r="CK242" s="33"/>
      <c r="CL242" s="33"/>
      <c r="CM242" s="33"/>
      <c r="CN242" s="20"/>
      <c r="CO242" s="35"/>
      <c r="CR242" s="33"/>
      <c r="CS242" s="33"/>
      <c r="CT242" s="36"/>
      <c r="CW242" s="20"/>
      <c r="CY242" s="33"/>
      <c r="CZ242" s="33"/>
      <c r="DA242" s="33"/>
      <c r="DD242" s="33"/>
      <c r="DE242" s="20"/>
      <c r="DF242" s="20"/>
      <c r="DG242" s="37"/>
      <c r="DH242" s="33"/>
      <c r="DO242" s="36"/>
      <c r="DP242" s="20"/>
      <c r="DQ242" s="33"/>
      <c r="DS242" s="32">
        <v>20</v>
      </c>
      <c r="DW242" s="20"/>
      <c r="DX242" s="20"/>
      <c r="DY242" s="20"/>
      <c r="DZ242" s="33"/>
      <c r="EE242" s="34">
        <v>20</v>
      </c>
      <c r="EF242" s="33"/>
      <c r="EG242" s="33"/>
      <c r="EM242" s="32">
        <v>-2</v>
      </c>
      <c r="EO242" s="33">
        <v>18</v>
      </c>
      <c r="EP242" s="33"/>
      <c r="EQ242" s="33"/>
      <c r="EU242" s="32">
        <v>90</v>
      </c>
      <c r="EV242" s="32">
        <v>1</v>
      </c>
      <c r="EW242" s="33">
        <v>109</v>
      </c>
      <c r="EX242" s="33"/>
      <c r="EY242" s="33"/>
      <c r="EZ242" s="32">
        <v>-4</v>
      </c>
      <c r="FD242" s="32">
        <v>80</v>
      </c>
      <c r="FG242" s="33">
        <v>185</v>
      </c>
      <c r="FH242" s="33"/>
      <c r="FI242" s="33"/>
      <c r="FO242" s="33">
        <v>185</v>
      </c>
      <c r="FP242" s="33"/>
      <c r="FQ242" s="33"/>
      <c r="FV242" s="33"/>
      <c r="FW242" s="33"/>
      <c r="FX242" s="33"/>
      <c r="FZ242" s="32">
        <v>10</v>
      </c>
      <c r="GB242" s="33">
        <v>195</v>
      </c>
      <c r="GC242" s="20"/>
      <c r="GD242" s="20"/>
      <c r="GE242" s="20"/>
      <c r="GF242" s="20"/>
      <c r="GG242" s="20"/>
      <c r="GH242" s="33">
        <v>195</v>
      </c>
      <c r="GI242" s="33"/>
      <c r="GM242" s="40">
        <v>-2</v>
      </c>
      <c r="GN242" s="33">
        <v>193</v>
      </c>
      <c r="GO242" s="33"/>
      <c r="GR242" s="32">
        <v>-2</v>
      </c>
      <c r="GU242" s="33">
        <v>191</v>
      </c>
      <c r="GV242" s="33"/>
      <c r="GX242" s="32">
        <v>5</v>
      </c>
      <c r="GZ242" s="33">
        <v>198</v>
      </c>
      <c r="HD242" s="32">
        <v>2</v>
      </c>
      <c r="HF242" s="32">
        <v>5</v>
      </c>
      <c r="HG242" s="32">
        <v>205</v>
      </c>
      <c r="HM242" s="32">
        <v>205</v>
      </c>
      <c r="HR242" s="32">
        <v>205</v>
      </c>
      <c r="HU242" s="32">
        <v>20</v>
      </c>
      <c r="HY242" s="32">
        <v>5.5</v>
      </c>
      <c r="HZ242" s="32">
        <v>-2</v>
      </c>
      <c r="IA242" s="32">
        <v>228.5</v>
      </c>
      <c r="ID242" s="32">
        <v>20</v>
      </c>
      <c r="IG242" s="32">
        <v>-2</v>
      </c>
      <c r="IH242" s="32">
        <v>246.5</v>
      </c>
      <c r="IL242" s="32">
        <v>6.5</v>
      </c>
      <c r="IR242" s="32">
        <v>253</v>
      </c>
      <c r="IV242" s="32">
        <v>30</v>
      </c>
      <c r="IX242" s="32">
        <v>283</v>
      </c>
      <c r="IY242" s="32">
        <v>-40.5</v>
      </c>
      <c r="IZ242" s="32" t="s">
        <v>1261</v>
      </c>
      <c r="JC242" s="32">
        <v>242.5</v>
      </c>
      <c r="JD242" s="32">
        <v>-2.5</v>
      </c>
      <c r="JI242" s="66"/>
      <c r="JK242" s="32">
        <v>-2</v>
      </c>
      <c r="JL242" s="32">
        <f t="shared" si="3"/>
        <v>238</v>
      </c>
    </row>
    <row r="243" s="32" customFormat="1" customHeight="1" spans="1:272">
      <c r="A243" s="10">
        <v>241</v>
      </c>
      <c r="B243" s="10">
        <v>733</v>
      </c>
      <c r="C243" s="10" t="s">
        <v>691</v>
      </c>
      <c r="D243" s="10" t="s">
        <v>279</v>
      </c>
      <c r="E243" s="46">
        <v>13164</v>
      </c>
      <c r="F243" s="48" t="s">
        <v>1315</v>
      </c>
      <c r="G243" s="10"/>
      <c r="M243" s="20"/>
      <c r="T243" s="33"/>
      <c r="U243" s="20"/>
      <c r="V243" s="20"/>
      <c r="W243" s="20"/>
      <c r="X243" s="20"/>
      <c r="Y243" s="20"/>
      <c r="Z243" s="20"/>
      <c r="AA243" s="20"/>
      <c r="AB243" s="20"/>
      <c r="AC243" s="20"/>
      <c r="AD243" s="20"/>
      <c r="AE243" s="20"/>
      <c r="AF243" s="20"/>
      <c r="AG243" s="33"/>
      <c r="AO243" s="33"/>
      <c r="AP243" s="33"/>
      <c r="AQ243" s="33"/>
      <c r="AR243" s="33"/>
      <c r="AS243" s="33"/>
      <c r="AT243" s="33"/>
      <c r="AU243" s="33"/>
      <c r="AV243" s="33"/>
      <c r="AW243" s="33"/>
      <c r="AX243" s="33"/>
      <c r="BA243" s="33"/>
      <c r="BB243" s="33"/>
      <c r="BC243" s="33"/>
      <c r="BH243" s="33"/>
      <c r="BI243" s="33"/>
      <c r="BN243" s="33"/>
      <c r="BO243" s="33"/>
      <c r="BP243" s="34"/>
      <c r="BQ243" s="33"/>
      <c r="BR243" s="33"/>
      <c r="BV243" s="33"/>
      <c r="BW243" s="20"/>
      <c r="BX243" s="20"/>
      <c r="BY243" s="20"/>
      <c r="BZ243" s="20"/>
      <c r="CA243" s="20"/>
      <c r="CB243" s="20"/>
      <c r="CC243" s="20"/>
      <c r="CD243" s="20"/>
      <c r="CE243" s="20"/>
      <c r="CF243" s="33"/>
      <c r="CG243" s="33"/>
      <c r="CH243" s="20"/>
      <c r="CI243" s="20"/>
      <c r="CJ243" s="20"/>
      <c r="CK243" s="33"/>
      <c r="CL243" s="33"/>
      <c r="CM243" s="33"/>
      <c r="CN243" s="20"/>
      <c r="CO243" s="35"/>
      <c r="CR243" s="33"/>
      <c r="CS243" s="33"/>
      <c r="CT243" s="36"/>
      <c r="CW243" s="20"/>
      <c r="CY243" s="33"/>
      <c r="CZ243" s="33"/>
      <c r="DA243" s="33"/>
      <c r="DD243" s="33"/>
      <c r="DE243" s="20"/>
      <c r="DF243" s="20"/>
      <c r="DG243" s="37"/>
      <c r="DH243" s="33"/>
      <c r="DO243" s="36"/>
      <c r="DP243" s="20"/>
      <c r="DQ243" s="33"/>
      <c r="DV243" s="10">
        <v>20</v>
      </c>
      <c r="DW243" s="20"/>
      <c r="DX243" s="20"/>
      <c r="DY243" s="20"/>
      <c r="DZ243" s="33"/>
      <c r="EE243" s="34">
        <v>20</v>
      </c>
      <c r="EF243" s="33"/>
      <c r="EG243" s="33"/>
      <c r="EO243" s="33">
        <v>20</v>
      </c>
      <c r="EP243" s="33"/>
      <c r="EQ243" s="33"/>
      <c r="ES243" s="32">
        <v>2</v>
      </c>
      <c r="EU243" s="32">
        <v>90</v>
      </c>
      <c r="EW243" s="33">
        <v>112</v>
      </c>
      <c r="EX243" s="33"/>
      <c r="EY243" s="33"/>
      <c r="EZ243" s="32">
        <v>8</v>
      </c>
      <c r="FD243" s="32">
        <v>70</v>
      </c>
      <c r="FG243" s="33">
        <v>190</v>
      </c>
      <c r="FH243" s="33">
        <v>-12.5</v>
      </c>
      <c r="FI243" s="33" t="s">
        <v>1316</v>
      </c>
      <c r="FK243" s="32">
        <v>8</v>
      </c>
      <c r="FN243" s="32">
        <v>10</v>
      </c>
      <c r="FO243" s="33">
        <v>195.5</v>
      </c>
      <c r="FP243" s="33">
        <v>-14</v>
      </c>
      <c r="FQ243" s="33" t="s">
        <v>1317</v>
      </c>
      <c r="FT243" s="32">
        <v>20</v>
      </c>
      <c r="FV243" s="33">
        <v>-27</v>
      </c>
      <c r="FW243" s="33" t="s">
        <v>1318</v>
      </c>
      <c r="FX243" s="33"/>
      <c r="FZ243" s="32">
        <v>20</v>
      </c>
      <c r="GB243" s="33">
        <v>194.5</v>
      </c>
      <c r="GC243" s="20"/>
      <c r="GD243" s="20"/>
      <c r="GE243" s="20"/>
      <c r="GF243" s="20"/>
      <c r="GG243" s="20"/>
      <c r="GH243" s="33">
        <v>194.5</v>
      </c>
      <c r="GI243" s="33"/>
      <c r="GM243" s="40"/>
      <c r="GN243" s="33">
        <v>194.5</v>
      </c>
      <c r="GO243" s="33"/>
      <c r="GU243" s="33">
        <v>194.5</v>
      </c>
      <c r="GV243" s="33">
        <v>-32</v>
      </c>
      <c r="GW243" s="32" t="s">
        <v>703</v>
      </c>
      <c r="GX243" s="32">
        <v>5</v>
      </c>
      <c r="GZ243" s="33">
        <v>167.5</v>
      </c>
      <c r="HA243" s="32">
        <v>-75.5</v>
      </c>
      <c r="HB243" s="32" t="s">
        <v>1113</v>
      </c>
      <c r="HF243" s="32">
        <v>5</v>
      </c>
      <c r="HG243" s="32">
        <v>97</v>
      </c>
      <c r="HH243" s="32">
        <v>-7.5</v>
      </c>
      <c r="HI243" s="32" t="s">
        <v>436</v>
      </c>
      <c r="HL243" s="32">
        <v>5</v>
      </c>
      <c r="HM243" s="32">
        <v>94.5</v>
      </c>
      <c r="HN243" s="32">
        <v>-27</v>
      </c>
      <c r="HO243" s="32" t="s">
        <v>266</v>
      </c>
      <c r="HP243" s="32">
        <v>3.5</v>
      </c>
      <c r="HR243" s="32">
        <v>71</v>
      </c>
      <c r="HS243" s="32">
        <v>-30.5</v>
      </c>
      <c r="HT243" s="32" t="s">
        <v>335</v>
      </c>
      <c r="IA243" s="32">
        <v>40.5</v>
      </c>
      <c r="IB243" s="32">
        <v>-10.5</v>
      </c>
      <c r="IC243" s="32" t="s">
        <v>255</v>
      </c>
      <c r="IH243" s="32">
        <v>30</v>
      </c>
      <c r="II243" s="32">
        <v>-21</v>
      </c>
      <c r="IJ243" s="32" t="s">
        <v>406</v>
      </c>
      <c r="IL243" s="32">
        <v>4</v>
      </c>
      <c r="IR243" s="32">
        <v>33</v>
      </c>
      <c r="IS243" s="32">
        <v>-7</v>
      </c>
      <c r="IT243" s="32" t="s">
        <v>215</v>
      </c>
      <c r="IU243" s="32">
        <v>20</v>
      </c>
      <c r="IV243" s="32">
        <v>50</v>
      </c>
      <c r="IX243" s="32">
        <v>96</v>
      </c>
      <c r="IY243" s="32">
        <v>-44</v>
      </c>
      <c r="IZ243" s="32" t="s">
        <v>704</v>
      </c>
      <c r="JB243" s="32">
        <v>50</v>
      </c>
      <c r="JC243" s="32">
        <v>102</v>
      </c>
      <c r="JD243" s="32">
        <v>-6</v>
      </c>
      <c r="JE243" s="32" t="s">
        <v>633</v>
      </c>
      <c r="JH243" s="32">
        <v>20</v>
      </c>
      <c r="JI243" s="66"/>
      <c r="JL243" s="32">
        <f t="shared" si="3"/>
        <v>116</v>
      </c>
    </row>
    <row r="244" s="32" customFormat="1" customHeight="1" spans="1:272">
      <c r="A244" s="10">
        <v>242</v>
      </c>
      <c r="B244" s="10">
        <v>343</v>
      </c>
      <c r="C244" s="10" t="s">
        <v>229</v>
      </c>
      <c r="D244" s="10" t="s">
        <v>208</v>
      </c>
      <c r="E244" s="46">
        <v>13019</v>
      </c>
      <c r="F244" s="48" t="s">
        <v>1319</v>
      </c>
      <c r="G244" s="10"/>
      <c r="M244" s="20"/>
      <c r="T244" s="33"/>
      <c r="U244" s="20"/>
      <c r="V244" s="20"/>
      <c r="W244" s="20"/>
      <c r="X244" s="20"/>
      <c r="Y244" s="20"/>
      <c r="Z244" s="20"/>
      <c r="AA244" s="20"/>
      <c r="AB244" s="20"/>
      <c r="AC244" s="20"/>
      <c r="AD244" s="20"/>
      <c r="AE244" s="20"/>
      <c r="AF244" s="20"/>
      <c r="AG244" s="33"/>
      <c r="AO244" s="33"/>
      <c r="AP244" s="33"/>
      <c r="AQ244" s="33"/>
      <c r="AR244" s="33"/>
      <c r="AS244" s="33"/>
      <c r="AT244" s="33"/>
      <c r="AU244" s="33"/>
      <c r="AV244" s="33"/>
      <c r="AW244" s="33"/>
      <c r="AX244" s="33"/>
      <c r="BA244" s="33"/>
      <c r="BB244" s="33"/>
      <c r="BC244" s="33"/>
      <c r="BH244" s="33"/>
      <c r="BI244" s="33"/>
      <c r="BN244" s="33"/>
      <c r="BO244" s="33"/>
      <c r="BP244" s="34"/>
      <c r="BQ244" s="33"/>
      <c r="BR244" s="33"/>
      <c r="BV244" s="33"/>
      <c r="BW244" s="20"/>
      <c r="BX244" s="20"/>
      <c r="BY244" s="20"/>
      <c r="BZ244" s="20"/>
      <c r="CA244" s="20"/>
      <c r="CB244" s="20"/>
      <c r="CC244" s="20"/>
      <c r="CD244" s="20"/>
      <c r="CE244" s="20"/>
      <c r="CF244" s="33"/>
      <c r="CG244" s="33"/>
      <c r="CH244" s="20"/>
      <c r="CI244" s="20"/>
      <c r="CJ244" s="20"/>
      <c r="CK244" s="33"/>
      <c r="CL244" s="33"/>
      <c r="CM244" s="33"/>
      <c r="CN244" s="20"/>
      <c r="CO244" s="35"/>
      <c r="CR244" s="33"/>
      <c r="CS244" s="33"/>
      <c r="CT244" s="36"/>
      <c r="CW244" s="20"/>
      <c r="CY244" s="33"/>
      <c r="CZ244" s="33"/>
      <c r="DA244" s="33"/>
      <c r="DD244" s="33"/>
      <c r="DE244" s="20"/>
      <c r="DF244" s="20"/>
      <c r="DG244" s="37"/>
      <c r="DH244" s="33"/>
      <c r="DO244" s="36"/>
      <c r="DP244" s="20"/>
      <c r="DQ244" s="33"/>
      <c r="DV244" s="10">
        <v>10</v>
      </c>
      <c r="DW244" s="20"/>
      <c r="DX244" s="20"/>
      <c r="DY244" s="20"/>
      <c r="DZ244" s="33"/>
      <c r="EE244" s="34">
        <v>10</v>
      </c>
      <c r="EF244" s="33"/>
      <c r="EG244" s="33"/>
      <c r="EK244" s="32">
        <v>10</v>
      </c>
      <c r="EL244" s="32">
        <v>20</v>
      </c>
      <c r="EM244" s="32">
        <v>-2</v>
      </c>
      <c r="EO244" s="33">
        <v>38</v>
      </c>
      <c r="EP244" s="33"/>
      <c r="EQ244" s="33"/>
      <c r="EU244" s="32">
        <v>20</v>
      </c>
      <c r="EW244" s="33">
        <v>58</v>
      </c>
      <c r="EX244" s="33"/>
      <c r="EY244" s="33"/>
      <c r="FB244" s="32">
        <v>6</v>
      </c>
      <c r="FD244" s="32">
        <v>80</v>
      </c>
      <c r="FE244" s="32">
        <v>3</v>
      </c>
      <c r="FG244" s="33">
        <v>147</v>
      </c>
      <c r="FH244" s="33"/>
      <c r="FI244" s="33"/>
      <c r="FO244" s="33">
        <v>147</v>
      </c>
      <c r="FP244" s="33"/>
      <c r="FQ244" s="33"/>
      <c r="FU244" s="32">
        <v>3</v>
      </c>
      <c r="FV244" s="33"/>
      <c r="FW244" s="33"/>
      <c r="FX244" s="33"/>
      <c r="FY244" s="32">
        <v>20</v>
      </c>
      <c r="FZ244" s="32">
        <v>60</v>
      </c>
      <c r="GB244" s="33">
        <v>230</v>
      </c>
      <c r="GC244" s="20">
        <v>-26.5</v>
      </c>
      <c r="GD244" s="20" t="s">
        <v>1320</v>
      </c>
      <c r="GE244" s="20"/>
      <c r="GF244" s="20"/>
      <c r="GG244" s="20"/>
      <c r="GH244" s="33">
        <v>203.5</v>
      </c>
      <c r="GI244" s="33"/>
      <c r="GK244" s="32">
        <v>20</v>
      </c>
      <c r="GM244" s="40">
        <v>-2</v>
      </c>
      <c r="GN244" s="33">
        <v>221.5</v>
      </c>
      <c r="GO244" s="33"/>
      <c r="GR244" s="32">
        <v>-2</v>
      </c>
      <c r="GU244" s="33">
        <v>219.5</v>
      </c>
      <c r="GV244" s="33"/>
      <c r="GX244" s="32">
        <v>5</v>
      </c>
      <c r="GZ244" s="33">
        <v>226.5</v>
      </c>
      <c r="HD244" s="32">
        <v>4</v>
      </c>
      <c r="HE244" s="32">
        <v>-8</v>
      </c>
      <c r="HF244" s="32">
        <v>0</v>
      </c>
      <c r="HG244" s="32">
        <v>222.5</v>
      </c>
      <c r="HL244" s="32">
        <v>-4</v>
      </c>
      <c r="HM244" s="32">
        <v>218.5</v>
      </c>
      <c r="HQ244" s="32">
        <v>-2</v>
      </c>
      <c r="HR244" s="32">
        <v>216.5</v>
      </c>
      <c r="HY244" s="32">
        <v>3.5</v>
      </c>
      <c r="HZ244" s="32">
        <v>-2</v>
      </c>
      <c r="IA244" s="32">
        <v>218</v>
      </c>
      <c r="IB244" s="32">
        <v>-34</v>
      </c>
      <c r="IC244" s="32" t="s">
        <v>297</v>
      </c>
      <c r="IG244" s="32">
        <v>-8</v>
      </c>
      <c r="IH244" s="32">
        <v>176</v>
      </c>
      <c r="II244" s="32">
        <v>-84.5</v>
      </c>
      <c r="IJ244" s="32" t="s">
        <v>577</v>
      </c>
      <c r="IL244" s="32">
        <v>3.5</v>
      </c>
      <c r="IO244" s="32">
        <v>-10</v>
      </c>
      <c r="IQ244" s="32">
        <v>-4</v>
      </c>
      <c r="IR244" s="32">
        <v>81</v>
      </c>
      <c r="IS244" s="32">
        <v>-77.5</v>
      </c>
      <c r="IT244" s="32" t="s">
        <v>234</v>
      </c>
      <c r="IV244" s="32">
        <v>50</v>
      </c>
      <c r="IX244" s="32">
        <v>53.5</v>
      </c>
      <c r="JC244" s="32">
        <v>53.5</v>
      </c>
      <c r="JI244" s="66"/>
      <c r="JK244" s="32">
        <v>-4</v>
      </c>
      <c r="JL244" s="32">
        <f t="shared" si="3"/>
        <v>49.5</v>
      </c>
    </row>
    <row r="245" customHeight="1" spans="1:272">
      <c r="A245" s="10">
        <v>243</v>
      </c>
      <c r="B245" s="10">
        <v>349</v>
      </c>
      <c r="C245" s="10" t="s">
        <v>535</v>
      </c>
      <c r="D245" s="10" t="s">
        <v>269</v>
      </c>
      <c r="E245" s="20">
        <v>5844</v>
      </c>
      <c r="F245" s="20" t="s">
        <v>1321</v>
      </c>
      <c r="EA245" s="32">
        <v>-2</v>
      </c>
      <c r="EE245" s="34">
        <v>-2</v>
      </c>
      <c r="EF245" s="33"/>
      <c r="EG245" s="33"/>
      <c r="EL245" s="32">
        <v>20</v>
      </c>
      <c r="EO245" s="33">
        <v>18</v>
      </c>
      <c r="ER245" s="32">
        <v>2</v>
      </c>
      <c r="EU245" s="32">
        <v>40</v>
      </c>
      <c r="EW245" s="33">
        <v>60</v>
      </c>
      <c r="EX245" s="33">
        <v>-13</v>
      </c>
      <c r="EY245" s="33" t="s">
        <v>1035</v>
      </c>
      <c r="EZ245" s="32">
        <v>-2</v>
      </c>
      <c r="FD245" s="32">
        <v>10</v>
      </c>
      <c r="FG245" s="33">
        <v>55</v>
      </c>
      <c r="FO245" s="33">
        <v>55</v>
      </c>
      <c r="FS245" s="32">
        <v>-4</v>
      </c>
      <c r="FU245" s="32">
        <v>5</v>
      </c>
      <c r="FX245" s="33">
        <v>5</v>
      </c>
      <c r="GB245" s="33">
        <v>61</v>
      </c>
      <c r="GF245" s="20">
        <v>20</v>
      </c>
      <c r="GG245" s="20">
        <v>-4</v>
      </c>
      <c r="GH245" s="33">
        <v>77</v>
      </c>
      <c r="GL245" s="32">
        <v>20</v>
      </c>
      <c r="GN245" s="33">
        <v>97</v>
      </c>
      <c r="GO245" s="33"/>
      <c r="GR245" s="32">
        <v>5</v>
      </c>
      <c r="GT245" s="32">
        <v>20</v>
      </c>
      <c r="GU245" s="33">
        <v>122</v>
      </c>
      <c r="GZ245" s="33">
        <v>97</v>
      </c>
      <c r="HC245" s="32">
        <v>20</v>
      </c>
      <c r="HE245" s="32">
        <v>3</v>
      </c>
      <c r="HF245" s="32">
        <v>0</v>
      </c>
      <c r="HG245" s="32">
        <v>120</v>
      </c>
      <c r="HL245" s="32">
        <v>10</v>
      </c>
      <c r="HM245" s="32">
        <v>130</v>
      </c>
      <c r="HQ245" s="32">
        <v>-2</v>
      </c>
      <c r="HR245" s="32">
        <v>128</v>
      </c>
      <c r="IA245" s="32">
        <v>128</v>
      </c>
      <c r="ID245" s="32">
        <v>20</v>
      </c>
      <c r="IH245" s="32">
        <v>148</v>
      </c>
      <c r="IL245" s="32">
        <v>0</v>
      </c>
      <c r="IQ245" s="32">
        <v>-2</v>
      </c>
      <c r="IR245" s="32">
        <v>146</v>
      </c>
      <c r="IV245" s="32">
        <v>50</v>
      </c>
      <c r="IX245" s="32">
        <v>196</v>
      </c>
      <c r="JC245" s="32">
        <v>196</v>
      </c>
      <c r="JI245" s="66"/>
      <c r="JL245" s="32">
        <f t="shared" si="3"/>
        <v>196</v>
      </c>
    </row>
    <row r="246" customHeight="1" spans="1:272">
      <c r="A246" s="10">
        <v>244</v>
      </c>
      <c r="B246" s="10">
        <v>737</v>
      </c>
      <c r="C246" s="10" t="s">
        <v>1007</v>
      </c>
      <c r="D246" s="10" t="s">
        <v>279</v>
      </c>
      <c r="E246" s="46">
        <v>13124</v>
      </c>
      <c r="F246" s="48" t="s">
        <v>1322</v>
      </c>
      <c r="EB246" s="86">
        <v>20</v>
      </c>
      <c r="ED246" s="32">
        <v>10</v>
      </c>
      <c r="EE246" s="34">
        <v>30</v>
      </c>
      <c r="EF246" s="33"/>
      <c r="EG246" s="33"/>
      <c r="EM246" s="32">
        <v>3</v>
      </c>
      <c r="EO246" s="33">
        <v>33</v>
      </c>
      <c r="ER246" s="32">
        <v>7</v>
      </c>
      <c r="EU246" s="32">
        <v>80</v>
      </c>
      <c r="EW246" s="33">
        <v>120</v>
      </c>
      <c r="EZ246" s="32">
        <v>1</v>
      </c>
      <c r="FD246" s="32">
        <v>70</v>
      </c>
      <c r="FG246" s="33">
        <v>191</v>
      </c>
      <c r="FO246" s="33">
        <v>191</v>
      </c>
      <c r="FR246" s="32">
        <v>10</v>
      </c>
      <c r="FY246" s="32">
        <v>10</v>
      </c>
      <c r="FZ246" s="32">
        <v>30</v>
      </c>
      <c r="GB246" s="33">
        <v>241</v>
      </c>
      <c r="GH246" s="33">
        <v>241</v>
      </c>
      <c r="GL246" s="32">
        <v>20</v>
      </c>
      <c r="GN246" s="33">
        <v>261</v>
      </c>
      <c r="GO246" s="33"/>
      <c r="GT246" s="32">
        <v>20</v>
      </c>
      <c r="GU246" s="33">
        <v>281</v>
      </c>
      <c r="GX246" s="32">
        <v>3.5</v>
      </c>
      <c r="GZ246" s="33">
        <v>264.5</v>
      </c>
      <c r="HD246" s="32">
        <v>4</v>
      </c>
      <c r="HF246" s="32">
        <v>3.5</v>
      </c>
      <c r="HG246" s="32">
        <v>272</v>
      </c>
      <c r="HM246" s="32">
        <v>272</v>
      </c>
      <c r="HN246" s="32">
        <v>-5</v>
      </c>
      <c r="HO246" s="32" t="s">
        <v>507</v>
      </c>
      <c r="HP246" s="32">
        <v>3.5</v>
      </c>
      <c r="HQ246" s="32">
        <v>-2</v>
      </c>
      <c r="HR246" s="32">
        <v>268.5</v>
      </c>
      <c r="HZ246" s="32">
        <v>-2</v>
      </c>
      <c r="IA246" s="32">
        <v>266.5</v>
      </c>
      <c r="IB246" s="32">
        <v>-23</v>
      </c>
      <c r="IC246" s="32" t="s">
        <v>649</v>
      </c>
      <c r="IH246" s="32">
        <v>243.5</v>
      </c>
      <c r="II246" s="32">
        <v>-72.5</v>
      </c>
      <c r="IJ246" s="32" t="s">
        <v>522</v>
      </c>
      <c r="IQ246" s="32">
        <v>3</v>
      </c>
      <c r="IR246" s="32">
        <v>174</v>
      </c>
      <c r="IS246" s="32">
        <v>-30</v>
      </c>
      <c r="IT246" s="32" t="s">
        <v>360</v>
      </c>
      <c r="IV246" s="32">
        <v>50</v>
      </c>
      <c r="IX246" s="32">
        <v>194</v>
      </c>
      <c r="IY246" s="32">
        <v>-108.5</v>
      </c>
      <c r="IZ246" s="32" t="s">
        <v>495</v>
      </c>
      <c r="JC246" s="32">
        <v>85.5</v>
      </c>
      <c r="JD246" s="32">
        <v>-43</v>
      </c>
      <c r="JE246" s="32" t="s">
        <v>650</v>
      </c>
      <c r="JI246" s="66"/>
      <c r="JL246" s="32">
        <f t="shared" si="3"/>
        <v>42.5</v>
      </c>
    </row>
    <row r="247" customHeight="1" spans="1:272">
      <c r="A247" s="10">
        <v>245</v>
      </c>
      <c r="B247" s="10">
        <v>104430</v>
      </c>
      <c r="C247" s="10" t="s">
        <v>987</v>
      </c>
      <c r="D247" s="10" t="s">
        <v>279</v>
      </c>
      <c r="E247" s="46">
        <v>13293</v>
      </c>
      <c r="F247" s="48" t="s">
        <v>1323</v>
      </c>
      <c r="EB247" s="86">
        <v>20</v>
      </c>
      <c r="EE247" s="34">
        <v>20</v>
      </c>
      <c r="EF247" s="33"/>
      <c r="EG247" s="33"/>
      <c r="EO247" s="33">
        <v>20</v>
      </c>
      <c r="EU247" s="32">
        <v>80</v>
      </c>
      <c r="EW247" s="33">
        <v>100</v>
      </c>
      <c r="FD247" s="32">
        <v>70</v>
      </c>
      <c r="FG247" s="33">
        <v>170</v>
      </c>
      <c r="FO247" s="33">
        <v>170</v>
      </c>
      <c r="FR247" s="32">
        <v>10</v>
      </c>
      <c r="FY247" s="32">
        <v>10</v>
      </c>
      <c r="FZ247" s="32">
        <v>30</v>
      </c>
      <c r="GB247" s="33">
        <v>220</v>
      </c>
      <c r="GH247" s="33">
        <v>220</v>
      </c>
      <c r="GL247" s="32">
        <v>20</v>
      </c>
      <c r="GN247" s="33">
        <v>240</v>
      </c>
      <c r="GO247" s="33"/>
      <c r="GT247" s="32">
        <v>20</v>
      </c>
      <c r="GU247" s="33">
        <v>260</v>
      </c>
      <c r="GX247" s="32">
        <v>3.5</v>
      </c>
      <c r="GZ247" s="33">
        <v>243.5</v>
      </c>
      <c r="HF247" s="32">
        <v>3.5</v>
      </c>
      <c r="HG247" s="32">
        <v>247</v>
      </c>
      <c r="HM247" s="32">
        <v>247</v>
      </c>
      <c r="HP247" s="32">
        <v>3.5</v>
      </c>
      <c r="HR247" s="32">
        <v>250.5</v>
      </c>
      <c r="HU247" s="32">
        <v>20</v>
      </c>
      <c r="HY247" s="32">
        <v>5</v>
      </c>
      <c r="HZ247" s="32">
        <v>-2</v>
      </c>
      <c r="IA247" s="32">
        <v>273.5</v>
      </c>
      <c r="IB247" s="32">
        <v>-17.5</v>
      </c>
      <c r="IC247" s="32" t="s">
        <v>255</v>
      </c>
      <c r="IG247" s="32">
        <v>-2</v>
      </c>
      <c r="IH247" s="32">
        <v>254</v>
      </c>
      <c r="IL247" s="32">
        <v>6.5</v>
      </c>
      <c r="IR247" s="32">
        <v>260.5</v>
      </c>
      <c r="IV247" s="32">
        <v>50</v>
      </c>
      <c r="IW247" s="32">
        <v>1</v>
      </c>
      <c r="IX247" s="32">
        <v>310.5</v>
      </c>
      <c r="IY247" s="32">
        <v>-310.5</v>
      </c>
      <c r="IZ247" s="32" t="s">
        <v>242</v>
      </c>
      <c r="JC247" s="32">
        <v>0</v>
      </c>
      <c r="JF247" s="32">
        <v>20</v>
      </c>
      <c r="JH247" s="32">
        <v>20</v>
      </c>
      <c r="JI247" s="66"/>
      <c r="JL247" s="32">
        <f t="shared" si="3"/>
        <v>40</v>
      </c>
    </row>
    <row r="248" customHeight="1" spans="1:272">
      <c r="A248" s="10">
        <v>246</v>
      </c>
      <c r="B248" s="10">
        <v>546</v>
      </c>
      <c r="C248" s="10" t="s">
        <v>515</v>
      </c>
      <c r="D248" s="10" t="s">
        <v>279</v>
      </c>
      <c r="E248" s="46">
        <v>13410</v>
      </c>
      <c r="F248" s="48" t="s">
        <v>1324</v>
      </c>
      <c r="EB248" s="86">
        <v>20</v>
      </c>
      <c r="EE248" s="34">
        <v>20</v>
      </c>
      <c r="EF248" s="33"/>
      <c r="EG248" s="33"/>
      <c r="EL248" s="32">
        <v>20</v>
      </c>
      <c r="EO248" s="33">
        <v>40</v>
      </c>
      <c r="EU248" s="32">
        <v>70</v>
      </c>
      <c r="EW248" s="33">
        <v>110</v>
      </c>
      <c r="FD248" s="32">
        <v>60</v>
      </c>
      <c r="FG248" s="33">
        <v>170</v>
      </c>
      <c r="FO248" s="33">
        <v>170</v>
      </c>
      <c r="FP248" s="33">
        <v>-10</v>
      </c>
      <c r="FQ248" s="33" t="s">
        <v>432</v>
      </c>
      <c r="FV248" s="33">
        <v>-18</v>
      </c>
      <c r="FW248" s="33" t="s">
        <v>1325</v>
      </c>
      <c r="FZ248" s="32">
        <v>60</v>
      </c>
      <c r="GA248" s="32">
        <v>10</v>
      </c>
      <c r="GB248" s="33">
        <v>212</v>
      </c>
      <c r="GH248" s="33">
        <v>212</v>
      </c>
      <c r="GL248" s="32">
        <v>20</v>
      </c>
      <c r="GN248" s="33">
        <v>232</v>
      </c>
      <c r="GO248" s="33"/>
      <c r="GT248" s="32">
        <v>20</v>
      </c>
      <c r="GU248" s="33">
        <v>252</v>
      </c>
      <c r="GV248" s="33">
        <v>-47.5</v>
      </c>
      <c r="GW248" s="32" t="s">
        <v>435</v>
      </c>
      <c r="GX248" s="32">
        <v>10.5</v>
      </c>
      <c r="GZ248" s="33">
        <v>195</v>
      </c>
      <c r="HD248" s="32">
        <v>3</v>
      </c>
      <c r="HF248" s="32">
        <v>10.5</v>
      </c>
      <c r="HG248" s="32">
        <v>208.5</v>
      </c>
      <c r="HM248" s="32">
        <v>208.5</v>
      </c>
      <c r="HR248" s="32">
        <v>208.5</v>
      </c>
      <c r="HS248" s="32">
        <v>-58</v>
      </c>
      <c r="HT248" s="32" t="s">
        <v>1235</v>
      </c>
      <c r="HY248" s="32">
        <v>14.5</v>
      </c>
      <c r="IA248" s="32">
        <v>165</v>
      </c>
      <c r="IB248" s="32">
        <v>-3.5</v>
      </c>
      <c r="IC248" s="32" t="s">
        <v>320</v>
      </c>
      <c r="IG248" s="32">
        <v>-2</v>
      </c>
      <c r="IH248" s="32">
        <v>159.5</v>
      </c>
      <c r="II248" s="32">
        <v>-25</v>
      </c>
      <c r="IJ248" s="32" t="s">
        <v>522</v>
      </c>
      <c r="IL248" s="32">
        <v>10</v>
      </c>
      <c r="IR248" s="32">
        <v>144.5</v>
      </c>
      <c r="IS248" s="32">
        <v>-57</v>
      </c>
      <c r="IT248" s="32" t="s">
        <v>360</v>
      </c>
      <c r="IV248" s="32">
        <v>40</v>
      </c>
      <c r="IX248" s="32">
        <v>127.5</v>
      </c>
      <c r="IY248" s="32">
        <v>-83.5</v>
      </c>
      <c r="IZ248" s="32" t="s">
        <v>495</v>
      </c>
      <c r="JC248" s="32">
        <v>44</v>
      </c>
      <c r="JF248" s="32">
        <v>20</v>
      </c>
      <c r="JG248" s="32">
        <v>20</v>
      </c>
      <c r="JI248" s="66"/>
      <c r="JL248" s="32">
        <f t="shared" si="3"/>
        <v>84</v>
      </c>
    </row>
    <row r="249" customHeight="1" spans="1:272">
      <c r="A249" s="10">
        <v>247</v>
      </c>
      <c r="B249" s="10">
        <v>581</v>
      </c>
      <c r="C249" s="10" t="s">
        <v>726</v>
      </c>
      <c r="D249" s="10" t="s">
        <v>269</v>
      </c>
      <c r="E249" s="46">
        <v>13052</v>
      </c>
      <c r="F249" s="48" t="s">
        <v>1326</v>
      </c>
      <c r="ED249" s="87">
        <v>20</v>
      </c>
      <c r="EE249" s="34">
        <v>20</v>
      </c>
      <c r="EF249" s="33"/>
      <c r="EG249" s="33"/>
      <c r="EL249" s="32">
        <v>20</v>
      </c>
      <c r="EO249" s="33">
        <v>40</v>
      </c>
      <c r="EU249" s="32">
        <v>70</v>
      </c>
      <c r="EW249" s="33">
        <v>110</v>
      </c>
      <c r="FD249" s="32">
        <v>10</v>
      </c>
      <c r="FG249" s="33">
        <v>120</v>
      </c>
      <c r="FK249" s="32">
        <v>6</v>
      </c>
      <c r="FO249" s="33">
        <v>126</v>
      </c>
      <c r="FP249" s="33">
        <v>-9</v>
      </c>
      <c r="FQ249" s="33" t="s">
        <v>1327</v>
      </c>
      <c r="FV249" s="33">
        <v>-17</v>
      </c>
      <c r="FW249" s="33" t="s">
        <v>745</v>
      </c>
      <c r="FX249" s="33">
        <v>-2</v>
      </c>
      <c r="FZ249" s="32">
        <v>10</v>
      </c>
      <c r="GB249" s="33">
        <v>108</v>
      </c>
      <c r="GH249" s="33">
        <v>108</v>
      </c>
      <c r="GN249" s="33">
        <v>108</v>
      </c>
      <c r="GO249" s="33"/>
      <c r="GU249" s="33">
        <v>108</v>
      </c>
      <c r="GX249" s="32">
        <v>8</v>
      </c>
      <c r="GZ249" s="33">
        <v>116</v>
      </c>
      <c r="HF249" s="32">
        <v>6.5</v>
      </c>
      <c r="HG249" s="32">
        <v>122.5</v>
      </c>
      <c r="HM249" s="32">
        <v>122.5</v>
      </c>
      <c r="HN249" s="32">
        <v>-30.5</v>
      </c>
      <c r="HO249" s="32" t="s">
        <v>494</v>
      </c>
      <c r="HP249" s="32">
        <v>6.5</v>
      </c>
      <c r="HR249" s="32">
        <v>98.5</v>
      </c>
      <c r="HS249" s="32">
        <v>-2.5</v>
      </c>
      <c r="HT249" s="32" t="s">
        <v>733</v>
      </c>
      <c r="HU249" s="32">
        <v>20</v>
      </c>
      <c r="IA249" s="32">
        <v>116</v>
      </c>
      <c r="IH249" s="32">
        <v>116</v>
      </c>
      <c r="IL249" s="32">
        <v>6.5</v>
      </c>
      <c r="IR249" s="32">
        <v>122.5</v>
      </c>
      <c r="IV249" s="32">
        <v>50</v>
      </c>
      <c r="IW249" s="32">
        <v>1</v>
      </c>
      <c r="IX249" s="32">
        <v>172.5</v>
      </c>
      <c r="JC249" s="32">
        <v>172.5</v>
      </c>
      <c r="JI249" s="66"/>
      <c r="JL249" s="32">
        <f t="shared" si="3"/>
        <v>172.5</v>
      </c>
    </row>
    <row r="250" customHeight="1" spans="1:272">
      <c r="A250" s="10">
        <v>248</v>
      </c>
      <c r="B250" s="10">
        <v>108656</v>
      </c>
      <c r="C250" s="10" t="s">
        <v>446</v>
      </c>
      <c r="D250" s="10" t="s">
        <v>447</v>
      </c>
      <c r="E250" s="46">
        <v>13331</v>
      </c>
      <c r="F250" s="48" t="s">
        <v>1328</v>
      </c>
      <c r="ED250" s="87">
        <v>20</v>
      </c>
      <c r="EE250" s="34">
        <v>20</v>
      </c>
      <c r="EF250" s="33"/>
      <c r="EG250" s="33"/>
      <c r="EO250" s="33">
        <v>20</v>
      </c>
      <c r="EU250" s="32">
        <v>70</v>
      </c>
      <c r="EW250" s="33">
        <v>90</v>
      </c>
      <c r="FD250" s="32">
        <v>10</v>
      </c>
      <c r="FG250" s="33">
        <v>100</v>
      </c>
      <c r="FK250" s="32">
        <v>6</v>
      </c>
      <c r="FO250" s="33">
        <v>106</v>
      </c>
      <c r="FP250" s="33">
        <v>-2.5</v>
      </c>
      <c r="FQ250" s="33" t="s">
        <v>1329</v>
      </c>
      <c r="FZ250" s="32">
        <v>10</v>
      </c>
      <c r="GB250" s="33">
        <v>113.5</v>
      </c>
      <c r="GH250" s="33">
        <v>113.5</v>
      </c>
      <c r="GN250" s="33">
        <v>113.5</v>
      </c>
      <c r="GO250" s="33"/>
      <c r="GS250" s="32">
        <v>10</v>
      </c>
      <c r="GU250" s="33">
        <v>123.5</v>
      </c>
      <c r="GZ250" s="33">
        <v>113.5</v>
      </c>
      <c r="HF250" s="32">
        <v>8.5</v>
      </c>
      <c r="HG250" s="32">
        <v>122</v>
      </c>
      <c r="HH250" s="32">
        <v>-10</v>
      </c>
      <c r="HI250" s="32" t="s">
        <v>453</v>
      </c>
      <c r="HM250" s="32">
        <v>112</v>
      </c>
      <c r="HR250" s="32">
        <v>112</v>
      </c>
      <c r="IA250" s="32">
        <v>112</v>
      </c>
      <c r="IH250" s="32">
        <v>112</v>
      </c>
      <c r="IR250" s="32">
        <v>112</v>
      </c>
      <c r="IU250" s="32">
        <v>20</v>
      </c>
      <c r="IV250" s="32">
        <v>20</v>
      </c>
      <c r="IX250" s="32">
        <v>152</v>
      </c>
      <c r="IY250" s="32">
        <v>-59</v>
      </c>
      <c r="IZ250" s="32" t="s">
        <v>456</v>
      </c>
      <c r="JC250" s="32">
        <v>93</v>
      </c>
      <c r="JF250" s="32">
        <v>20</v>
      </c>
      <c r="JI250" s="66"/>
      <c r="JL250" s="32">
        <f t="shared" si="3"/>
        <v>113</v>
      </c>
    </row>
    <row r="251" customHeight="1" spans="1:272">
      <c r="A251" s="10">
        <v>249</v>
      </c>
      <c r="B251" s="10">
        <v>107728</v>
      </c>
      <c r="C251" s="10" t="s">
        <v>1158</v>
      </c>
      <c r="D251" s="10" t="s">
        <v>196</v>
      </c>
      <c r="E251" s="46">
        <v>13397</v>
      </c>
      <c r="F251" s="48" t="s">
        <v>1330</v>
      </c>
      <c r="ED251" s="87">
        <v>20</v>
      </c>
      <c r="EE251" s="34">
        <v>20</v>
      </c>
      <c r="EF251" s="33"/>
      <c r="EG251" s="33"/>
      <c r="EH251" s="32">
        <v>10</v>
      </c>
      <c r="EK251" s="32">
        <v>10</v>
      </c>
      <c r="EO251" s="33">
        <v>40</v>
      </c>
      <c r="EU251" s="32">
        <v>80</v>
      </c>
      <c r="EW251" s="33">
        <v>120</v>
      </c>
      <c r="EX251" s="33">
        <v>-17</v>
      </c>
      <c r="EY251" s="33" t="s">
        <v>658</v>
      </c>
      <c r="FD251" s="32">
        <v>70</v>
      </c>
      <c r="FG251" s="33">
        <v>173</v>
      </c>
      <c r="FH251" s="33">
        <v>-54</v>
      </c>
      <c r="FI251" s="33" t="s">
        <v>1331</v>
      </c>
      <c r="FJ251" s="32">
        <v>5</v>
      </c>
      <c r="FL251" s="32">
        <v>10</v>
      </c>
      <c r="FO251" s="33">
        <v>134</v>
      </c>
      <c r="FP251" s="33">
        <v>-47</v>
      </c>
      <c r="FQ251" s="33" t="s">
        <v>520</v>
      </c>
      <c r="FV251" s="33">
        <v>-46</v>
      </c>
      <c r="FW251" s="33" t="s">
        <v>1332</v>
      </c>
      <c r="FZ251" s="32">
        <v>20</v>
      </c>
      <c r="GB251" s="33">
        <v>61</v>
      </c>
      <c r="GH251" s="33">
        <v>61</v>
      </c>
      <c r="GI251" s="33">
        <v>-3.5</v>
      </c>
      <c r="GJ251" s="32" t="s">
        <v>318</v>
      </c>
      <c r="GN251" s="33">
        <v>57.5</v>
      </c>
      <c r="GO251" s="33">
        <v>-9.5</v>
      </c>
      <c r="GP251" s="32" t="s">
        <v>640</v>
      </c>
      <c r="GR251" s="32">
        <v>-2</v>
      </c>
      <c r="GS251" s="32">
        <v>10</v>
      </c>
      <c r="GU251" s="33">
        <v>56</v>
      </c>
      <c r="GV251" s="33">
        <v>-25</v>
      </c>
      <c r="GW251" s="32" t="s">
        <v>357</v>
      </c>
      <c r="GZ251" s="33">
        <v>32.5</v>
      </c>
      <c r="HA251" s="32">
        <v>-15</v>
      </c>
      <c r="HB251" s="32" t="s">
        <v>808</v>
      </c>
      <c r="HC251" s="32">
        <v>20</v>
      </c>
      <c r="HE251" s="32">
        <v>0</v>
      </c>
      <c r="HF251" s="32">
        <v>5</v>
      </c>
      <c r="HG251" s="32">
        <v>42.5</v>
      </c>
      <c r="HH251" s="32">
        <v>-6</v>
      </c>
      <c r="HI251" s="32" t="s">
        <v>358</v>
      </c>
      <c r="HL251" s="32">
        <v>-2</v>
      </c>
      <c r="HM251" s="32">
        <v>34.5</v>
      </c>
      <c r="HP251" s="32">
        <v>3.5</v>
      </c>
      <c r="HQ251" s="32">
        <v>3</v>
      </c>
      <c r="HR251" s="32">
        <v>41</v>
      </c>
      <c r="HS251" s="32">
        <v>-41</v>
      </c>
      <c r="HT251" s="32" t="s">
        <v>400</v>
      </c>
      <c r="HY251" s="32">
        <v>5</v>
      </c>
      <c r="HZ251" s="32">
        <v>1</v>
      </c>
      <c r="IA251" s="32">
        <v>6</v>
      </c>
      <c r="IB251" s="32">
        <v>-5</v>
      </c>
      <c r="IC251" s="32" t="s">
        <v>664</v>
      </c>
      <c r="IH251" s="32">
        <v>1</v>
      </c>
      <c r="IL251" s="32">
        <v>0</v>
      </c>
      <c r="IR251" s="32">
        <v>1</v>
      </c>
      <c r="IV251" s="32">
        <v>50</v>
      </c>
      <c r="IX251" s="32">
        <v>51</v>
      </c>
      <c r="JC251" s="32">
        <v>51</v>
      </c>
      <c r="JF251" s="32">
        <v>20</v>
      </c>
      <c r="JI251" s="66"/>
      <c r="JK251" s="32">
        <v>5</v>
      </c>
      <c r="JL251" s="32">
        <f t="shared" si="3"/>
        <v>76</v>
      </c>
    </row>
    <row r="252" customHeight="1" spans="1:272">
      <c r="A252" s="10">
        <v>250</v>
      </c>
      <c r="B252" s="10">
        <v>307</v>
      </c>
      <c r="C252" s="10" t="s">
        <v>375</v>
      </c>
      <c r="D252" s="10" t="s">
        <v>376</v>
      </c>
      <c r="E252" s="46">
        <v>12371</v>
      </c>
      <c r="F252" s="48" t="s">
        <v>1333</v>
      </c>
      <c r="ED252" s="87">
        <v>10</v>
      </c>
      <c r="EE252" s="34">
        <v>10</v>
      </c>
      <c r="EF252" s="33"/>
      <c r="EG252" s="33"/>
      <c r="EO252" s="33">
        <v>10</v>
      </c>
      <c r="EU252" s="32">
        <v>120</v>
      </c>
      <c r="EW252" s="33">
        <v>130</v>
      </c>
      <c r="FD252" s="32">
        <v>110</v>
      </c>
      <c r="FG252" s="33">
        <v>240</v>
      </c>
      <c r="FO252" s="33">
        <v>240</v>
      </c>
      <c r="FZ252" s="32">
        <v>70</v>
      </c>
      <c r="GB252" s="33">
        <v>310</v>
      </c>
      <c r="GH252" s="33">
        <v>310</v>
      </c>
      <c r="GL252" s="32">
        <v>20</v>
      </c>
      <c r="GN252" s="33">
        <v>330</v>
      </c>
      <c r="GO252" s="33"/>
      <c r="GT252" s="32">
        <v>20</v>
      </c>
      <c r="GU252" s="33">
        <v>350</v>
      </c>
      <c r="GY252" s="32">
        <v>20</v>
      </c>
      <c r="GZ252" s="33">
        <v>350</v>
      </c>
      <c r="HG252" s="32">
        <v>350</v>
      </c>
      <c r="HM252" s="32">
        <v>350</v>
      </c>
      <c r="HR252" s="32">
        <v>350</v>
      </c>
      <c r="IA252" s="32">
        <v>350</v>
      </c>
      <c r="IH252" s="32">
        <v>350</v>
      </c>
      <c r="IR252" s="32">
        <v>350</v>
      </c>
      <c r="IS252" s="32">
        <v>-5</v>
      </c>
      <c r="IT252" s="32" t="s">
        <v>227</v>
      </c>
      <c r="IU252" s="32">
        <v>20</v>
      </c>
      <c r="IV252" s="32">
        <v>0</v>
      </c>
      <c r="IX252" s="32">
        <v>365</v>
      </c>
      <c r="JC252" s="32">
        <v>365</v>
      </c>
      <c r="JD252" s="32">
        <v>-15</v>
      </c>
      <c r="JE252" s="32" t="s">
        <v>1334</v>
      </c>
      <c r="JI252" s="66"/>
      <c r="JL252" s="32">
        <f t="shared" si="3"/>
        <v>350</v>
      </c>
    </row>
    <row r="253" customHeight="1" spans="1:272">
      <c r="A253" s="10">
        <v>251</v>
      </c>
      <c r="B253" s="10">
        <v>343</v>
      </c>
      <c r="C253" s="10" t="s">
        <v>229</v>
      </c>
      <c r="D253" s="10" t="s">
        <v>208</v>
      </c>
      <c r="E253" s="46">
        <v>13329</v>
      </c>
      <c r="F253" s="48" t="s">
        <v>1335</v>
      </c>
      <c r="EH253" s="32">
        <v>10</v>
      </c>
      <c r="EO253" s="33">
        <v>10</v>
      </c>
      <c r="EU253" s="32">
        <v>40</v>
      </c>
      <c r="EW253" s="33">
        <v>50</v>
      </c>
      <c r="FD253" s="32">
        <v>40</v>
      </c>
      <c r="FG253" s="33">
        <v>90</v>
      </c>
      <c r="FO253" s="33">
        <v>90</v>
      </c>
      <c r="FZ253" s="32">
        <v>20</v>
      </c>
      <c r="GA253" s="32">
        <v>10</v>
      </c>
      <c r="GB253" s="33">
        <v>120</v>
      </c>
      <c r="GH253" s="33">
        <v>120</v>
      </c>
      <c r="GN253" s="33">
        <v>120</v>
      </c>
      <c r="GO253" s="33"/>
      <c r="GU253" s="33">
        <v>120</v>
      </c>
      <c r="GX253" s="32">
        <v>5</v>
      </c>
      <c r="GZ253" s="33">
        <v>125</v>
      </c>
      <c r="HF253" s="32">
        <v>0</v>
      </c>
      <c r="HG253" s="32">
        <v>125</v>
      </c>
      <c r="HM253" s="32">
        <v>125</v>
      </c>
      <c r="HQ253" s="32">
        <v>-10</v>
      </c>
      <c r="HR253" s="32">
        <v>115</v>
      </c>
      <c r="IA253" s="32">
        <v>115</v>
      </c>
      <c r="IB253" s="32">
        <v>-7.5</v>
      </c>
      <c r="IC253" s="32" t="s">
        <v>320</v>
      </c>
      <c r="IH253" s="32">
        <v>107.5</v>
      </c>
      <c r="II253" s="32">
        <v>-44.5</v>
      </c>
      <c r="IJ253" s="32" t="s">
        <v>193</v>
      </c>
      <c r="IL253" s="32">
        <v>5</v>
      </c>
      <c r="IO253" s="32">
        <v>-10</v>
      </c>
      <c r="IR253" s="32">
        <v>58</v>
      </c>
      <c r="IS253" s="32">
        <v>-58</v>
      </c>
      <c r="IT253" s="32" t="s">
        <v>234</v>
      </c>
      <c r="IV253" s="32">
        <v>50</v>
      </c>
      <c r="IX253" s="32">
        <v>50</v>
      </c>
      <c r="JC253" s="32">
        <v>50</v>
      </c>
      <c r="JI253" s="66"/>
      <c r="JK253" s="32">
        <v>-2</v>
      </c>
      <c r="JL253" s="32">
        <f t="shared" si="3"/>
        <v>48</v>
      </c>
    </row>
    <row r="254" customHeight="1" spans="1:272">
      <c r="A254" s="10">
        <v>252</v>
      </c>
      <c r="B254" s="10">
        <v>116773</v>
      </c>
      <c r="C254" s="10" t="s">
        <v>1336</v>
      </c>
      <c r="D254" s="10" t="s">
        <v>208</v>
      </c>
      <c r="E254" s="46">
        <v>13149</v>
      </c>
      <c r="F254" s="48" t="s">
        <v>1337</v>
      </c>
      <c r="EH254" s="32">
        <v>10</v>
      </c>
      <c r="EM254" s="32">
        <v>8</v>
      </c>
      <c r="EO254" s="33">
        <v>18</v>
      </c>
      <c r="ER254" s="32">
        <v>4</v>
      </c>
      <c r="EU254" s="32">
        <v>20</v>
      </c>
      <c r="EW254" s="33">
        <v>42</v>
      </c>
      <c r="FD254" s="32">
        <v>10</v>
      </c>
      <c r="FG254" s="33">
        <v>52</v>
      </c>
      <c r="FM254" s="32">
        <v>20</v>
      </c>
      <c r="FO254" s="33">
        <v>72</v>
      </c>
      <c r="FZ254" s="32">
        <v>50</v>
      </c>
      <c r="GB254" s="33">
        <v>122</v>
      </c>
      <c r="GH254" s="33">
        <v>122</v>
      </c>
      <c r="GN254" s="33">
        <v>122</v>
      </c>
      <c r="GO254" s="33"/>
      <c r="GU254" s="33">
        <v>122</v>
      </c>
      <c r="GV254" s="33">
        <v>-15</v>
      </c>
      <c r="GW254" s="32" t="s">
        <v>357</v>
      </c>
      <c r="GZ254" s="33">
        <v>107</v>
      </c>
      <c r="HF254" s="32">
        <v>0</v>
      </c>
      <c r="HG254" s="32">
        <v>107</v>
      </c>
      <c r="HL254" s="32">
        <v>3</v>
      </c>
      <c r="HM254" s="32">
        <v>110</v>
      </c>
      <c r="HR254" s="32">
        <v>110</v>
      </c>
      <c r="HY254" s="32">
        <v>10</v>
      </c>
      <c r="IA254" s="32">
        <v>120</v>
      </c>
      <c r="IH254" s="32">
        <v>120</v>
      </c>
      <c r="IL254" s="32">
        <v>10.5</v>
      </c>
      <c r="IR254" s="32">
        <v>130.5</v>
      </c>
      <c r="IV254" s="32">
        <v>50</v>
      </c>
      <c r="IX254" s="32">
        <v>180.5</v>
      </c>
      <c r="JC254" s="32">
        <v>180.5</v>
      </c>
      <c r="JI254" s="66"/>
      <c r="JK254" s="32">
        <v>-6</v>
      </c>
      <c r="JL254" s="32">
        <f t="shared" si="3"/>
        <v>174.5</v>
      </c>
    </row>
    <row r="255" customHeight="1" spans="1:272">
      <c r="A255" s="10">
        <v>253</v>
      </c>
      <c r="B255" s="10">
        <v>113833</v>
      </c>
      <c r="C255" s="10" t="s">
        <v>1152</v>
      </c>
      <c r="D255" s="10" t="s">
        <v>208</v>
      </c>
      <c r="E255" s="46">
        <v>13296</v>
      </c>
      <c r="F255" s="48" t="s">
        <v>1338</v>
      </c>
      <c r="EH255" s="32">
        <v>10</v>
      </c>
      <c r="EO255" s="33">
        <v>10</v>
      </c>
      <c r="ER255" s="32">
        <v>-2</v>
      </c>
      <c r="EU255" s="32">
        <v>20</v>
      </c>
      <c r="EW255" s="33">
        <v>28</v>
      </c>
      <c r="FD255" s="32">
        <v>10</v>
      </c>
      <c r="FG255" s="33">
        <v>38</v>
      </c>
      <c r="FM255" s="32">
        <v>20</v>
      </c>
      <c r="FO255" s="33">
        <v>58</v>
      </c>
      <c r="FS255" s="32">
        <v>-2</v>
      </c>
      <c r="FU255" s="32">
        <v>4</v>
      </c>
      <c r="FZ255" s="32">
        <v>50</v>
      </c>
      <c r="GB255" s="33">
        <v>110</v>
      </c>
      <c r="GH255" s="33">
        <v>110</v>
      </c>
      <c r="GL255" s="32">
        <v>20</v>
      </c>
      <c r="GM255" s="40">
        <v>-8</v>
      </c>
      <c r="GN255" s="33">
        <v>122</v>
      </c>
      <c r="GO255" s="33">
        <v>-20.5</v>
      </c>
      <c r="GP255" s="32" t="s">
        <v>640</v>
      </c>
      <c r="GR255" s="32">
        <v>1</v>
      </c>
      <c r="GT255" s="32">
        <v>20</v>
      </c>
      <c r="GU255" s="33">
        <v>122.5</v>
      </c>
      <c r="GX255" s="32">
        <v>5.5</v>
      </c>
      <c r="GZ255" s="33">
        <v>127.5</v>
      </c>
      <c r="HE255" s="32">
        <v>2</v>
      </c>
      <c r="HF255" s="32">
        <v>0</v>
      </c>
      <c r="HG255" s="32">
        <v>129.5</v>
      </c>
      <c r="HL255" s="32">
        <v>-2</v>
      </c>
      <c r="HM255" s="32">
        <v>127.5</v>
      </c>
      <c r="HP255" s="32">
        <v>6</v>
      </c>
      <c r="HQ255" s="32">
        <v>1</v>
      </c>
      <c r="HR255" s="32">
        <v>134.5</v>
      </c>
      <c r="HS255" s="32">
        <v>-52</v>
      </c>
      <c r="HT255" s="32" t="s">
        <v>204</v>
      </c>
      <c r="HY255" s="32">
        <v>5.5</v>
      </c>
      <c r="HZ255" s="32">
        <v>3</v>
      </c>
      <c r="IA255" s="32">
        <v>91</v>
      </c>
      <c r="IB255" s="32">
        <v>-37</v>
      </c>
      <c r="IC255" s="32" t="s">
        <v>320</v>
      </c>
      <c r="IG255" s="32">
        <v>2</v>
      </c>
      <c r="IH255" s="32">
        <v>56</v>
      </c>
      <c r="IK255" s="32">
        <v>20</v>
      </c>
      <c r="IL255" s="32">
        <v>5.5</v>
      </c>
      <c r="IR255" s="32">
        <v>81.5</v>
      </c>
      <c r="IS255" s="32">
        <v>-22.5</v>
      </c>
      <c r="IT255" s="32" t="s">
        <v>215</v>
      </c>
      <c r="IV255" s="32">
        <v>50</v>
      </c>
      <c r="IX255" s="32">
        <v>109</v>
      </c>
      <c r="IY255" s="32">
        <v>-73</v>
      </c>
      <c r="IZ255" s="32" t="s">
        <v>592</v>
      </c>
      <c r="JC255" s="32">
        <v>36</v>
      </c>
      <c r="JD255" s="32">
        <v>-23.5</v>
      </c>
      <c r="JE255" s="32" t="s">
        <v>545</v>
      </c>
      <c r="JG255" s="32">
        <v>20</v>
      </c>
      <c r="JH255" s="32">
        <v>20</v>
      </c>
      <c r="JI255" s="66" t="str">
        <f>VLOOKUP(E:E,[1]员工积分情况!$F:$H,3,0)</f>
        <v>10积分</v>
      </c>
      <c r="JJ255" s="32">
        <f>VLOOKUP(E:E,[1]员工积分情况!$F:$I,4,0)</f>
        <v>20</v>
      </c>
      <c r="JK255" s="32">
        <v>2</v>
      </c>
      <c r="JL255" s="32" t="e">
        <f t="shared" si="3"/>
        <v>#VALUE!</v>
      </c>
    </row>
    <row r="256" customHeight="1" spans="1:272">
      <c r="A256" s="10">
        <v>254</v>
      </c>
      <c r="B256" s="10">
        <v>118074</v>
      </c>
      <c r="C256" s="10" t="s">
        <v>1184</v>
      </c>
      <c r="D256" s="10" t="s">
        <v>279</v>
      </c>
      <c r="E256" s="84">
        <v>13144</v>
      </c>
      <c r="F256" s="48" t="s">
        <v>1339</v>
      </c>
      <c r="EJ256" s="32">
        <v>5</v>
      </c>
      <c r="EK256" s="32">
        <v>10</v>
      </c>
      <c r="EN256" s="32">
        <v>10</v>
      </c>
      <c r="EO256" s="33">
        <v>25</v>
      </c>
      <c r="ER256" s="32">
        <v>0</v>
      </c>
      <c r="EU256" s="32">
        <v>40</v>
      </c>
      <c r="EW256" s="33">
        <v>65</v>
      </c>
      <c r="FD256" s="32">
        <v>60</v>
      </c>
      <c r="FG256" s="33">
        <v>125</v>
      </c>
      <c r="FL256" s="32">
        <v>10</v>
      </c>
      <c r="FO256" s="33">
        <v>135</v>
      </c>
      <c r="FP256" s="33">
        <v>-5</v>
      </c>
      <c r="FQ256" s="33" t="s">
        <v>1340</v>
      </c>
      <c r="FV256" s="33">
        <v>-7.5</v>
      </c>
      <c r="FW256" s="33" t="s">
        <v>1341</v>
      </c>
      <c r="GB256" s="33">
        <v>122.5</v>
      </c>
      <c r="GF256" s="20">
        <v>20</v>
      </c>
      <c r="GH256" s="33">
        <v>142.5</v>
      </c>
      <c r="GN256" s="33">
        <v>142.5</v>
      </c>
      <c r="GO256" s="33"/>
      <c r="GU256" s="33">
        <v>142.5</v>
      </c>
      <c r="GV256" s="33">
        <v>-0.5</v>
      </c>
      <c r="GW256" s="32" t="s">
        <v>1342</v>
      </c>
      <c r="GX256" s="32">
        <v>6.5</v>
      </c>
      <c r="GZ256" s="33">
        <v>148.5</v>
      </c>
      <c r="HA256" s="32">
        <v>-12</v>
      </c>
      <c r="HB256" s="32" t="s">
        <v>808</v>
      </c>
      <c r="HE256" s="32">
        <v>1</v>
      </c>
      <c r="HF256" s="32">
        <v>5.5</v>
      </c>
      <c r="HG256" s="32">
        <v>143</v>
      </c>
      <c r="HM256" s="32">
        <v>143</v>
      </c>
      <c r="HN256" s="32">
        <v>-67.5</v>
      </c>
      <c r="HO256" s="32" t="s">
        <v>319</v>
      </c>
      <c r="HP256" s="32">
        <v>3.5</v>
      </c>
      <c r="HQ256" s="32">
        <v>4</v>
      </c>
      <c r="HR256" s="32">
        <v>83</v>
      </c>
      <c r="HY256" s="32">
        <v>3.5</v>
      </c>
      <c r="IA256" s="32">
        <v>86.5</v>
      </c>
      <c r="ID256" s="32">
        <v>20</v>
      </c>
      <c r="IH256" s="32">
        <v>106.5</v>
      </c>
      <c r="II256" s="32">
        <v>-61.5</v>
      </c>
      <c r="IJ256" s="32" t="s">
        <v>193</v>
      </c>
      <c r="IL256" s="32">
        <v>4</v>
      </c>
      <c r="IR256" s="32">
        <v>49</v>
      </c>
      <c r="IU256" s="32">
        <v>20</v>
      </c>
      <c r="IV256" s="32">
        <v>50</v>
      </c>
      <c r="IX256" s="32">
        <v>119</v>
      </c>
      <c r="IY256" s="32">
        <v>-33.5</v>
      </c>
      <c r="IZ256" s="32" t="s">
        <v>336</v>
      </c>
      <c r="JC256" s="32">
        <v>85.5</v>
      </c>
      <c r="JE256" s="32" t="s">
        <v>545</v>
      </c>
      <c r="JF256" s="32">
        <v>20</v>
      </c>
      <c r="JH256" s="32">
        <v>20</v>
      </c>
      <c r="JI256" s="66"/>
      <c r="JL256" s="32">
        <f t="shared" si="3"/>
        <v>125.5</v>
      </c>
    </row>
    <row r="257" customHeight="1" spans="1:272">
      <c r="A257" s="10">
        <v>255</v>
      </c>
      <c r="B257" s="10">
        <v>115971</v>
      </c>
      <c r="C257" s="10" t="s">
        <v>1258</v>
      </c>
      <c r="D257" s="10" t="s">
        <v>269</v>
      </c>
      <c r="E257" s="84">
        <v>7707</v>
      </c>
      <c r="F257" s="48" t="s">
        <v>1343</v>
      </c>
      <c r="EJ257" s="32">
        <v>5</v>
      </c>
      <c r="EK257" s="32">
        <v>10</v>
      </c>
      <c r="EL257" s="32">
        <v>20</v>
      </c>
      <c r="EO257" s="33">
        <v>35</v>
      </c>
      <c r="ET257" s="32">
        <v>20</v>
      </c>
      <c r="EU257" s="32">
        <v>90</v>
      </c>
      <c r="EW257" s="33">
        <v>145</v>
      </c>
      <c r="FD257" s="32">
        <v>100</v>
      </c>
      <c r="FF257" s="32">
        <v>10</v>
      </c>
      <c r="FG257" s="33">
        <v>255</v>
      </c>
      <c r="FH257" s="33">
        <v>-28</v>
      </c>
      <c r="FI257" s="33" t="s">
        <v>840</v>
      </c>
      <c r="FO257" s="33">
        <v>227</v>
      </c>
      <c r="FP257" s="33">
        <v>-5</v>
      </c>
      <c r="FQ257" s="33" t="s">
        <v>1344</v>
      </c>
      <c r="FV257" s="33">
        <v>-22.5</v>
      </c>
      <c r="FW257" s="33" t="s">
        <v>1345</v>
      </c>
      <c r="FZ257" s="32">
        <v>20</v>
      </c>
      <c r="GB257" s="33">
        <v>219.5</v>
      </c>
      <c r="GC257" s="20">
        <v>-15.5</v>
      </c>
      <c r="GD257" s="20" t="s">
        <v>576</v>
      </c>
      <c r="GH257" s="33">
        <v>204</v>
      </c>
      <c r="GI257" s="33">
        <v>-88</v>
      </c>
      <c r="GJ257" s="32" t="s">
        <v>276</v>
      </c>
      <c r="GN257" s="33">
        <v>116</v>
      </c>
      <c r="GO257" s="33"/>
      <c r="GU257" s="33">
        <v>116</v>
      </c>
      <c r="GV257" s="33">
        <v>-32.5</v>
      </c>
      <c r="GW257" s="32" t="s">
        <v>435</v>
      </c>
      <c r="GX257" s="32">
        <v>16</v>
      </c>
      <c r="GZ257" s="33">
        <v>99.5</v>
      </c>
      <c r="HF257" s="32">
        <v>8.5</v>
      </c>
      <c r="HG257" s="32">
        <v>108</v>
      </c>
      <c r="HL257" s="32">
        <v>-2</v>
      </c>
      <c r="HM257" s="32">
        <v>106</v>
      </c>
      <c r="HN257" s="32">
        <v>-15</v>
      </c>
      <c r="HO257" s="32" t="s">
        <v>880</v>
      </c>
      <c r="HP257" s="32">
        <v>6.5</v>
      </c>
      <c r="HR257" s="32">
        <v>97.5</v>
      </c>
      <c r="HS257" s="32">
        <v>-59</v>
      </c>
      <c r="HT257" s="32" t="s">
        <v>204</v>
      </c>
      <c r="HY257" s="32">
        <v>13</v>
      </c>
      <c r="HZ257" s="32">
        <v>-2</v>
      </c>
      <c r="IA257" s="32">
        <v>49.5</v>
      </c>
      <c r="IB257" s="32">
        <v>-25.5</v>
      </c>
      <c r="IC257" s="32" t="s">
        <v>255</v>
      </c>
      <c r="IH257" s="32">
        <v>24</v>
      </c>
      <c r="IL257" s="32">
        <v>6</v>
      </c>
      <c r="IN257" s="32">
        <v>4</v>
      </c>
      <c r="IR257" s="32">
        <v>34</v>
      </c>
      <c r="IV257" s="32">
        <v>50</v>
      </c>
      <c r="IW257" s="32">
        <v>2</v>
      </c>
      <c r="IX257" s="32">
        <v>84</v>
      </c>
      <c r="IY257" s="32">
        <v>-84</v>
      </c>
      <c r="IZ257" s="32" t="s">
        <v>1261</v>
      </c>
      <c r="JC257" s="32">
        <v>0</v>
      </c>
      <c r="JD257" s="32">
        <v>-20</v>
      </c>
      <c r="JE257" s="32" t="s">
        <v>650</v>
      </c>
      <c r="JF257" s="32">
        <v>20</v>
      </c>
      <c r="JG257" s="32">
        <v>20</v>
      </c>
      <c r="JI257" s="66"/>
      <c r="JL257" s="32">
        <f t="shared" si="3"/>
        <v>20</v>
      </c>
    </row>
    <row r="258" customHeight="1" spans="1:272">
      <c r="A258" s="10">
        <v>256</v>
      </c>
      <c r="B258" s="10">
        <v>517</v>
      </c>
      <c r="C258" s="10" t="s">
        <v>407</v>
      </c>
      <c r="D258" s="10" t="s">
        <v>269</v>
      </c>
      <c r="E258" s="84">
        <v>13198</v>
      </c>
      <c r="F258" s="48" t="s">
        <v>1346</v>
      </c>
      <c r="EJ258" s="32">
        <v>5</v>
      </c>
      <c r="EO258" s="33">
        <v>5</v>
      </c>
      <c r="EU258" s="32">
        <v>90</v>
      </c>
      <c r="EW258" s="33">
        <v>95</v>
      </c>
      <c r="FD258" s="32">
        <v>70</v>
      </c>
      <c r="FG258" s="33">
        <v>165</v>
      </c>
      <c r="FO258" s="33">
        <v>165</v>
      </c>
      <c r="FZ258" s="32">
        <v>10</v>
      </c>
      <c r="GB258" s="33">
        <v>175</v>
      </c>
      <c r="GE258" s="20">
        <v>20</v>
      </c>
      <c r="GH258" s="33">
        <v>195</v>
      </c>
      <c r="GI258" s="33">
        <v>-12.5</v>
      </c>
      <c r="GJ258" s="32" t="s">
        <v>1347</v>
      </c>
      <c r="GN258" s="33">
        <v>182.5</v>
      </c>
      <c r="GO258" s="33"/>
      <c r="GU258" s="33">
        <v>182.5</v>
      </c>
      <c r="GV258" s="33">
        <v>-2.5</v>
      </c>
      <c r="GW258" s="32" t="s">
        <v>332</v>
      </c>
      <c r="GX258" s="32">
        <v>5</v>
      </c>
      <c r="GZ258" s="33">
        <v>185</v>
      </c>
      <c r="HA258" s="32">
        <v>-2.5</v>
      </c>
      <c r="HB258" s="32" t="s">
        <v>1348</v>
      </c>
      <c r="HE258" s="32">
        <v>5</v>
      </c>
      <c r="HG258" s="32">
        <v>187.5</v>
      </c>
      <c r="HH258" s="32">
        <v>-76.5</v>
      </c>
      <c r="HI258" s="32" t="s">
        <v>253</v>
      </c>
      <c r="HM258" s="32">
        <v>111</v>
      </c>
      <c r="HR258" s="32">
        <v>111</v>
      </c>
      <c r="HS258" s="32">
        <v>-42</v>
      </c>
      <c r="HT258" s="32" t="s">
        <v>296</v>
      </c>
      <c r="HZ258" s="32">
        <v>1</v>
      </c>
      <c r="IA258" s="32">
        <v>70</v>
      </c>
      <c r="IB258" s="32">
        <v>-15.5</v>
      </c>
      <c r="IC258" s="32" t="s">
        <v>297</v>
      </c>
      <c r="IG258" s="32">
        <v>-2</v>
      </c>
      <c r="IH258" s="32">
        <v>52.5</v>
      </c>
      <c r="II258" s="32">
        <v>-1</v>
      </c>
      <c r="IJ258" s="32" t="s">
        <v>406</v>
      </c>
      <c r="IL258" s="32">
        <v>0</v>
      </c>
      <c r="IM258" s="32">
        <v>20</v>
      </c>
      <c r="IR258" s="32">
        <v>71.5</v>
      </c>
      <c r="IS258" s="32">
        <v>-4</v>
      </c>
      <c r="IT258" s="32" t="s">
        <v>508</v>
      </c>
      <c r="IV258" s="32">
        <v>50</v>
      </c>
      <c r="IX258" s="32">
        <v>117.5</v>
      </c>
      <c r="IY258" s="32">
        <v>-51</v>
      </c>
      <c r="IZ258" s="32" t="s">
        <v>242</v>
      </c>
      <c r="JB258" s="32">
        <v>50</v>
      </c>
      <c r="JC258" s="32">
        <v>116.5</v>
      </c>
      <c r="JD258" s="32">
        <v>-6</v>
      </c>
      <c r="JE258" s="32" t="s">
        <v>633</v>
      </c>
      <c r="JH258" s="32">
        <v>20</v>
      </c>
      <c r="JI258" s="66"/>
      <c r="JK258" s="32">
        <v>3</v>
      </c>
      <c r="JL258" s="32">
        <f t="shared" si="3"/>
        <v>133.5</v>
      </c>
    </row>
    <row r="259" customHeight="1" spans="1:272">
      <c r="A259" s="10">
        <v>257</v>
      </c>
      <c r="B259" s="10">
        <v>118151</v>
      </c>
      <c r="C259" s="10" t="s">
        <v>921</v>
      </c>
      <c r="D259" s="10" t="s">
        <v>208</v>
      </c>
      <c r="E259" s="10">
        <v>13279</v>
      </c>
      <c r="F259" s="10" t="s">
        <v>1349</v>
      </c>
      <c r="EL259" s="46">
        <v>20</v>
      </c>
      <c r="EO259" s="33">
        <v>20</v>
      </c>
      <c r="EU259" s="32">
        <v>90</v>
      </c>
      <c r="EW259" s="33">
        <v>110</v>
      </c>
      <c r="FD259" s="32">
        <v>20</v>
      </c>
      <c r="FG259" s="33">
        <v>130</v>
      </c>
      <c r="FO259" s="33">
        <v>130</v>
      </c>
      <c r="GB259" s="33">
        <v>130</v>
      </c>
      <c r="GH259" s="33">
        <v>130</v>
      </c>
      <c r="GN259" s="33">
        <v>130</v>
      </c>
      <c r="GO259" s="33"/>
      <c r="GQ259" s="32">
        <v>20</v>
      </c>
      <c r="GU259" s="33">
        <v>150</v>
      </c>
      <c r="GX259" s="32">
        <v>7.5</v>
      </c>
      <c r="GZ259" s="33">
        <v>137.5</v>
      </c>
      <c r="HF259" s="32">
        <v>3.5</v>
      </c>
      <c r="HG259" s="32">
        <v>141</v>
      </c>
      <c r="HM259" s="32">
        <v>141</v>
      </c>
      <c r="HN259" s="32">
        <v>-2.5</v>
      </c>
      <c r="HO259" s="32" t="s">
        <v>586</v>
      </c>
      <c r="HP259" s="32">
        <v>4.5</v>
      </c>
      <c r="HQ259" s="32">
        <v>14</v>
      </c>
      <c r="HR259" s="32">
        <v>157</v>
      </c>
      <c r="HS259" s="32">
        <v>-2.5</v>
      </c>
      <c r="HT259" s="32" t="s">
        <v>296</v>
      </c>
      <c r="HY259" s="32">
        <v>4</v>
      </c>
      <c r="IA259" s="32">
        <v>158.5</v>
      </c>
      <c r="IG259" s="32">
        <v>-2</v>
      </c>
      <c r="IH259" s="32">
        <v>156.5</v>
      </c>
      <c r="IL259" s="32">
        <v>4</v>
      </c>
      <c r="IR259" s="32">
        <v>160.5</v>
      </c>
      <c r="IS259" s="32">
        <v>-32.5</v>
      </c>
      <c r="IT259" s="32" t="s">
        <v>360</v>
      </c>
      <c r="IU259" s="32">
        <v>20</v>
      </c>
      <c r="IV259" s="32">
        <v>50</v>
      </c>
      <c r="IX259" s="32">
        <v>198</v>
      </c>
      <c r="IY259" s="32">
        <v>-61</v>
      </c>
      <c r="IZ259" s="32" t="s">
        <v>242</v>
      </c>
      <c r="JC259" s="32">
        <v>137</v>
      </c>
      <c r="JD259" s="32">
        <v>-6.5</v>
      </c>
      <c r="JE259" s="32" t="s">
        <v>633</v>
      </c>
      <c r="JF259" s="32">
        <v>20</v>
      </c>
      <c r="JG259" s="32">
        <v>20</v>
      </c>
      <c r="JH259" s="32">
        <v>20</v>
      </c>
      <c r="JI259" s="66"/>
      <c r="JL259" s="32">
        <f t="shared" si="3"/>
        <v>190.5</v>
      </c>
    </row>
    <row r="260" customHeight="1" spans="1:272">
      <c r="A260" s="10">
        <v>258</v>
      </c>
      <c r="B260" s="10">
        <v>113299</v>
      </c>
      <c r="C260" s="10" t="s">
        <v>1350</v>
      </c>
      <c r="D260" s="10" t="s">
        <v>269</v>
      </c>
      <c r="E260" s="10">
        <v>13127</v>
      </c>
      <c r="F260" s="10" t="s">
        <v>1351</v>
      </c>
      <c r="EL260" s="46">
        <v>20</v>
      </c>
      <c r="EM260" s="32">
        <v>-12</v>
      </c>
      <c r="EO260" s="33">
        <v>8</v>
      </c>
      <c r="ER260" s="32">
        <v>-18</v>
      </c>
      <c r="EU260" s="32">
        <v>40</v>
      </c>
      <c r="EW260" s="33">
        <v>30</v>
      </c>
      <c r="EZ260" s="32">
        <v>0</v>
      </c>
      <c r="FD260" s="32">
        <v>10</v>
      </c>
      <c r="FG260" s="33">
        <v>40</v>
      </c>
      <c r="FO260" s="33">
        <v>40</v>
      </c>
      <c r="FP260" s="33">
        <v>-7.5</v>
      </c>
      <c r="FQ260" s="33" t="s">
        <v>1352</v>
      </c>
      <c r="GB260" s="33">
        <v>32.5</v>
      </c>
      <c r="GF260" s="20">
        <v>20</v>
      </c>
      <c r="GH260" s="33">
        <v>52.5</v>
      </c>
      <c r="GL260" s="32">
        <v>20</v>
      </c>
      <c r="GN260" s="33">
        <v>72.5</v>
      </c>
      <c r="GO260" s="33"/>
      <c r="GT260" s="32">
        <v>20</v>
      </c>
      <c r="GU260" s="33">
        <v>92.5</v>
      </c>
      <c r="GZ260" s="33">
        <v>72.5</v>
      </c>
      <c r="HC260" s="32">
        <v>20</v>
      </c>
      <c r="HE260" s="32">
        <v>5</v>
      </c>
      <c r="HF260" s="32">
        <v>0</v>
      </c>
      <c r="HG260" s="32">
        <v>97.5</v>
      </c>
      <c r="HH260" s="32">
        <v>-12.5</v>
      </c>
      <c r="HI260" s="32" t="s">
        <v>253</v>
      </c>
      <c r="HL260" s="32">
        <v>4</v>
      </c>
      <c r="HM260" s="32">
        <v>89</v>
      </c>
      <c r="HN260" s="32">
        <v>-5</v>
      </c>
      <c r="HO260" s="32" t="s">
        <v>507</v>
      </c>
      <c r="HQ260" s="32">
        <v>8</v>
      </c>
      <c r="HR260" s="32">
        <v>92</v>
      </c>
      <c r="HU260" s="32">
        <v>20</v>
      </c>
      <c r="HZ260" s="32">
        <v>9</v>
      </c>
      <c r="IA260" s="32">
        <v>121</v>
      </c>
      <c r="ID260" s="32">
        <v>20</v>
      </c>
      <c r="IG260" s="32">
        <v>2</v>
      </c>
      <c r="IH260" s="32">
        <v>143</v>
      </c>
      <c r="II260" s="32">
        <v>-143</v>
      </c>
      <c r="IJ260" s="32" t="s">
        <v>308</v>
      </c>
      <c r="IL260" s="32">
        <v>5</v>
      </c>
      <c r="IR260" s="32">
        <v>5</v>
      </c>
      <c r="IS260" s="32">
        <v>-5</v>
      </c>
      <c r="IT260" s="32" t="s">
        <v>360</v>
      </c>
      <c r="IV260" s="32">
        <v>50</v>
      </c>
      <c r="IX260" s="32">
        <v>50</v>
      </c>
      <c r="IY260" s="32">
        <v>-50</v>
      </c>
      <c r="IZ260" s="32" t="s">
        <v>242</v>
      </c>
      <c r="JC260" s="32">
        <v>0</v>
      </c>
      <c r="JI260" s="66"/>
      <c r="JK260" s="32">
        <v>35</v>
      </c>
      <c r="JL260" s="32">
        <f t="shared" ref="JL260:JL323" si="4">JC260+JD260+JF260+JG260+JH260+JI260+JJ260+JK260</f>
        <v>35</v>
      </c>
    </row>
    <row r="261" customHeight="1" spans="1:272">
      <c r="A261" s="10">
        <v>259</v>
      </c>
      <c r="B261" s="10">
        <v>118758</v>
      </c>
      <c r="C261" s="10" t="s">
        <v>1353</v>
      </c>
      <c r="D261" s="10" t="s">
        <v>279</v>
      </c>
      <c r="E261" s="10">
        <v>13327</v>
      </c>
      <c r="F261" s="10" t="s">
        <v>1354</v>
      </c>
      <c r="EL261" s="46">
        <v>20</v>
      </c>
      <c r="EO261" s="33">
        <v>20</v>
      </c>
      <c r="ER261" s="32">
        <v>-16</v>
      </c>
      <c r="EU261" s="32">
        <v>40</v>
      </c>
      <c r="EW261" s="33">
        <v>44</v>
      </c>
      <c r="EZ261" s="32">
        <v>0</v>
      </c>
      <c r="FD261" s="32">
        <v>10</v>
      </c>
      <c r="FG261" s="33">
        <v>54</v>
      </c>
      <c r="FO261" s="33">
        <v>54</v>
      </c>
      <c r="FP261" s="33">
        <v>-22.5</v>
      </c>
      <c r="FQ261" s="33" t="s">
        <v>1355</v>
      </c>
      <c r="GB261" s="33">
        <v>31.5</v>
      </c>
      <c r="GH261" s="33">
        <v>31.5</v>
      </c>
      <c r="GN261" s="33">
        <v>31.5</v>
      </c>
      <c r="GO261" s="33"/>
      <c r="GU261" s="33">
        <v>31.5</v>
      </c>
      <c r="GZ261" s="33">
        <v>31.5</v>
      </c>
      <c r="HF261" s="32">
        <v>0</v>
      </c>
      <c r="HG261" s="32">
        <v>31.5</v>
      </c>
      <c r="HM261" s="32">
        <v>31.5</v>
      </c>
      <c r="HP261" s="32">
        <v>1.5</v>
      </c>
      <c r="HR261" s="32">
        <v>33</v>
      </c>
      <c r="HU261" s="32">
        <v>20</v>
      </c>
      <c r="HY261" s="32">
        <v>2.5</v>
      </c>
      <c r="IA261" s="32">
        <v>55.5</v>
      </c>
      <c r="IH261" s="32">
        <v>55.5</v>
      </c>
      <c r="IL261" s="32">
        <v>0</v>
      </c>
      <c r="IR261" s="32">
        <v>55.5</v>
      </c>
      <c r="IV261" s="32">
        <v>50</v>
      </c>
      <c r="IX261" s="32">
        <v>105.5</v>
      </c>
      <c r="IY261" s="32">
        <v>-28</v>
      </c>
      <c r="IZ261" s="32" t="s">
        <v>1313</v>
      </c>
      <c r="JC261" s="32">
        <v>77.5</v>
      </c>
      <c r="JI261" s="66"/>
      <c r="JL261" s="32">
        <f t="shared" si="4"/>
        <v>77.5</v>
      </c>
    </row>
    <row r="262" customHeight="1" spans="1:272">
      <c r="A262" s="10">
        <v>260</v>
      </c>
      <c r="B262" s="10">
        <v>750</v>
      </c>
      <c r="C262" s="10" t="s">
        <v>426</v>
      </c>
      <c r="D262" s="10" t="s">
        <v>376</v>
      </c>
      <c r="E262" s="10">
        <v>13122</v>
      </c>
      <c r="F262" s="10" t="s">
        <v>1356</v>
      </c>
      <c r="EK262" s="78">
        <v>10</v>
      </c>
      <c r="EL262" s="46">
        <v>20</v>
      </c>
      <c r="EO262" s="33">
        <v>30</v>
      </c>
      <c r="ET262" s="32">
        <v>20</v>
      </c>
      <c r="EU262" s="32">
        <v>100</v>
      </c>
      <c r="EW262" s="33">
        <v>150</v>
      </c>
      <c r="FD262" s="32">
        <v>70</v>
      </c>
      <c r="FG262" s="33">
        <v>220</v>
      </c>
      <c r="FH262" s="33">
        <v>-6</v>
      </c>
      <c r="FI262" s="33" t="s">
        <v>1357</v>
      </c>
      <c r="FO262" s="33">
        <v>214</v>
      </c>
      <c r="FP262" s="33">
        <v>-6</v>
      </c>
      <c r="FQ262" s="33" t="s">
        <v>520</v>
      </c>
      <c r="FV262" s="33">
        <v>-14.5</v>
      </c>
      <c r="FW262" s="33" t="s">
        <v>745</v>
      </c>
      <c r="FZ262" s="32">
        <v>70</v>
      </c>
      <c r="GB262" s="33">
        <v>263.5</v>
      </c>
      <c r="GC262" s="20">
        <v>-1.75</v>
      </c>
      <c r="GD262" s="20" t="s">
        <v>275</v>
      </c>
      <c r="GH262" s="33">
        <v>261.75</v>
      </c>
      <c r="GN262" s="33">
        <v>261.75</v>
      </c>
      <c r="GO262" s="33"/>
      <c r="GU262" s="33">
        <v>261.75</v>
      </c>
      <c r="GZ262" s="33">
        <v>261.75</v>
      </c>
      <c r="HE262" s="32">
        <v>1</v>
      </c>
      <c r="HF262" s="32">
        <v>0</v>
      </c>
      <c r="HG262" s="32">
        <v>262.75</v>
      </c>
      <c r="HH262" s="32">
        <v>-9</v>
      </c>
      <c r="HI262" s="32" t="s">
        <v>436</v>
      </c>
      <c r="HM262" s="32">
        <v>253.75</v>
      </c>
      <c r="HR262" s="32">
        <v>253.75</v>
      </c>
      <c r="IA262" s="32">
        <v>253.75</v>
      </c>
      <c r="IB262" s="32">
        <v>-11</v>
      </c>
      <c r="IC262" s="32" t="s">
        <v>255</v>
      </c>
      <c r="IH262" s="32">
        <v>242.75</v>
      </c>
      <c r="IL262" s="32">
        <v>0</v>
      </c>
      <c r="IQ262" s="32">
        <v>2</v>
      </c>
      <c r="IR262" s="32">
        <v>244.75</v>
      </c>
      <c r="IS262" s="32">
        <v>-5</v>
      </c>
      <c r="IT262" s="32" t="s">
        <v>227</v>
      </c>
      <c r="IU262" s="32">
        <v>20</v>
      </c>
      <c r="IV262" s="32">
        <v>50</v>
      </c>
      <c r="IX262" s="32">
        <v>309.75</v>
      </c>
      <c r="IY262" s="32">
        <v>-47.5</v>
      </c>
      <c r="IZ262" s="32" t="s">
        <v>228</v>
      </c>
      <c r="JC262" s="32">
        <v>262.25</v>
      </c>
      <c r="JI262" s="66"/>
      <c r="JK262" s="32">
        <v>-2</v>
      </c>
      <c r="JL262" s="32">
        <f t="shared" si="4"/>
        <v>260.25</v>
      </c>
    </row>
    <row r="263" customHeight="1" spans="1:272">
      <c r="A263" s="10">
        <v>261</v>
      </c>
      <c r="B263" s="10">
        <v>102935</v>
      </c>
      <c r="C263" s="10" t="s">
        <v>781</v>
      </c>
      <c r="D263" s="10" t="s">
        <v>376</v>
      </c>
      <c r="E263" s="10">
        <v>13325</v>
      </c>
      <c r="F263" s="10" t="s">
        <v>1358</v>
      </c>
      <c r="EK263" s="78">
        <v>10</v>
      </c>
      <c r="EL263" s="46">
        <v>20</v>
      </c>
      <c r="EO263" s="33">
        <v>30</v>
      </c>
      <c r="EU263" s="32">
        <v>100</v>
      </c>
      <c r="EW263" s="33">
        <v>130</v>
      </c>
      <c r="FD263" s="32">
        <v>110</v>
      </c>
      <c r="FG263" s="33">
        <v>240</v>
      </c>
      <c r="FO263" s="33">
        <v>240</v>
      </c>
      <c r="FZ263" s="32">
        <v>70</v>
      </c>
      <c r="GB263" s="33">
        <v>310</v>
      </c>
      <c r="GH263" s="33">
        <v>310</v>
      </c>
      <c r="GI263" s="33">
        <v>-121</v>
      </c>
      <c r="GJ263" s="32" t="s">
        <v>1359</v>
      </c>
      <c r="GN263" s="33">
        <v>189</v>
      </c>
      <c r="GO263" s="33"/>
      <c r="GU263" s="33">
        <v>189</v>
      </c>
      <c r="GZ263" s="33">
        <v>189</v>
      </c>
      <c r="HG263" s="32">
        <v>189</v>
      </c>
      <c r="HM263" s="32">
        <v>189</v>
      </c>
      <c r="HR263" s="32">
        <v>189</v>
      </c>
      <c r="HS263" s="32">
        <v>-105</v>
      </c>
      <c r="HT263" s="32" t="s">
        <v>836</v>
      </c>
      <c r="IA263" s="32">
        <v>84</v>
      </c>
      <c r="IH263" s="32">
        <v>84</v>
      </c>
      <c r="II263" s="32">
        <v>-8.5</v>
      </c>
      <c r="IJ263" s="32" t="s">
        <v>193</v>
      </c>
      <c r="IR263" s="32">
        <v>75.5</v>
      </c>
      <c r="IU263" s="32">
        <v>20</v>
      </c>
      <c r="IV263" s="32">
        <v>50</v>
      </c>
      <c r="IX263" s="32">
        <v>145.5</v>
      </c>
      <c r="IY263" s="32">
        <v>-10</v>
      </c>
      <c r="IZ263" s="32" t="s">
        <v>242</v>
      </c>
      <c r="JB263" s="32">
        <v>50</v>
      </c>
      <c r="JC263" s="32">
        <v>185.5</v>
      </c>
      <c r="JD263" s="32">
        <f>-97.5-56.5</f>
        <v>-154</v>
      </c>
      <c r="JE263" s="32" t="s">
        <v>1360</v>
      </c>
      <c r="JH263" s="32">
        <v>20</v>
      </c>
      <c r="JI263" s="66"/>
      <c r="JL263" s="32">
        <f t="shared" si="4"/>
        <v>51.5</v>
      </c>
    </row>
    <row r="264" customHeight="1" spans="1:272">
      <c r="A264" s="10">
        <v>262</v>
      </c>
      <c r="B264" s="10">
        <v>513</v>
      </c>
      <c r="C264" s="10" t="s">
        <v>911</v>
      </c>
      <c r="D264" s="10" t="s">
        <v>208</v>
      </c>
      <c r="E264" s="10">
        <v>13148</v>
      </c>
      <c r="F264" s="10" t="s">
        <v>1361</v>
      </c>
      <c r="EL264" s="46">
        <v>20</v>
      </c>
      <c r="EO264" s="33">
        <v>20</v>
      </c>
      <c r="ER264" s="32">
        <v>-8</v>
      </c>
      <c r="EU264" s="32">
        <v>90</v>
      </c>
      <c r="EW264" s="33">
        <v>102</v>
      </c>
      <c r="FD264" s="32">
        <v>70</v>
      </c>
      <c r="FG264" s="33">
        <v>172</v>
      </c>
      <c r="FO264" s="33">
        <v>172</v>
      </c>
      <c r="FU264" s="32">
        <v>3</v>
      </c>
      <c r="FV264" s="33">
        <v>-10.5</v>
      </c>
      <c r="FW264" s="33" t="s">
        <v>1362</v>
      </c>
      <c r="FZ264" s="32">
        <v>20</v>
      </c>
      <c r="GB264" s="33">
        <v>184.5</v>
      </c>
      <c r="GH264" s="33">
        <v>184.5</v>
      </c>
      <c r="GN264" s="33">
        <v>184.5</v>
      </c>
      <c r="GO264" s="33">
        <v>-13.5</v>
      </c>
      <c r="GP264" s="32" t="s">
        <v>640</v>
      </c>
      <c r="GU264" s="33">
        <v>171</v>
      </c>
      <c r="GV264" s="33">
        <v>-30.5</v>
      </c>
      <c r="GW264" s="32" t="s">
        <v>1363</v>
      </c>
      <c r="GZ264" s="33">
        <v>154</v>
      </c>
      <c r="HE264" s="32">
        <v>1</v>
      </c>
      <c r="HF264" s="32">
        <v>0</v>
      </c>
      <c r="HG264" s="32">
        <v>155</v>
      </c>
      <c r="HH264" s="32">
        <v>-65</v>
      </c>
      <c r="HI264" s="32" t="s">
        <v>662</v>
      </c>
      <c r="HM264" s="32">
        <v>90</v>
      </c>
      <c r="HN264" s="32">
        <v>-20</v>
      </c>
      <c r="HO264" s="32" t="s">
        <v>507</v>
      </c>
      <c r="HQ264" s="32">
        <v>-2</v>
      </c>
      <c r="HR264" s="32">
        <v>68</v>
      </c>
      <c r="HS264" s="32">
        <v>-68</v>
      </c>
      <c r="HT264" s="32" t="s">
        <v>663</v>
      </c>
      <c r="HZ264" s="32">
        <v>-2</v>
      </c>
      <c r="IA264" s="32">
        <v>0</v>
      </c>
      <c r="ID264" s="32">
        <v>20</v>
      </c>
      <c r="IG264" s="32">
        <v>-2</v>
      </c>
      <c r="IH264" s="32">
        <v>18</v>
      </c>
      <c r="II264" s="32">
        <v>-18</v>
      </c>
      <c r="IJ264" s="32" t="s">
        <v>1244</v>
      </c>
      <c r="IK264" s="32">
        <v>20</v>
      </c>
      <c r="IL264" s="32">
        <v>0</v>
      </c>
      <c r="IR264" s="32">
        <v>20</v>
      </c>
      <c r="IS264" s="32">
        <v>-20</v>
      </c>
      <c r="IT264" s="32" t="s">
        <v>360</v>
      </c>
      <c r="IU264" s="32">
        <v>20</v>
      </c>
      <c r="IV264" s="32">
        <v>50</v>
      </c>
      <c r="IX264" s="32">
        <v>70</v>
      </c>
      <c r="JC264" s="32">
        <v>70</v>
      </c>
      <c r="JF264" s="32">
        <v>20</v>
      </c>
      <c r="JG264" s="32">
        <v>20</v>
      </c>
      <c r="JI264" s="66"/>
      <c r="JK264" s="32">
        <v>-2</v>
      </c>
      <c r="JL264" s="32">
        <f t="shared" si="4"/>
        <v>108</v>
      </c>
    </row>
    <row r="265" customHeight="1" spans="1:272">
      <c r="A265" s="10">
        <v>263</v>
      </c>
      <c r="B265" s="10">
        <v>116482</v>
      </c>
      <c r="C265" s="10" t="s">
        <v>1364</v>
      </c>
      <c r="D265" s="10" t="s">
        <v>269</v>
      </c>
      <c r="E265" s="10">
        <v>13136</v>
      </c>
      <c r="F265" s="10" t="s">
        <v>1365</v>
      </c>
      <c r="EL265" s="46">
        <v>20</v>
      </c>
      <c r="EO265" s="33">
        <v>20</v>
      </c>
      <c r="EW265" s="33">
        <v>20</v>
      </c>
      <c r="FC265" s="32">
        <v>6</v>
      </c>
      <c r="FG265" s="33">
        <v>26</v>
      </c>
      <c r="FO265" s="33">
        <v>26</v>
      </c>
      <c r="FU265" s="32">
        <v>3</v>
      </c>
      <c r="FZ265" s="32">
        <v>10</v>
      </c>
      <c r="GB265" s="33">
        <v>39</v>
      </c>
      <c r="GH265" s="33">
        <v>39</v>
      </c>
      <c r="GN265" s="33">
        <v>39</v>
      </c>
      <c r="GO265" s="33"/>
      <c r="GU265" s="33">
        <v>39</v>
      </c>
      <c r="GV265" s="33">
        <v>-13.5</v>
      </c>
      <c r="GW265" s="32" t="s">
        <v>357</v>
      </c>
      <c r="GZ265" s="33">
        <v>25.5</v>
      </c>
      <c r="HD265" s="32">
        <v>1</v>
      </c>
      <c r="HF265" s="32">
        <v>0</v>
      </c>
      <c r="HG265" s="32">
        <v>26.5</v>
      </c>
      <c r="HH265" s="32">
        <v>-18</v>
      </c>
      <c r="HI265" s="32" t="s">
        <v>333</v>
      </c>
      <c r="HL265" s="32">
        <v>-2</v>
      </c>
      <c r="HM265" s="32">
        <v>6.5</v>
      </c>
      <c r="HQ265" s="32">
        <v>-4</v>
      </c>
      <c r="HR265" s="32">
        <v>2.5</v>
      </c>
      <c r="HZ265" s="32">
        <v>-2</v>
      </c>
      <c r="IA265" s="32">
        <v>0.5</v>
      </c>
      <c r="IG265" s="32">
        <v>-10</v>
      </c>
      <c r="IH265" s="32">
        <v>-9.5</v>
      </c>
      <c r="IL265" s="32">
        <v>0</v>
      </c>
      <c r="IQ265" s="32">
        <v>-4</v>
      </c>
      <c r="IR265" s="32">
        <v>-13.5</v>
      </c>
      <c r="IV265" s="32">
        <v>50</v>
      </c>
      <c r="IX265" s="32">
        <v>36.5</v>
      </c>
      <c r="JC265" s="32">
        <v>36.5</v>
      </c>
      <c r="JH265" s="32">
        <v>20</v>
      </c>
      <c r="JI265" s="66"/>
      <c r="JL265" s="32">
        <f t="shared" si="4"/>
        <v>56.5</v>
      </c>
    </row>
    <row r="266" customHeight="1" spans="1:272">
      <c r="A266" s="10">
        <v>264</v>
      </c>
      <c r="B266" s="10">
        <v>578</v>
      </c>
      <c r="C266" s="10" t="s">
        <v>527</v>
      </c>
      <c r="D266" s="10" t="s">
        <v>269</v>
      </c>
      <c r="E266" s="20">
        <v>13064</v>
      </c>
      <c r="F266" s="20" t="s">
        <v>1366</v>
      </c>
      <c r="EM266" s="20">
        <v>39</v>
      </c>
      <c r="EO266" s="33">
        <v>39</v>
      </c>
      <c r="ER266" s="32">
        <v>0</v>
      </c>
      <c r="EU266" s="32">
        <v>40</v>
      </c>
      <c r="EW266" s="33">
        <v>79</v>
      </c>
      <c r="EZ266" s="32">
        <v>5</v>
      </c>
      <c r="FD266" s="32">
        <v>30</v>
      </c>
      <c r="FG266" s="33">
        <v>114</v>
      </c>
      <c r="FO266" s="33">
        <v>114</v>
      </c>
      <c r="FZ266" s="32">
        <v>20</v>
      </c>
      <c r="GB266" s="33">
        <v>134</v>
      </c>
      <c r="GC266" s="20">
        <v>-25</v>
      </c>
      <c r="GD266" s="20" t="s">
        <v>424</v>
      </c>
      <c r="GH266" s="33">
        <v>109</v>
      </c>
      <c r="GK266" s="32">
        <v>10</v>
      </c>
      <c r="GN266" s="33">
        <v>119</v>
      </c>
      <c r="GO266" s="33"/>
      <c r="GQ266" s="32">
        <v>20</v>
      </c>
      <c r="GU266" s="33">
        <v>139</v>
      </c>
      <c r="GX266" s="32">
        <v>5</v>
      </c>
      <c r="GZ266" s="33">
        <v>124</v>
      </c>
      <c r="HE266" s="32">
        <v>-2</v>
      </c>
      <c r="HF266" s="32">
        <v>6</v>
      </c>
      <c r="HG266" s="32">
        <v>128</v>
      </c>
      <c r="HL266" s="32">
        <v>1</v>
      </c>
      <c r="HM266" s="32">
        <v>129</v>
      </c>
      <c r="HP266" s="32">
        <v>7.5</v>
      </c>
      <c r="HR266" s="32">
        <v>136.5</v>
      </c>
      <c r="HU266" s="32">
        <v>20</v>
      </c>
      <c r="HY266" s="32">
        <v>12.5</v>
      </c>
      <c r="IA266" s="32">
        <v>169</v>
      </c>
      <c r="IH266" s="32">
        <v>169</v>
      </c>
      <c r="II266" s="32">
        <v>-144</v>
      </c>
      <c r="IJ266" s="32" t="s">
        <v>522</v>
      </c>
      <c r="IL266" s="32">
        <v>8</v>
      </c>
      <c r="IO266" s="32">
        <v>20</v>
      </c>
      <c r="IR266" s="32">
        <v>53</v>
      </c>
      <c r="IS266" s="32">
        <v>-43</v>
      </c>
      <c r="IT266" s="32" t="s">
        <v>360</v>
      </c>
      <c r="IV266" s="32">
        <v>50</v>
      </c>
      <c r="IX266" s="32">
        <v>60</v>
      </c>
      <c r="JC266" s="32">
        <v>60</v>
      </c>
      <c r="JI266" s="66"/>
      <c r="JK266" s="32">
        <v>-2</v>
      </c>
      <c r="JL266" s="32">
        <f t="shared" si="4"/>
        <v>58</v>
      </c>
    </row>
    <row r="267" customHeight="1" spans="1:272">
      <c r="A267" s="10">
        <v>265</v>
      </c>
      <c r="B267" s="10">
        <v>743</v>
      </c>
      <c r="C267" s="10" t="s">
        <v>1367</v>
      </c>
      <c r="D267" s="10" t="s">
        <v>279</v>
      </c>
      <c r="E267" s="46">
        <v>13209</v>
      </c>
      <c r="F267" s="48" t="s">
        <v>1368</v>
      </c>
      <c r="EN267" s="87">
        <v>20</v>
      </c>
      <c r="EO267" s="33">
        <v>20</v>
      </c>
      <c r="EU267" s="32">
        <v>110</v>
      </c>
      <c r="EW267" s="33">
        <v>130</v>
      </c>
      <c r="FB267" s="32">
        <v>10</v>
      </c>
      <c r="FD267" s="32">
        <v>90</v>
      </c>
      <c r="FG267" s="33">
        <v>230</v>
      </c>
      <c r="FO267" s="33">
        <v>230</v>
      </c>
      <c r="FV267" s="33">
        <v>-19</v>
      </c>
      <c r="FW267" s="33" t="s">
        <v>1369</v>
      </c>
      <c r="FZ267" s="32">
        <v>10</v>
      </c>
      <c r="GB267" s="33">
        <v>221</v>
      </c>
      <c r="GH267" s="33">
        <v>221</v>
      </c>
      <c r="GK267" s="32">
        <v>10</v>
      </c>
      <c r="GN267" s="33">
        <v>231</v>
      </c>
      <c r="GO267" s="33"/>
      <c r="GQ267" s="32">
        <v>20</v>
      </c>
      <c r="GU267" s="33">
        <v>251</v>
      </c>
      <c r="GV267" s="33">
        <v>-11</v>
      </c>
      <c r="GW267" s="32" t="s">
        <v>357</v>
      </c>
      <c r="GX267" s="32">
        <v>5</v>
      </c>
      <c r="GZ267" s="33">
        <v>225</v>
      </c>
      <c r="HD267" s="32">
        <v>3</v>
      </c>
      <c r="HE267" s="32">
        <v>-4</v>
      </c>
      <c r="HF267" s="32">
        <v>7.5</v>
      </c>
      <c r="HG267" s="32">
        <v>231.5</v>
      </c>
      <c r="HH267" s="32">
        <v>-7.5</v>
      </c>
      <c r="HI267" s="32" t="s">
        <v>253</v>
      </c>
      <c r="HM267" s="32">
        <v>224</v>
      </c>
      <c r="HR267" s="32">
        <v>224</v>
      </c>
      <c r="HY267" s="32">
        <v>5.5</v>
      </c>
      <c r="HZ267" s="32">
        <v>2</v>
      </c>
      <c r="IA267" s="32">
        <v>231.5</v>
      </c>
      <c r="IB267" s="32">
        <v>-83</v>
      </c>
      <c r="IC267" s="32" t="s">
        <v>255</v>
      </c>
      <c r="IG267" s="32">
        <v>27</v>
      </c>
      <c r="IH267" s="32">
        <v>175.5</v>
      </c>
      <c r="II267" s="32">
        <v>-103</v>
      </c>
      <c r="IJ267" s="32" t="s">
        <v>522</v>
      </c>
      <c r="IL267" s="32">
        <v>6</v>
      </c>
      <c r="IQ267" s="32">
        <v>18</v>
      </c>
      <c r="IR267" s="32">
        <v>96.5</v>
      </c>
      <c r="IV267" s="32">
        <v>40</v>
      </c>
      <c r="IW267" s="32">
        <v>1</v>
      </c>
      <c r="IX267" s="32">
        <v>136.5</v>
      </c>
      <c r="IY267" s="32">
        <v>-37.5</v>
      </c>
      <c r="IZ267" s="32" t="s">
        <v>194</v>
      </c>
      <c r="JC267" s="32">
        <v>99</v>
      </c>
      <c r="JD267" s="32">
        <v>-99</v>
      </c>
      <c r="JE267" s="32" t="s">
        <v>291</v>
      </c>
      <c r="JG267" s="32">
        <v>20</v>
      </c>
      <c r="JI267" s="66"/>
      <c r="JL267" s="32">
        <f t="shared" si="4"/>
        <v>20</v>
      </c>
    </row>
    <row r="268" customHeight="1" spans="1:272">
      <c r="A268" s="10">
        <v>266</v>
      </c>
      <c r="B268" s="10">
        <v>108277</v>
      </c>
      <c r="C268" s="10" t="s">
        <v>1058</v>
      </c>
      <c r="D268" s="10" t="s">
        <v>208</v>
      </c>
      <c r="E268" s="46">
        <v>13186</v>
      </c>
      <c r="F268" s="48" t="s">
        <v>1370</v>
      </c>
      <c r="EN268" s="87">
        <v>10</v>
      </c>
      <c r="EO268" s="33">
        <v>10</v>
      </c>
      <c r="EU268" s="32">
        <v>20</v>
      </c>
      <c r="EW268" s="33">
        <v>30</v>
      </c>
      <c r="FC268" s="32">
        <v>8</v>
      </c>
      <c r="FD268" s="32">
        <v>20</v>
      </c>
      <c r="FG268" s="33">
        <v>58</v>
      </c>
      <c r="FO268" s="33">
        <v>58</v>
      </c>
      <c r="FY268" s="32">
        <v>10</v>
      </c>
      <c r="FZ268" s="32">
        <v>20</v>
      </c>
      <c r="GB268" s="33">
        <v>88</v>
      </c>
      <c r="GH268" s="33">
        <v>88</v>
      </c>
      <c r="GN268" s="33">
        <v>88</v>
      </c>
      <c r="GO268" s="33">
        <v>-88</v>
      </c>
      <c r="GP268" s="32" t="s">
        <v>640</v>
      </c>
      <c r="GU268" s="33">
        <v>0</v>
      </c>
      <c r="GX268" s="32">
        <v>10.5</v>
      </c>
      <c r="GZ268" s="33">
        <v>98.5</v>
      </c>
      <c r="HF268" s="32">
        <v>8.5</v>
      </c>
      <c r="HG268" s="32">
        <v>107</v>
      </c>
      <c r="HM268" s="32">
        <v>107</v>
      </c>
      <c r="HP268" s="32">
        <v>8.5</v>
      </c>
      <c r="HR268" s="32">
        <v>115.5</v>
      </c>
      <c r="HZ268" s="32">
        <v>2</v>
      </c>
      <c r="IA268" s="32">
        <v>117.5</v>
      </c>
      <c r="IH268" s="32">
        <v>117.5</v>
      </c>
      <c r="IK268" s="32">
        <v>20</v>
      </c>
      <c r="IL268" s="32">
        <v>7.5</v>
      </c>
      <c r="IM268" s="32">
        <v>20</v>
      </c>
      <c r="IN268" s="32">
        <v>4</v>
      </c>
      <c r="IQ268" s="32">
        <v>3</v>
      </c>
      <c r="IR268" s="32">
        <v>172</v>
      </c>
      <c r="IU268" s="32">
        <v>20</v>
      </c>
      <c r="IV268" s="32">
        <v>40</v>
      </c>
      <c r="IX268" s="32">
        <v>232</v>
      </c>
      <c r="JB268" s="32">
        <v>50</v>
      </c>
      <c r="JC268" s="32">
        <v>282</v>
      </c>
      <c r="JF268" s="32">
        <v>20</v>
      </c>
      <c r="JG268" s="32">
        <v>20</v>
      </c>
      <c r="JH268" s="32">
        <v>20</v>
      </c>
      <c r="JI268" s="66"/>
      <c r="JL268" s="32">
        <f t="shared" si="4"/>
        <v>342</v>
      </c>
    </row>
    <row r="269" customHeight="1" spans="1:272">
      <c r="A269" s="10">
        <v>267</v>
      </c>
      <c r="B269" s="10">
        <v>745</v>
      </c>
      <c r="C269" s="10" t="s">
        <v>311</v>
      </c>
      <c r="D269" s="10" t="s">
        <v>208</v>
      </c>
      <c r="E269" s="20">
        <v>13282</v>
      </c>
      <c r="F269" s="20" t="s">
        <v>1371</v>
      </c>
      <c r="ER269" s="32">
        <v>-4</v>
      </c>
      <c r="EU269" s="32">
        <v>40</v>
      </c>
      <c r="EW269" s="33">
        <v>36</v>
      </c>
      <c r="FD269" s="32">
        <v>20</v>
      </c>
      <c r="FG269" s="33">
        <v>56</v>
      </c>
      <c r="FO269" s="33">
        <v>56</v>
      </c>
      <c r="GB269" s="33">
        <v>56</v>
      </c>
      <c r="GF269" s="20">
        <v>20</v>
      </c>
      <c r="GH269" s="33">
        <v>76</v>
      </c>
      <c r="GN269" s="33">
        <v>76</v>
      </c>
      <c r="GO269" s="33"/>
      <c r="GU269" s="33">
        <v>76</v>
      </c>
      <c r="GX269" s="32">
        <v>7.5</v>
      </c>
      <c r="GZ269" s="33">
        <v>83.5</v>
      </c>
      <c r="HE269" s="32">
        <v>-2</v>
      </c>
      <c r="HF269" s="32">
        <v>7.5</v>
      </c>
      <c r="HG269" s="32">
        <v>89</v>
      </c>
      <c r="HM269" s="32">
        <v>89</v>
      </c>
      <c r="HP269" s="32">
        <v>7.5</v>
      </c>
      <c r="HQ269" s="32">
        <v>1</v>
      </c>
      <c r="HR269" s="32">
        <v>97.5</v>
      </c>
      <c r="HY269" s="32">
        <v>10.5</v>
      </c>
      <c r="HZ269" s="32">
        <v>3</v>
      </c>
      <c r="IA269" s="32">
        <v>111</v>
      </c>
      <c r="IH269" s="32">
        <v>111</v>
      </c>
      <c r="IL269" s="32">
        <v>0</v>
      </c>
      <c r="IQ269" s="32">
        <v>-2</v>
      </c>
      <c r="IR269" s="32">
        <v>109</v>
      </c>
      <c r="IV269" s="32">
        <v>50</v>
      </c>
      <c r="IX269" s="32">
        <v>159</v>
      </c>
      <c r="JC269" s="32">
        <v>159</v>
      </c>
      <c r="JH269" s="32">
        <v>20</v>
      </c>
      <c r="JI269" s="66"/>
      <c r="JL269" s="32">
        <f t="shared" si="4"/>
        <v>179</v>
      </c>
    </row>
    <row r="270" customHeight="1" spans="1:272">
      <c r="A270" s="10">
        <v>268</v>
      </c>
      <c r="B270" s="10">
        <v>114844</v>
      </c>
      <c r="C270" s="10" t="s">
        <v>1372</v>
      </c>
      <c r="D270" s="10" t="s">
        <v>269</v>
      </c>
      <c r="E270" s="18">
        <v>13061</v>
      </c>
      <c r="F270" s="85" t="s">
        <v>1373</v>
      </c>
      <c r="ET270" s="96">
        <v>20</v>
      </c>
      <c r="EW270" s="33">
        <v>20</v>
      </c>
      <c r="EZ270" s="32">
        <v>9</v>
      </c>
      <c r="FC270" s="32">
        <v>6</v>
      </c>
      <c r="FG270" s="33">
        <v>35</v>
      </c>
      <c r="FJ270" s="32">
        <v>5</v>
      </c>
      <c r="FN270" s="32">
        <v>2</v>
      </c>
      <c r="FO270" s="33">
        <v>42</v>
      </c>
      <c r="FU270" s="32">
        <v>4</v>
      </c>
      <c r="FX270" s="33">
        <v>4</v>
      </c>
      <c r="FZ270" s="32">
        <v>10</v>
      </c>
      <c r="GB270" s="33">
        <v>60</v>
      </c>
      <c r="GF270" s="20">
        <v>20</v>
      </c>
      <c r="GH270" s="33">
        <v>80</v>
      </c>
      <c r="GM270" s="40">
        <v>4</v>
      </c>
      <c r="GN270" s="33">
        <v>84</v>
      </c>
      <c r="GO270" s="33"/>
      <c r="GR270" s="32">
        <v>5</v>
      </c>
      <c r="GU270" s="33">
        <v>89</v>
      </c>
      <c r="GZ270" s="33">
        <v>84</v>
      </c>
      <c r="HE270" s="32">
        <v>-2</v>
      </c>
      <c r="HF270" s="32">
        <v>0</v>
      </c>
      <c r="HG270" s="32">
        <v>82</v>
      </c>
      <c r="HH270" s="32">
        <v>-27.5</v>
      </c>
      <c r="HI270" s="32" t="s">
        <v>253</v>
      </c>
      <c r="HM270" s="32">
        <v>54.5</v>
      </c>
      <c r="HR270" s="32">
        <v>54.5</v>
      </c>
      <c r="HS270" s="32">
        <v>-44</v>
      </c>
      <c r="HT270" s="32" t="s">
        <v>204</v>
      </c>
      <c r="HY270" s="32">
        <v>7.5</v>
      </c>
      <c r="HZ270" s="32">
        <v>-2</v>
      </c>
      <c r="IA270" s="32">
        <v>16</v>
      </c>
      <c r="IG270" s="32">
        <v>3</v>
      </c>
      <c r="IH270" s="32">
        <v>19</v>
      </c>
      <c r="IL270" s="32">
        <v>0</v>
      </c>
      <c r="IQ270" s="32">
        <v>1</v>
      </c>
      <c r="IR270" s="32">
        <v>20</v>
      </c>
      <c r="IS270" s="32">
        <v>-15</v>
      </c>
      <c r="IT270" s="32" t="s">
        <v>360</v>
      </c>
      <c r="IV270" s="32">
        <v>50</v>
      </c>
      <c r="IX270" s="32">
        <v>55</v>
      </c>
      <c r="IY270" s="32">
        <v>-12.5</v>
      </c>
      <c r="IZ270" s="32" t="s">
        <v>228</v>
      </c>
      <c r="JB270" s="32">
        <v>50</v>
      </c>
      <c r="JC270" s="32">
        <v>92.5</v>
      </c>
      <c r="JF270" s="32">
        <v>20</v>
      </c>
      <c r="JG270" s="32">
        <v>20</v>
      </c>
      <c r="JI270" s="66"/>
      <c r="JK270" s="32">
        <v>-2</v>
      </c>
      <c r="JL270" s="32">
        <f t="shared" si="4"/>
        <v>130.5</v>
      </c>
    </row>
    <row r="271" customHeight="1" spans="1:272">
      <c r="A271" s="10">
        <v>269</v>
      </c>
      <c r="B271" s="10">
        <v>716</v>
      </c>
      <c r="C271" s="10" t="s">
        <v>1374</v>
      </c>
      <c r="D271" s="10" t="s">
        <v>196</v>
      </c>
      <c r="E271" s="18">
        <v>6473</v>
      </c>
      <c r="F271" s="85" t="s">
        <v>1375</v>
      </c>
      <c r="ET271" s="96">
        <v>20</v>
      </c>
      <c r="EW271" s="33">
        <v>20</v>
      </c>
      <c r="FG271" s="33">
        <v>20</v>
      </c>
      <c r="FO271" s="33">
        <v>20</v>
      </c>
      <c r="GB271" s="33">
        <v>20</v>
      </c>
      <c r="GH271" s="33">
        <v>20</v>
      </c>
      <c r="GN271" s="33">
        <v>20</v>
      </c>
      <c r="GO271" s="33"/>
      <c r="GQ271" s="32">
        <v>20</v>
      </c>
      <c r="GU271" s="33">
        <v>40</v>
      </c>
      <c r="GX271" s="32">
        <v>5</v>
      </c>
      <c r="GZ271" s="33">
        <v>25</v>
      </c>
      <c r="HE271" s="32">
        <v>0</v>
      </c>
      <c r="HF271" s="32">
        <v>5</v>
      </c>
      <c r="HG271" s="32">
        <v>30</v>
      </c>
      <c r="HH271" s="32">
        <v>-38</v>
      </c>
      <c r="HI271" s="32" t="s">
        <v>662</v>
      </c>
      <c r="HM271" s="32">
        <v>-8</v>
      </c>
      <c r="HP271" s="32">
        <v>5</v>
      </c>
      <c r="HR271" s="32">
        <v>-3</v>
      </c>
      <c r="HY271" s="32">
        <v>5</v>
      </c>
      <c r="HZ271" s="32">
        <v>-2</v>
      </c>
      <c r="IA271" s="32">
        <v>0</v>
      </c>
      <c r="IH271" s="32">
        <v>0</v>
      </c>
      <c r="IK271" s="32">
        <v>20</v>
      </c>
      <c r="IL271" s="32">
        <v>5.5</v>
      </c>
      <c r="IQ271" s="32">
        <v>1</v>
      </c>
      <c r="IR271" s="32">
        <v>26.5</v>
      </c>
      <c r="IV271" s="32">
        <v>0</v>
      </c>
      <c r="IX271" s="32">
        <v>26.5</v>
      </c>
      <c r="JC271" s="32">
        <v>26.5</v>
      </c>
      <c r="JF271" s="32">
        <v>20</v>
      </c>
      <c r="JG271" s="32">
        <v>20</v>
      </c>
      <c r="JI271" s="66"/>
      <c r="JL271" s="32">
        <f t="shared" si="4"/>
        <v>66.5</v>
      </c>
    </row>
    <row r="272" customHeight="1" spans="1:272">
      <c r="A272" s="10">
        <v>270</v>
      </c>
      <c r="B272" s="10">
        <v>114844</v>
      </c>
      <c r="C272" s="10" t="s">
        <v>1372</v>
      </c>
      <c r="D272" s="10" t="s">
        <v>269</v>
      </c>
      <c r="E272" s="46">
        <v>11326</v>
      </c>
      <c r="F272" s="48" t="s">
        <v>1376</v>
      </c>
      <c r="EU272" s="46">
        <v>90</v>
      </c>
      <c r="EW272" s="33">
        <v>90</v>
      </c>
      <c r="FD272" s="32">
        <v>70</v>
      </c>
      <c r="FG272" s="33">
        <v>160</v>
      </c>
      <c r="FO272" s="33">
        <v>160</v>
      </c>
      <c r="GB272" s="33">
        <v>160</v>
      </c>
      <c r="GE272" s="20">
        <v>20</v>
      </c>
      <c r="GH272" s="33">
        <v>180</v>
      </c>
      <c r="GN272" s="33">
        <v>180</v>
      </c>
      <c r="GO272" s="33"/>
      <c r="GU272" s="33">
        <v>180</v>
      </c>
      <c r="GV272" s="33">
        <v>-12.5</v>
      </c>
      <c r="GW272" s="32" t="s">
        <v>332</v>
      </c>
      <c r="GZ272" s="33">
        <v>167.5</v>
      </c>
      <c r="HA272" s="32">
        <v>-25</v>
      </c>
      <c r="HB272" s="32" t="s">
        <v>1377</v>
      </c>
      <c r="HF272" s="32">
        <v>6.5</v>
      </c>
      <c r="HG272" s="32">
        <v>149</v>
      </c>
      <c r="HL272" s="32">
        <v>-4</v>
      </c>
      <c r="HM272" s="32">
        <v>145</v>
      </c>
      <c r="HP272" s="32">
        <v>11</v>
      </c>
      <c r="HQ272" s="32">
        <v>-1</v>
      </c>
      <c r="HR272" s="32">
        <v>155</v>
      </c>
      <c r="HS272" s="32">
        <v>-88</v>
      </c>
      <c r="HT272" s="32" t="s">
        <v>204</v>
      </c>
      <c r="HY272" s="32">
        <v>15.5</v>
      </c>
      <c r="IA272" s="32">
        <v>82.5</v>
      </c>
      <c r="IB272" s="32">
        <v>-106.5</v>
      </c>
      <c r="IC272" s="32" t="s">
        <v>297</v>
      </c>
      <c r="IH272" s="32">
        <v>-24</v>
      </c>
      <c r="IL272" s="32">
        <v>8</v>
      </c>
      <c r="IR272" s="32">
        <v>-16</v>
      </c>
      <c r="IV272" s="32">
        <v>50</v>
      </c>
      <c r="IX272" s="32">
        <v>34</v>
      </c>
      <c r="IY272" s="32">
        <v>-8.5</v>
      </c>
      <c r="IZ272" s="32" t="s">
        <v>267</v>
      </c>
      <c r="JB272" s="32">
        <v>50</v>
      </c>
      <c r="JC272" s="32">
        <v>75.5</v>
      </c>
      <c r="JF272" s="32">
        <v>20</v>
      </c>
      <c r="JG272" s="32">
        <v>20</v>
      </c>
      <c r="JI272" s="66"/>
      <c r="JK272" s="32">
        <v>7</v>
      </c>
      <c r="JL272" s="32">
        <f t="shared" si="4"/>
        <v>122.5</v>
      </c>
    </row>
    <row r="273" customHeight="1" spans="1:272">
      <c r="A273" s="10">
        <v>271</v>
      </c>
      <c r="B273" s="10">
        <v>710</v>
      </c>
      <c r="C273" s="10" t="s">
        <v>852</v>
      </c>
      <c r="D273" s="10" t="s">
        <v>190</v>
      </c>
      <c r="E273" s="46">
        <v>12981</v>
      </c>
      <c r="F273" s="48" t="s">
        <v>1378</v>
      </c>
      <c r="EU273" s="46">
        <v>80</v>
      </c>
      <c r="EW273" s="33">
        <v>80</v>
      </c>
      <c r="FD273" s="32">
        <v>20</v>
      </c>
      <c r="FG273" s="33">
        <v>100</v>
      </c>
      <c r="FO273" s="33">
        <v>100</v>
      </c>
      <c r="FX273" s="33">
        <v>1</v>
      </c>
      <c r="FZ273" s="32">
        <v>20</v>
      </c>
      <c r="GB273" s="33">
        <v>121</v>
      </c>
      <c r="GH273" s="33">
        <v>121</v>
      </c>
      <c r="GN273" s="33">
        <v>121</v>
      </c>
      <c r="GO273" s="33"/>
      <c r="GR273" s="32">
        <v>7</v>
      </c>
      <c r="GU273" s="33">
        <v>128</v>
      </c>
      <c r="GY273" s="32">
        <v>20</v>
      </c>
      <c r="GZ273" s="33">
        <v>141</v>
      </c>
      <c r="HC273" s="32">
        <v>20</v>
      </c>
      <c r="HF273" s="32">
        <v>0</v>
      </c>
      <c r="HG273" s="32">
        <v>161</v>
      </c>
      <c r="HM273" s="32">
        <v>161</v>
      </c>
      <c r="HR273" s="32">
        <v>161</v>
      </c>
      <c r="IA273" s="32">
        <v>161</v>
      </c>
      <c r="IH273" s="32">
        <v>161</v>
      </c>
      <c r="II273" s="32">
        <v>-38.5</v>
      </c>
      <c r="IJ273" s="32" t="s">
        <v>623</v>
      </c>
      <c r="IL273" s="32">
        <v>0</v>
      </c>
      <c r="IR273" s="32">
        <v>122.5</v>
      </c>
      <c r="IS273" s="32">
        <v>-51</v>
      </c>
      <c r="IT273" s="32">
        <v>12.29</v>
      </c>
      <c r="IU273" s="32">
        <v>20</v>
      </c>
      <c r="IV273" s="32">
        <v>10</v>
      </c>
      <c r="IX273" s="32">
        <v>101.5</v>
      </c>
      <c r="JC273" s="32">
        <v>101.5</v>
      </c>
      <c r="JF273" s="32">
        <v>20</v>
      </c>
      <c r="JI273" s="66"/>
      <c r="JL273" s="32">
        <f t="shared" si="4"/>
        <v>121.5</v>
      </c>
    </row>
    <row r="274" customHeight="1" spans="1:272">
      <c r="A274" s="10">
        <v>272</v>
      </c>
      <c r="B274" s="10">
        <v>513</v>
      </c>
      <c r="C274" s="10" t="s">
        <v>911</v>
      </c>
      <c r="D274" s="10" t="s">
        <v>208</v>
      </c>
      <c r="E274" s="46">
        <v>13304</v>
      </c>
      <c r="F274" s="48" t="s">
        <v>1379</v>
      </c>
      <c r="EU274" s="46">
        <v>80</v>
      </c>
      <c r="EW274" s="33">
        <v>80</v>
      </c>
      <c r="FD274" s="32">
        <v>20</v>
      </c>
      <c r="FG274" s="33">
        <v>100</v>
      </c>
      <c r="FO274" s="33">
        <v>100</v>
      </c>
      <c r="GB274" s="33">
        <v>100</v>
      </c>
      <c r="GC274" s="20">
        <v>-25</v>
      </c>
      <c r="GD274" s="20" t="s">
        <v>1132</v>
      </c>
      <c r="GH274" s="33">
        <v>75</v>
      </c>
      <c r="GK274" s="32">
        <v>20</v>
      </c>
      <c r="GN274" s="33">
        <v>95</v>
      </c>
      <c r="GO274" s="33"/>
      <c r="GR274" s="32">
        <v>-2</v>
      </c>
      <c r="GS274" s="32">
        <v>20</v>
      </c>
      <c r="GU274" s="33">
        <v>113</v>
      </c>
      <c r="GV274" s="33">
        <v>-20</v>
      </c>
      <c r="GW274" s="32" t="s">
        <v>332</v>
      </c>
      <c r="GX274" s="32">
        <v>5</v>
      </c>
      <c r="GZ274" s="33">
        <v>80</v>
      </c>
      <c r="HA274" s="32">
        <v>-20</v>
      </c>
      <c r="HB274" s="32" t="s">
        <v>1229</v>
      </c>
      <c r="HD274" s="32">
        <v>4</v>
      </c>
      <c r="HE274" s="32">
        <v>-2</v>
      </c>
      <c r="HF274" s="32">
        <v>5</v>
      </c>
      <c r="HG274" s="32">
        <v>67</v>
      </c>
      <c r="HH274" s="32">
        <v>-40</v>
      </c>
      <c r="HI274" s="32" t="s">
        <v>358</v>
      </c>
      <c r="HM274" s="32">
        <v>27</v>
      </c>
      <c r="HR274" s="32">
        <v>27</v>
      </c>
      <c r="IA274" s="32">
        <v>27</v>
      </c>
      <c r="IB274" s="32">
        <v>-4</v>
      </c>
      <c r="IC274" s="32" t="s">
        <v>454</v>
      </c>
      <c r="IG274" s="32">
        <v>2</v>
      </c>
      <c r="IH274" s="32">
        <v>25</v>
      </c>
      <c r="II274" s="32">
        <v>-25</v>
      </c>
      <c r="IJ274" s="32" t="s">
        <v>226</v>
      </c>
      <c r="IL274" s="32">
        <v>0</v>
      </c>
      <c r="IR274" s="32">
        <v>0</v>
      </c>
      <c r="IV274" s="32">
        <v>20</v>
      </c>
      <c r="IX274" s="32">
        <v>20</v>
      </c>
      <c r="IY274" s="32">
        <v>-15</v>
      </c>
      <c r="IZ274" s="32" t="s">
        <v>336</v>
      </c>
      <c r="JC274" s="32">
        <v>5</v>
      </c>
      <c r="JD274" s="32">
        <v>-4.5</v>
      </c>
      <c r="JE274" s="32" t="s">
        <v>633</v>
      </c>
      <c r="JF274" s="32">
        <v>20</v>
      </c>
      <c r="JH274" s="32">
        <v>20</v>
      </c>
      <c r="JI274" s="66"/>
      <c r="JL274" s="32">
        <f t="shared" si="4"/>
        <v>40.5</v>
      </c>
    </row>
    <row r="275" customHeight="1" spans="1:272">
      <c r="A275" s="10">
        <v>273</v>
      </c>
      <c r="B275" s="10">
        <v>581</v>
      </c>
      <c r="C275" s="10" t="s">
        <v>726</v>
      </c>
      <c r="D275" s="10" t="s">
        <v>269</v>
      </c>
      <c r="E275" s="46">
        <v>13581</v>
      </c>
      <c r="F275" s="48" t="s">
        <v>1380</v>
      </c>
      <c r="EU275" s="46">
        <v>70</v>
      </c>
      <c r="EW275" s="33">
        <v>70</v>
      </c>
      <c r="FD275" s="32">
        <v>10</v>
      </c>
      <c r="FG275" s="33">
        <v>80</v>
      </c>
      <c r="FK275" s="32">
        <v>6</v>
      </c>
      <c r="FO275" s="33">
        <v>86</v>
      </c>
      <c r="FP275" s="33">
        <v>-28</v>
      </c>
      <c r="FQ275" s="33" t="s">
        <v>1381</v>
      </c>
      <c r="FS275" s="32">
        <v>-2</v>
      </c>
      <c r="FV275" s="33">
        <v>-65</v>
      </c>
      <c r="FW275" s="33" t="s">
        <v>1382</v>
      </c>
      <c r="FZ275" s="32">
        <v>10</v>
      </c>
      <c r="GB275" s="33">
        <v>1</v>
      </c>
      <c r="GH275" s="33">
        <v>1</v>
      </c>
      <c r="GN275" s="33">
        <v>1</v>
      </c>
      <c r="GO275" s="33"/>
      <c r="GU275" s="33">
        <v>1</v>
      </c>
      <c r="GV275" s="33">
        <v>-2.5</v>
      </c>
      <c r="GW275" s="32" t="s">
        <v>1170</v>
      </c>
      <c r="GX275" s="32">
        <v>7.5</v>
      </c>
      <c r="GZ275" s="33">
        <v>6</v>
      </c>
      <c r="HF275" s="32">
        <v>7.5</v>
      </c>
      <c r="HG275" s="32">
        <v>13.5</v>
      </c>
      <c r="HM275" s="32">
        <v>13.5</v>
      </c>
      <c r="HP275" s="32">
        <v>10.5</v>
      </c>
      <c r="HR275" s="32">
        <v>24</v>
      </c>
      <c r="HU275" s="32">
        <v>20</v>
      </c>
      <c r="HY275" s="32">
        <v>10.5</v>
      </c>
      <c r="IA275" s="32">
        <v>54.5</v>
      </c>
      <c r="IG275" s="32">
        <v>3</v>
      </c>
      <c r="IH275" s="32">
        <v>57.5</v>
      </c>
      <c r="IL275" s="32">
        <v>8</v>
      </c>
      <c r="IR275" s="32">
        <v>65.5</v>
      </c>
      <c r="IV275" s="32">
        <v>0</v>
      </c>
      <c r="IX275" s="32">
        <v>65.5</v>
      </c>
      <c r="JC275" s="32">
        <v>65.5</v>
      </c>
      <c r="JI275" s="66"/>
      <c r="JK275" s="32">
        <v>50</v>
      </c>
      <c r="JL275" s="32">
        <f t="shared" si="4"/>
        <v>115.5</v>
      </c>
    </row>
    <row r="276" customHeight="1" spans="1:272">
      <c r="A276" s="10">
        <v>274</v>
      </c>
      <c r="B276" s="10">
        <v>359</v>
      </c>
      <c r="C276" s="10" t="s">
        <v>1245</v>
      </c>
      <c r="D276" s="10" t="s">
        <v>208</v>
      </c>
      <c r="E276" s="46">
        <v>13300</v>
      </c>
      <c r="F276" s="48" t="s">
        <v>1383</v>
      </c>
      <c r="EU276" s="46">
        <v>50</v>
      </c>
      <c r="EW276" s="33">
        <v>50</v>
      </c>
      <c r="FD276" s="32">
        <v>20</v>
      </c>
      <c r="FG276" s="33">
        <v>70</v>
      </c>
      <c r="FO276" s="33">
        <v>70</v>
      </c>
      <c r="FZ276" s="32">
        <v>20</v>
      </c>
      <c r="GB276" s="33">
        <v>90</v>
      </c>
      <c r="GF276" s="20">
        <v>20</v>
      </c>
      <c r="GH276" s="33">
        <v>110</v>
      </c>
      <c r="GN276" s="33">
        <v>110</v>
      </c>
      <c r="GO276" s="33"/>
      <c r="GU276" s="33">
        <v>110</v>
      </c>
      <c r="GZ276" s="33">
        <v>110</v>
      </c>
      <c r="HD276" s="32">
        <v>3</v>
      </c>
      <c r="HE276" s="32">
        <v>3</v>
      </c>
      <c r="HG276" s="32">
        <v>116</v>
      </c>
      <c r="HM276" s="32">
        <v>116</v>
      </c>
      <c r="HR276" s="32">
        <v>116</v>
      </c>
      <c r="HU276" s="32">
        <v>20</v>
      </c>
      <c r="HY276" s="32">
        <v>7.5</v>
      </c>
      <c r="HZ276" s="32">
        <v>4</v>
      </c>
      <c r="IA276" s="32">
        <v>147.5</v>
      </c>
      <c r="IH276" s="32">
        <v>147.5</v>
      </c>
      <c r="IL276" s="32">
        <v>10.5</v>
      </c>
      <c r="IQ276" s="32">
        <v>-2</v>
      </c>
      <c r="IR276" s="32">
        <v>156</v>
      </c>
      <c r="IV276" s="32">
        <v>30</v>
      </c>
      <c r="IX276" s="32">
        <v>186</v>
      </c>
      <c r="JC276" s="32">
        <v>186</v>
      </c>
      <c r="JF276" s="32">
        <v>20</v>
      </c>
      <c r="JI276" s="66"/>
      <c r="JK276" s="32">
        <v>6</v>
      </c>
      <c r="JL276" s="32">
        <f t="shared" si="4"/>
        <v>212</v>
      </c>
    </row>
    <row r="277" customHeight="1" spans="1:272">
      <c r="A277" s="10">
        <v>275</v>
      </c>
      <c r="B277" s="10">
        <v>582</v>
      </c>
      <c r="C277" s="10" t="s">
        <v>546</v>
      </c>
      <c r="D277" s="10" t="s">
        <v>208</v>
      </c>
      <c r="E277" s="46">
        <v>13286</v>
      </c>
      <c r="F277" s="48" t="s">
        <v>1384</v>
      </c>
      <c r="EU277" s="46">
        <v>50</v>
      </c>
      <c r="EW277" s="33">
        <v>50</v>
      </c>
      <c r="FD277" s="32">
        <v>20</v>
      </c>
      <c r="FG277" s="33">
        <v>70</v>
      </c>
      <c r="FO277" s="33">
        <v>70</v>
      </c>
      <c r="FZ277" s="32">
        <v>20</v>
      </c>
      <c r="GB277" s="33">
        <v>90</v>
      </c>
      <c r="GF277" s="20">
        <v>20</v>
      </c>
      <c r="GH277" s="33">
        <v>110</v>
      </c>
      <c r="GN277" s="33">
        <v>110</v>
      </c>
      <c r="GO277" s="33"/>
      <c r="GU277" s="33">
        <v>110</v>
      </c>
      <c r="GY277" s="32">
        <v>20</v>
      </c>
      <c r="GZ277" s="33">
        <v>130</v>
      </c>
      <c r="HD277" s="32">
        <v>2</v>
      </c>
      <c r="HG277" s="32">
        <v>132</v>
      </c>
      <c r="HM277" s="32">
        <v>132</v>
      </c>
      <c r="HQ277" s="32">
        <v>-2</v>
      </c>
      <c r="HR277" s="32">
        <v>130</v>
      </c>
      <c r="HZ277" s="32">
        <v>6</v>
      </c>
      <c r="IA277" s="32">
        <v>136</v>
      </c>
      <c r="ID277" s="32">
        <v>20</v>
      </c>
      <c r="IH277" s="32">
        <v>156</v>
      </c>
      <c r="II277" s="32">
        <v>-63.5</v>
      </c>
      <c r="IJ277" s="32" t="s">
        <v>522</v>
      </c>
      <c r="IK277" s="32">
        <v>20</v>
      </c>
      <c r="IR277" s="32">
        <v>112.5</v>
      </c>
      <c r="IS277" s="32">
        <v>-47</v>
      </c>
      <c r="IT277" s="32" t="s">
        <v>508</v>
      </c>
      <c r="IU277" s="32">
        <v>20</v>
      </c>
      <c r="IV277" s="32">
        <v>50</v>
      </c>
      <c r="IX277" s="32">
        <v>135.5</v>
      </c>
      <c r="IY277" s="32">
        <v>-20</v>
      </c>
      <c r="IZ277" s="32" t="s">
        <v>194</v>
      </c>
      <c r="JB277" s="32">
        <v>50</v>
      </c>
      <c r="JC277" s="32">
        <v>165.5</v>
      </c>
      <c r="JD277" s="32">
        <v>-12.5</v>
      </c>
      <c r="JE277" s="32" t="s">
        <v>650</v>
      </c>
      <c r="JI277" s="66"/>
      <c r="JL277" s="32">
        <f t="shared" si="4"/>
        <v>153</v>
      </c>
    </row>
    <row r="278" customHeight="1" spans="1:272">
      <c r="A278" s="10">
        <v>276</v>
      </c>
      <c r="B278" s="10">
        <v>723</v>
      </c>
      <c r="C278" s="10" t="s">
        <v>977</v>
      </c>
      <c r="D278" s="10" t="s">
        <v>279</v>
      </c>
      <c r="E278" s="46">
        <v>13020</v>
      </c>
      <c r="F278" s="48" t="s">
        <v>1385</v>
      </c>
      <c r="EU278" s="46">
        <v>50</v>
      </c>
      <c r="EW278" s="33">
        <v>50</v>
      </c>
      <c r="EZ278" s="32">
        <v>4</v>
      </c>
      <c r="FD278" s="32">
        <v>60</v>
      </c>
      <c r="FG278" s="33">
        <v>114</v>
      </c>
      <c r="FO278" s="33">
        <v>114</v>
      </c>
      <c r="FS278" s="32">
        <v>1</v>
      </c>
      <c r="FV278" s="33">
        <v>-37</v>
      </c>
      <c r="FW278" s="33" t="s">
        <v>1386</v>
      </c>
      <c r="FZ278" s="32">
        <v>20</v>
      </c>
      <c r="GB278" s="33">
        <v>98</v>
      </c>
      <c r="GH278" s="33">
        <v>98</v>
      </c>
      <c r="GL278" s="32">
        <v>20</v>
      </c>
      <c r="GN278" s="33">
        <v>118</v>
      </c>
      <c r="GO278" s="33"/>
      <c r="GT278" s="32">
        <v>20</v>
      </c>
      <c r="GU278" s="33">
        <v>138</v>
      </c>
      <c r="GX278" s="32">
        <v>3.5</v>
      </c>
      <c r="GZ278" s="33">
        <v>121.5</v>
      </c>
      <c r="HE278" s="32">
        <v>7</v>
      </c>
      <c r="HF278" s="32">
        <v>4</v>
      </c>
      <c r="HG278" s="32">
        <v>132.5</v>
      </c>
      <c r="HH278" s="32">
        <v>-61</v>
      </c>
      <c r="HI278" s="32" t="s">
        <v>253</v>
      </c>
      <c r="HM278" s="32">
        <v>71.5</v>
      </c>
      <c r="HP278" s="32">
        <v>5.5</v>
      </c>
      <c r="HR278" s="32">
        <v>77</v>
      </c>
      <c r="HS278" s="32">
        <v>-61</v>
      </c>
      <c r="HT278" s="32" t="s">
        <v>663</v>
      </c>
      <c r="IA278" s="32">
        <v>16</v>
      </c>
      <c r="IG278" s="32">
        <v>-2</v>
      </c>
      <c r="IH278" s="32">
        <v>14</v>
      </c>
      <c r="IL278" s="32">
        <v>0</v>
      </c>
      <c r="IR278" s="32">
        <v>14</v>
      </c>
      <c r="IV278" s="32">
        <v>40</v>
      </c>
      <c r="IX278" s="32">
        <v>54</v>
      </c>
      <c r="JC278" s="32">
        <v>54</v>
      </c>
      <c r="JH278" s="32">
        <v>20</v>
      </c>
      <c r="JI278" s="66"/>
      <c r="JL278" s="32">
        <f t="shared" si="4"/>
        <v>74</v>
      </c>
    </row>
    <row r="279" customHeight="1" spans="1:272">
      <c r="A279" s="10">
        <v>277</v>
      </c>
      <c r="B279" s="10">
        <v>102565</v>
      </c>
      <c r="C279" s="10" t="s">
        <v>905</v>
      </c>
      <c r="D279" s="10" t="s">
        <v>208</v>
      </c>
      <c r="E279" s="46">
        <v>12990</v>
      </c>
      <c r="F279" s="48" t="s">
        <v>1387</v>
      </c>
      <c r="EU279" s="46">
        <v>40</v>
      </c>
      <c r="EW279" s="33">
        <v>40</v>
      </c>
      <c r="FD279" s="32">
        <v>20</v>
      </c>
      <c r="FG279" s="33">
        <v>60</v>
      </c>
      <c r="FO279" s="33">
        <v>60</v>
      </c>
      <c r="FS279" s="32">
        <v>-2</v>
      </c>
      <c r="FV279" s="33">
        <v>-27</v>
      </c>
      <c r="FW279" s="33" t="s">
        <v>745</v>
      </c>
      <c r="FX279" s="33">
        <v>4</v>
      </c>
      <c r="FZ279" s="32">
        <v>10</v>
      </c>
      <c r="GB279" s="33">
        <v>45</v>
      </c>
      <c r="GH279" s="33">
        <v>45</v>
      </c>
      <c r="GM279" s="40">
        <v>3</v>
      </c>
      <c r="GN279" s="33">
        <v>48</v>
      </c>
      <c r="GO279" s="33"/>
      <c r="GR279" s="32">
        <v>1</v>
      </c>
      <c r="GU279" s="33">
        <v>49</v>
      </c>
      <c r="GZ279" s="33">
        <v>48</v>
      </c>
      <c r="HE279" s="32">
        <v>-2</v>
      </c>
      <c r="HF279" s="32">
        <v>0</v>
      </c>
      <c r="HG279" s="32">
        <v>46</v>
      </c>
      <c r="HM279" s="32">
        <v>46</v>
      </c>
      <c r="HR279" s="32">
        <v>46</v>
      </c>
      <c r="HY279" s="32">
        <v>3</v>
      </c>
      <c r="HZ279" s="32">
        <v>-2</v>
      </c>
      <c r="IA279" s="32">
        <v>47</v>
      </c>
      <c r="IG279" s="32">
        <v>-6</v>
      </c>
      <c r="IH279" s="32">
        <v>41</v>
      </c>
      <c r="IL279" s="32">
        <v>4</v>
      </c>
      <c r="IQ279" s="32">
        <v>-4</v>
      </c>
      <c r="IR279" s="32">
        <v>41</v>
      </c>
      <c r="IU279" s="32">
        <v>20</v>
      </c>
      <c r="IV279" s="32">
        <v>50</v>
      </c>
      <c r="IX279" s="32">
        <v>111</v>
      </c>
      <c r="JC279" s="32">
        <v>111</v>
      </c>
      <c r="JH279" s="32">
        <v>20</v>
      </c>
      <c r="JI279" s="66"/>
      <c r="JK279" s="32">
        <v>-6</v>
      </c>
      <c r="JL279" s="32">
        <f t="shared" si="4"/>
        <v>125</v>
      </c>
    </row>
    <row r="280" ht="24" customHeight="1" spans="1:272">
      <c r="A280" s="10">
        <v>278</v>
      </c>
      <c r="B280" s="10">
        <v>117310</v>
      </c>
      <c r="C280" s="10" t="s">
        <v>1266</v>
      </c>
      <c r="D280" s="10" t="s">
        <v>269</v>
      </c>
      <c r="E280" s="46">
        <v>13409</v>
      </c>
      <c r="F280" s="48" t="s">
        <v>1388</v>
      </c>
      <c r="EU280" s="46">
        <v>40</v>
      </c>
      <c r="EW280" s="33">
        <v>40</v>
      </c>
      <c r="FD280" s="32">
        <v>30</v>
      </c>
      <c r="FG280" s="33">
        <v>70</v>
      </c>
      <c r="FO280" s="33">
        <v>70</v>
      </c>
      <c r="FZ280" s="32">
        <v>10</v>
      </c>
      <c r="GB280" s="33">
        <v>80</v>
      </c>
      <c r="GH280" s="33">
        <v>80</v>
      </c>
      <c r="GM280" s="40">
        <v>-2</v>
      </c>
      <c r="GN280" s="33">
        <v>78</v>
      </c>
      <c r="GO280" s="33"/>
      <c r="GR280" s="32">
        <v>-1</v>
      </c>
      <c r="GU280" s="33">
        <v>77</v>
      </c>
      <c r="GV280" s="33">
        <v>-11.5</v>
      </c>
      <c r="GW280" s="32" t="s">
        <v>351</v>
      </c>
      <c r="GX280" s="32">
        <v>5</v>
      </c>
      <c r="GZ280" s="33">
        <v>71.5</v>
      </c>
      <c r="HE280" s="32">
        <v>-2</v>
      </c>
      <c r="HF280" s="32">
        <v>4.5</v>
      </c>
      <c r="HG280" s="32">
        <v>74</v>
      </c>
      <c r="HH280" s="32">
        <v>-5.5</v>
      </c>
      <c r="HI280" s="32" t="s">
        <v>1389</v>
      </c>
      <c r="HL280" s="32">
        <v>-2</v>
      </c>
      <c r="HM280" s="32">
        <v>66.5</v>
      </c>
      <c r="HN280" s="32">
        <v>-7.5</v>
      </c>
      <c r="HO280" s="32" t="s">
        <v>826</v>
      </c>
      <c r="HQ280" s="32">
        <v>-2</v>
      </c>
      <c r="HR280" s="32">
        <v>57</v>
      </c>
      <c r="HS280" s="32">
        <v>-44.5</v>
      </c>
      <c r="HT280" s="32" t="s">
        <v>296</v>
      </c>
      <c r="HY280" s="32">
        <v>5.5</v>
      </c>
      <c r="HZ280" s="32">
        <v>-3</v>
      </c>
      <c r="IA280" s="32">
        <v>15</v>
      </c>
      <c r="ID280" s="32">
        <v>20</v>
      </c>
      <c r="IH280" s="32">
        <v>35</v>
      </c>
      <c r="II280" s="32">
        <v>-28</v>
      </c>
      <c r="IJ280" s="32" t="s">
        <v>522</v>
      </c>
      <c r="IL280" s="32">
        <v>4.5</v>
      </c>
      <c r="IO280" s="32">
        <v>20</v>
      </c>
      <c r="IR280" s="32">
        <v>31.5</v>
      </c>
      <c r="IS280" s="32">
        <v>-17</v>
      </c>
      <c r="IT280" s="32" t="s">
        <v>360</v>
      </c>
      <c r="IV280" s="32">
        <v>50</v>
      </c>
      <c r="IW280" s="32">
        <v>3</v>
      </c>
      <c r="IX280" s="32">
        <v>64.5</v>
      </c>
      <c r="IY280" s="32">
        <v>-15</v>
      </c>
      <c r="IZ280" s="32" t="s">
        <v>194</v>
      </c>
      <c r="JC280" s="32">
        <v>49.5</v>
      </c>
      <c r="JF280" s="32">
        <v>20</v>
      </c>
      <c r="JG280" s="32">
        <v>20</v>
      </c>
      <c r="JI280" s="66"/>
      <c r="JL280" s="32">
        <f t="shared" si="4"/>
        <v>89.5</v>
      </c>
    </row>
    <row r="281" customHeight="1" spans="1:272">
      <c r="A281" s="10">
        <v>279</v>
      </c>
      <c r="B281" s="10">
        <v>117491</v>
      </c>
      <c r="C281" s="10" t="s">
        <v>1130</v>
      </c>
      <c r="D281" s="10" t="s">
        <v>208</v>
      </c>
      <c r="E281" s="46">
        <v>13199</v>
      </c>
      <c r="F281" s="48" t="s">
        <v>1390</v>
      </c>
      <c r="EU281" s="46">
        <v>30</v>
      </c>
      <c r="EW281" s="33">
        <v>30</v>
      </c>
      <c r="FD281" s="32">
        <v>60</v>
      </c>
      <c r="FG281" s="33">
        <v>90</v>
      </c>
      <c r="FO281" s="33">
        <v>90</v>
      </c>
      <c r="FP281" s="33">
        <v>-5</v>
      </c>
      <c r="FQ281" s="33" t="s">
        <v>1391</v>
      </c>
      <c r="FZ281" s="32">
        <v>20</v>
      </c>
      <c r="GB281" s="33">
        <v>105</v>
      </c>
      <c r="GH281" s="33">
        <v>105</v>
      </c>
      <c r="GK281" s="32">
        <v>20</v>
      </c>
      <c r="GN281" s="33">
        <v>125</v>
      </c>
      <c r="GO281" s="33"/>
      <c r="GS281" s="32">
        <v>20</v>
      </c>
      <c r="GU281" s="33">
        <v>145</v>
      </c>
      <c r="GV281" s="33">
        <v>-7</v>
      </c>
      <c r="GW281" s="32" t="s">
        <v>435</v>
      </c>
      <c r="GX281" s="32">
        <v>2.5</v>
      </c>
      <c r="GZ281" s="33">
        <v>120.5</v>
      </c>
      <c r="HA281" s="32">
        <v>-10.5</v>
      </c>
      <c r="HB281" s="32" t="s">
        <v>277</v>
      </c>
      <c r="HF281" s="32">
        <v>3.5</v>
      </c>
      <c r="HG281" s="32">
        <v>113.5</v>
      </c>
      <c r="HL281" s="32">
        <v>2</v>
      </c>
      <c r="HM281" s="32">
        <v>115.5</v>
      </c>
      <c r="HN281" s="32">
        <v>-46.5</v>
      </c>
      <c r="HO281" s="32" t="s">
        <v>1271</v>
      </c>
      <c r="HP281" s="32">
        <v>6</v>
      </c>
      <c r="HR281" s="32">
        <v>75</v>
      </c>
      <c r="HU281" s="32">
        <v>20</v>
      </c>
      <c r="HY281" s="32">
        <v>5</v>
      </c>
      <c r="HZ281" s="32">
        <v>4</v>
      </c>
      <c r="IA281" s="32">
        <v>104</v>
      </c>
      <c r="IG281" s="32">
        <v>6</v>
      </c>
      <c r="IH281" s="32">
        <v>110</v>
      </c>
      <c r="IK281" s="32">
        <v>20</v>
      </c>
      <c r="IL281" s="32">
        <v>5</v>
      </c>
      <c r="IN281" s="32">
        <v>2</v>
      </c>
      <c r="IQ281" s="32">
        <v>5</v>
      </c>
      <c r="IR281" s="32">
        <v>142</v>
      </c>
      <c r="IS281" s="32">
        <v>-45</v>
      </c>
      <c r="IT281" s="32" t="s">
        <v>215</v>
      </c>
      <c r="IU281" s="32">
        <v>20</v>
      </c>
      <c r="IV281" s="32">
        <v>40</v>
      </c>
      <c r="IX281" s="32">
        <v>157</v>
      </c>
      <c r="JC281" s="32">
        <v>157</v>
      </c>
      <c r="JH281" s="32">
        <v>20</v>
      </c>
      <c r="JI281" s="66"/>
      <c r="JL281" s="32">
        <f t="shared" si="4"/>
        <v>177</v>
      </c>
    </row>
    <row r="282" customHeight="1" spans="1:272">
      <c r="A282" s="10">
        <v>280</v>
      </c>
      <c r="B282" s="10">
        <v>52</v>
      </c>
      <c r="C282" s="10" t="s">
        <v>1136</v>
      </c>
      <c r="D282" s="10" t="s">
        <v>190</v>
      </c>
      <c r="E282" s="46">
        <v>13231</v>
      </c>
      <c r="F282" s="48" t="s">
        <v>1392</v>
      </c>
      <c r="EU282" s="46">
        <v>30</v>
      </c>
      <c r="EW282" s="33">
        <v>30</v>
      </c>
      <c r="FB282" s="32">
        <v>6</v>
      </c>
      <c r="FD282" s="32">
        <v>50</v>
      </c>
      <c r="FG282" s="33">
        <v>86</v>
      </c>
      <c r="FO282" s="33">
        <v>86</v>
      </c>
      <c r="FR282" s="32">
        <v>20</v>
      </c>
      <c r="FZ282" s="32">
        <v>20</v>
      </c>
      <c r="GB282" s="33">
        <v>126</v>
      </c>
      <c r="GH282" s="33">
        <v>126</v>
      </c>
      <c r="GI282" s="33">
        <v>-35</v>
      </c>
      <c r="GJ282" s="32" t="s">
        <v>1393</v>
      </c>
      <c r="GN282" s="33">
        <v>91</v>
      </c>
      <c r="GO282" s="33"/>
      <c r="GU282" s="33">
        <v>91</v>
      </c>
      <c r="GV282" s="33">
        <v>-10</v>
      </c>
      <c r="GW282" s="32" t="s">
        <v>225</v>
      </c>
      <c r="GX282" s="32">
        <v>14.5</v>
      </c>
      <c r="GZ282" s="33">
        <v>95.5</v>
      </c>
      <c r="HF282" s="32">
        <v>9.5</v>
      </c>
      <c r="HG282" s="32">
        <v>105</v>
      </c>
      <c r="HM282" s="32">
        <v>105</v>
      </c>
      <c r="HP282" s="32">
        <v>8</v>
      </c>
      <c r="HR282" s="32">
        <v>113</v>
      </c>
      <c r="HU282" s="32">
        <v>20</v>
      </c>
      <c r="HY282" s="32">
        <v>5.5</v>
      </c>
      <c r="IA282" s="32">
        <v>138.5</v>
      </c>
      <c r="IG282" s="32">
        <v>1</v>
      </c>
      <c r="IH282" s="32">
        <v>139.5</v>
      </c>
      <c r="II282" s="32">
        <v>-7.5</v>
      </c>
      <c r="IJ282" s="32" t="s">
        <v>226</v>
      </c>
      <c r="IK282" s="32">
        <v>20</v>
      </c>
      <c r="IL282" s="32">
        <v>5</v>
      </c>
      <c r="IM282" s="32">
        <v>20</v>
      </c>
      <c r="IR282" s="32">
        <v>177</v>
      </c>
      <c r="IV282" s="32">
        <v>30</v>
      </c>
      <c r="IX282" s="32">
        <v>207</v>
      </c>
      <c r="IY282" s="32">
        <v>-11.5</v>
      </c>
      <c r="IZ282" s="32" t="s">
        <v>242</v>
      </c>
      <c r="JC282" s="32">
        <v>195.5</v>
      </c>
      <c r="JI282" s="66"/>
      <c r="JL282" s="32">
        <f t="shared" si="4"/>
        <v>195.5</v>
      </c>
    </row>
    <row r="283" customHeight="1" spans="1:272">
      <c r="A283" s="10">
        <v>281</v>
      </c>
      <c r="B283" s="10">
        <v>511</v>
      </c>
      <c r="C283" s="10" t="s">
        <v>930</v>
      </c>
      <c r="D283" s="10" t="s">
        <v>279</v>
      </c>
      <c r="E283" s="46">
        <v>13405</v>
      </c>
      <c r="F283" s="48" t="s">
        <v>1394</v>
      </c>
      <c r="EU283" s="46">
        <v>30</v>
      </c>
      <c r="EW283" s="33">
        <v>30</v>
      </c>
      <c r="FB283" s="32">
        <v>8</v>
      </c>
      <c r="FD283" s="32">
        <v>20</v>
      </c>
      <c r="FG283" s="33">
        <v>58</v>
      </c>
      <c r="FO283" s="33">
        <v>58</v>
      </c>
      <c r="FZ283" s="32">
        <v>20</v>
      </c>
      <c r="GB283" s="33">
        <v>78</v>
      </c>
      <c r="GF283" s="20">
        <v>20</v>
      </c>
      <c r="GH283" s="33">
        <v>98</v>
      </c>
      <c r="GN283" s="33">
        <v>98</v>
      </c>
      <c r="GO283" s="33"/>
      <c r="GU283" s="33">
        <v>98</v>
      </c>
      <c r="GX283" s="32">
        <v>3.5</v>
      </c>
      <c r="GZ283" s="33">
        <v>101.5</v>
      </c>
      <c r="HD283" s="32">
        <v>2</v>
      </c>
      <c r="HF283" s="32">
        <v>4.5</v>
      </c>
      <c r="HG283" s="32">
        <v>108</v>
      </c>
      <c r="HH283" s="32">
        <v>-2.5</v>
      </c>
      <c r="HI283" s="32" t="s">
        <v>253</v>
      </c>
      <c r="HM283" s="32">
        <v>105.5</v>
      </c>
      <c r="HN283" s="32">
        <v>-2.5</v>
      </c>
      <c r="HO283" s="32" t="s">
        <v>507</v>
      </c>
      <c r="HP283" s="32">
        <v>3.5</v>
      </c>
      <c r="HQ283" s="32">
        <v>2</v>
      </c>
      <c r="HR283" s="32">
        <v>108.5</v>
      </c>
      <c r="HU283" s="32">
        <v>20</v>
      </c>
      <c r="HY283" s="32">
        <v>3.5</v>
      </c>
      <c r="IA283" s="32">
        <v>132</v>
      </c>
      <c r="IB283" s="32">
        <v>-5.5</v>
      </c>
      <c r="IC283" s="32" t="s">
        <v>255</v>
      </c>
      <c r="ID283" s="32">
        <v>20</v>
      </c>
      <c r="IH283" s="32">
        <v>146.5</v>
      </c>
      <c r="IK283" s="32">
        <v>20</v>
      </c>
      <c r="IL283" s="32">
        <v>3.5</v>
      </c>
      <c r="IO283" s="32">
        <v>20</v>
      </c>
      <c r="IR283" s="32">
        <v>190</v>
      </c>
      <c r="IV283" s="32">
        <v>50</v>
      </c>
      <c r="IX283" s="32">
        <v>240</v>
      </c>
      <c r="IY283" s="32">
        <v>-40.5</v>
      </c>
      <c r="IZ283" s="32" t="s">
        <v>374</v>
      </c>
      <c r="JC283" s="32">
        <v>199.5</v>
      </c>
      <c r="JD283" s="32">
        <v>-56</v>
      </c>
      <c r="JE283" s="32" t="s">
        <v>633</v>
      </c>
      <c r="JI283" s="66"/>
      <c r="JL283" s="32">
        <f t="shared" si="4"/>
        <v>143.5</v>
      </c>
    </row>
    <row r="284" customHeight="1" spans="1:272">
      <c r="A284" s="10">
        <v>282</v>
      </c>
      <c r="B284" s="10">
        <v>114622</v>
      </c>
      <c r="C284" s="10" t="s">
        <v>615</v>
      </c>
      <c r="D284" s="10" t="s">
        <v>269</v>
      </c>
      <c r="E284" s="46">
        <v>6544</v>
      </c>
      <c r="F284" s="48" t="s">
        <v>1395</v>
      </c>
      <c r="EU284" s="46">
        <v>20</v>
      </c>
      <c r="EW284" s="33">
        <v>20</v>
      </c>
      <c r="FG284" s="33">
        <v>20</v>
      </c>
      <c r="FO284" s="33">
        <v>20</v>
      </c>
      <c r="FS284" s="32">
        <v>2</v>
      </c>
      <c r="GB284" s="33">
        <v>22</v>
      </c>
      <c r="GH284" s="33">
        <v>22</v>
      </c>
      <c r="GN284" s="33">
        <v>22</v>
      </c>
      <c r="GO284" s="33"/>
      <c r="GQ284" s="32">
        <v>20</v>
      </c>
      <c r="GU284" s="33">
        <v>42</v>
      </c>
      <c r="GX284" s="32">
        <v>7.5</v>
      </c>
      <c r="GZ284" s="33">
        <v>29.5</v>
      </c>
      <c r="HF284" s="32">
        <v>0</v>
      </c>
      <c r="HG284" s="32">
        <v>29.5</v>
      </c>
      <c r="HL284" s="32">
        <v>7</v>
      </c>
      <c r="HM284" s="32">
        <v>36.5</v>
      </c>
      <c r="HR284" s="32">
        <v>36.5</v>
      </c>
      <c r="HU284" s="32">
        <v>20</v>
      </c>
      <c r="HV284" s="32">
        <v>20</v>
      </c>
      <c r="HW284" s="32">
        <v>20</v>
      </c>
      <c r="IA284" s="32">
        <v>96.5</v>
      </c>
      <c r="IB284" s="32">
        <v>-14.5</v>
      </c>
      <c r="IC284" s="32" t="s">
        <v>320</v>
      </c>
      <c r="IH284" s="32">
        <v>82</v>
      </c>
      <c r="II284" s="32">
        <v>-78</v>
      </c>
      <c r="IJ284" s="32" t="s">
        <v>308</v>
      </c>
      <c r="IL284" s="32">
        <v>7.5</v>
      </c>
      <c r="IR284" s="32">
        <v>11.5</v>
      </c>
      <c r="IS284" s="32">
        <v>-11.5</v>
      </c>
      <c r="IT284" s="32" t="s">
        <v>215</v>
      </c>
      <c r="IV284" s="32">
        <v>0</v>
      </c>
      <c r="IX284" s="32">
        <v>0</v>
      </c>
      <c r="JC284" s="32">
        <v>0</v>
      </c>
      <c r="JI284" s="66"/>
      <c r="JK284" s="32">
        <v>-2</v>
      </c>
      <c r="JL284" s="32">
        <f t="shared" si="4"/>
        <v>-2</v>
      </c>
    </row>
    <row r="285" customHeight="1" spans="1:272">
      <c r="A285" s="10">
        <v>283</v>
      </c>
      <c r="B285" s="10">
        <v>104429</v>
      </c>
      <c r="C285" s="10" t="s">
        <v>1242</v>
      </c>
      <c r="D285" s="10" t="s">
        <v>208</v>
      </c>
      <c r="E285" s="46">
        <v>13161</v>
      </c>
      <c r="F285" s="48" t="s">
        <v>1396</v>
      </c>
      <c r="EU285" s="46">
        <v>20</v>
      </c>
      <c r="EW285" s="33">
        <v>20</v>
      </c>
      <c r="FD285" s="32">
        <v>10</v>
      </c>
      <c r="FG285" s="33">
        <v>30</v>
      </c>
      <c r="FO285" s="33">
        <v>30</v>
      </c>
      <c r="FX285" s="33">
        <v>-2</v>
      </c>
      <c r="GB285" s="33">
        <v>28</v>
      </c>
      <c r="GH285" s="33">
        <v>28</v>
      </c>
      <c r="GM285" s="40">
        <v>-4</v>
      </c>
      <c r="GN285" s="33">
        <v>24</v>
      </c>
      <c r="GO285" s="33"/>
      <c r="GR285" s="32">
        <v>-2</v>
      </c>
      <c r="GU285" s="33">
        <v>22</v>
      </c>
      <c r="GZ285" s="33">
        <v>24</v>
      </c>
      <c r="HD285" s="32">
        <v>4</v>
      </c>
      <c r="HE285" s="32">
        <v>-2</v>
      </c>
      <c r="HF285" s="32">
        <v>0</v>
      </c>
      <c r="HG285" s="32">
        <v>26</v>
      </c>
      <c r="HM285" s="32">
        <v>26</v>
      </c>
      <c r="HR285" s="32">
        <v>26</v>
      </c>
      <c r="HY285" s="32">
        <v>5</v>
      </c>
      <c r="IA285" s="32">
        <v>31</v>
      </c>
      <c r="IB285" s="32">
        <v>-18.5</v>
      </c>
      <c r="IC285" s="32" t="s">
        <v>255</v>
      </c>
      <c r="IH285" s="32">
        <v>12.5</v>
      </c>
      <c r="II285" s="32">
        <v>-10</v>
      </c>
      <c r="IK285" s="32">
        <v>20</v>
      </c>
      <c r="IL285" s="32">
        <v>5</v>
      </c>
      <c r="IQ285" s="32">
        <v>-2</v>
      </c>
      <c r="IR285" s="32">
        <v>25.5</v>
      </c>
      <c r="IS285" s="32">
        <v>-8</v>
      </c>
      <c r="IT285" s="32" t="s">
        <v>215</v>
      </c>
      <c r="IV285" s="32">
        <v>50</v>
      </c>
      <c r="IX285" s="32">
        <v>67.5</v>
      </c>
      <c r="IY285" s="32">
        <v>-66.5</v>
      </c>
      <c r="IZ285" s="32" t="s">
        <v>336</v>
      </c>
      <c r="JC285" s="32">
        <v>1</v>
      </c>
      <c r="JF285" s="32">
        <v>20</v>
      </c>
      <c r="JG285" s="32">
        <v>20</v>
      </c>
      <c r="JI285" s="66"/>
      <c r="JL285" s="32">
        <f t="shared" si="4"/>
        <v>41</v>
      </c>
    </row>
    <row r="286" customHeight="1" spans="1:272">
      <c r="A286" s="10">
        <v>284</v>
      </c>
      <c r="B286" s="10">
        <v>111400</v>
      </c>
      <c r="C286" s="10" t="s">
        <v>682</v>
      </c>
      <c r="D286" s="10" t="s">
        <v>196</v>
      </c>
      <c r="E286" s="10">
        <v>13702</v>
      </c>
      <c r="F286" s="10" t="s">
        <v>1397</v>
      </c>
      <c r="FD286" s="10">
        <v>70</v>
      </c>
      <c r="FG286" s="33">
        <v>70</v>
      </c>
      <c r="FO286" s="33">
        <v>70</v>
      </c>
      <c r="FS286" s="32">
        <v>10</v>
      </c>
      <c r="FX286" s="33">
        <v>-3</v>
      </c>
      <c r="FZ286" s="32">
        <v>70</v>
      </c>
      <c r="GB286" s="33">
        <v>147</v>
      </c>
      <c r="GE286" s="20">
        <v>20</v>
      </c>
      <c r="GH286" s="33">
        <v>167</v>
      </c>
      <c r="GL286" s="32">
        <v>20</v>
      </c>
      <c r="GM286" s="40">
        <v>3</v>
      </c>
      <c r="GN286" s="33">
        <v>190</v>
      </c>
      <c r="GO286" s="33"/>
      <c r="GR286" s="32">
        <v>4</v>
      </c>
      <c r="GT286" s="32">
        <v>20</v>
      </c>
      <c r="GU286" s="33">
        <v>214</v>
      </c>
      <c r="GV286" s="33">
        <v>-22.5</v>
      </c>
      <c r="GW286" s="32" t="s">
        <v>842</v>
      </c>
      <c r="GX286" s="32">
        <v>3.5</v>
      </c>
      <c r="GY286" s="32">
        <v>20</v>
      </c>
      <c r="GZ286" s="33">
        <v>191</v>
      </c>
      <c r="HD286" s="32">
        <v>3</v>
      </c>
      <c r="HF286" s="32">
        <v>4</v>
      </c>
      <c r="HG286" s="32">
        <v>198</v>
      </c>
      <c r="HM286" s="32">
        <v>198</v>
      </c>
      <c r="HP286" s="32">
        <v>4</v>
      </c>
      <c r="HQ286" s="32">
        <v>-2</v>
      </c>
      <c r="HR286" s="32">
        <v>200</v>
      </c>
      <c r="HS286" s="32">
        <v>-7.5</v>
      </c>
      <c r="HT286" s="32" t="s">
        <v>359</v>
      </c>
      <c r="HY286" s="32">
        <v>4</v>
      </c>
      <c r="HZ286" s="32">
        <v>-2</v>
      </c>
      <c r="IA286" s="32">
        <v>194.5</v>
      </c>
      <c r="IB286" s="32">
        <v>-12</v>
      </c>
      <c r="IC286" s="32" t="s">
        <v>502</v>
      </c>
      <c r="IG286" s="32">
        <v>-4</v>
      </c>
      <c r="IH286" s="32">
        <v>178.5</v>
      </c>
      <c r="II286" s="32">
        <v>-10</v>
      </c>
      <c r="IJ286" s="32" t="s">
        <v>193</v>
      </c>
      <c r="IL286" s="32">
        <v>4</v>
      </c>
      <c r="IR286" s="32">
        <v>172.5</v>
      </c>
      <c r="IS286" s="32">
        <v>-15</v>
      </c>
      <c r="IT286" s="32" t="s">
        <v>215</v>
      </c>
      <c r="IU286" s="32">
        <v>20</v>
      </c>
      <c r="IV286" s="32">
        <v>50</v>
      </c>
      <c r="IX286" s="32">
        <v>227.5</v>
      </c>
      <c r="IY286" s="32">
        <v>-64</v>
      </c>
      <c r="IZ286" s="32" t="s">
        <v>242</v>
      </c>
      <c r="JC286" s="32">
        <v>163.5</v>
      </c>
      <c r="JD286" s="32">
        <v>-36.5</v>
      </c>
      <c r="JE286" s="32" t="s">
        <v>686</v>
      </c>
      <c r="JI286" s="66"/>
      <c r="JK286" s="32">
        <v>-6</v>
      </c>
      <c r="JL286" s="32">
        <f t="shared" si="4"/>
        <v>121</v>
      </c>
    </row>
    <row r="287" customHeight="1" spans="1:272">
      <c r="A287" s="10">
        <v>285</v>
      </c>
      <c r="B287" s="10">
        <v>114069</v>
      </c>
      <c r="C287" s="10" t="s">
        <v>1398</v>
      </c>
      <c r="D287" s="10" t="s">
        <v>279</v>
      </c>
      <c r="E287" s="10">
        <v>4304</v>
      </c>
      <c r="F287" s="10" t="s">
        <v>1399</v>
      </c>
      <c r="FD287" s="10">
        <v>10</v>
      </c>
      <c r="FG287" s="33">
        <v>10</v>
      </c>
      <c r="FO287" s="33">
        <v>10</v>
      </c>
      <c r="FV287" s="33">
        <v>-10</v>
      </c>
      <c r="FW287" s="33" t="s">
        <v>1400</v>
      </c>
      <c r="GB287" s="33">
        <v>0</v>
      </c>
      <c r="GH287" s="33">
        <v>0</v>
      </c>
      <c r="GK287" s="32">
        <v>20</v>
      </c>
      <c r="GM287" s="40">
        <v>-1</v>
      </c>
      <c r="GN287" s="33">
        <v>19</v>
      </c>
      <c r="GO287" s="33"/>
      <c r="GR287" s="32">
        <v>-4</v>
      </c>
      <c r="GS287" s="32">
        <v>20</v>
      </c>
      <c r="GU287" s="33">
        <v>35</v>
      </c>
      <c r="GX287" s="32">
        <v>8</v>
      </c>
      <c r="GZ287" s="33">
        <v>27</v>
      </c>
      <c r="HD287" s="32">
        <v>3</v>
      </c>
      <c r="HE287" s="32">
        <v>1</v>
      </c>
      <c r="HF287" s="32">
        <v>4</v>
      </c>
      <c r="HG287" s="32">
        <v>35</v>
      </c>
      <c r="HL287" s="32">
        <v>0</v>
      </c>
      <c r="HM287" s="32">
        <v>35</v>
      </c>
      <c r="HP287" s="32">
        <v>4.5</v>
      </c>
      <c r="HR287" s="32">
        <v>39.5</v>
      </c>
      <c r="HU287" s="32">
        <v>20</v>
      </c>
      <c r="HZ287" s="32">
        <v>8</v>
      </c>
      <c r="IA287" s="32">
        <v>67.5</v>
      </c>
      <c r="IE287" s="32">
        <v>20</v>
      </c>
      <c r="IG287" s="32">
        <v>2</v>
      </c>
      <c r="IH287" s="32">
        <v>89.5</v>
      </c>
      <c r="IL287" s="32">
        <v>0</v>
      </c>
      <c r="IQ287" s="32">
        <v>8</v>
      </c>
      <c r="IR287" s="32">
        <v>97.5</v>
      </c>
      <c r="IV287" s="32">
        <v>50</v>
      </c>
      <c r="IX287" s="32">
        <v>147.5</v>
      </c>
      <c r="JC287" s="32">
        <v>147.5</v>
      </c>
      <c r="JI287" s="66"/>
      <c r="JK287" s="32">
        <v>4</v>
      </c>
      <c r="JL287" s="32">
        <f t="shared" si="4"/>
        <v>151.5</v>
      </c>
    </row>
    <row r="288" customHeight="1" spans="1:272">
      <c r="A288" s="10">
        <v>286</v>
      </c>
      <c r="B288" s="10">
        <v>117923</v>
      </c>
      <c r="C288" s="10" t="s">
        <v>195</v>
      </c>
      <c r="D288" s="10" t="s">
        <v>196</v>
      </c>
      <c r="E288" s="10">
        <v>13644</v>
      </c>
      <c r="F288" s="10" t="s">
        <v>1401</v>
      </c>
      <c r="FD288" s="10">
        <v>10</v>
      </c>
      <c r="FG288" s="33">
        <v>10</v>
      </c>
      <c r="FN288" s="32">
        <v>-2</v>
      </c>
      <c r="FO288" s="33">
        <v>8</v>
      </c>
      <c r="FP288" s="33">
        <v>-5</v>
      </c>
      <c r="FQ288" s="33" t="s">
        <v>754</v>
      </c>
      <c r="FR288" s="32">
        <v>10</v>
      </c>
      <c r="FS288" s="32">
        <v>1</v>
      </c>
      <c r="FX288" s="33">
        <v>-2</v>
      </c>
      <c r="GB288" s="33">
        <v>12</v>
      </c>
      <c r="GH288" s="33">
        <v>12</v>
      </c>
      <c r="GN288" s="33">
        <v>12</v>
      </c>
      <c r="GO288" s="33"/>
      <c r="GU288" s="33">
        <v>12</v>
      </c>
      <c r="GX288" s="32">
        <v>2.5</v>
      </c>
      <c r="GZ288" s="33">
        <v>14.5</v>
      </c>
      <c r="HE288" s="32">
        <v>-2</v>
      </c>
      <c r="HF288" s="32">
        <v>2.5</v>
      </c>
      <c r="HG288" s="32">
        <v>15</v>
      </c>
      <c r="HL288" s="32">
        <v>-1</v>
      </c>
      <c r="HM288" s="32">
        <v>14</v>
      </c>
      <c r="HP288" s="32">
        <v>2.5</v>
      </c>
      <c r="HR288" s="32">
        <v>16.5</v>
      </c>
      <c r="HY288" s="32">
        <v>5</v>
      </c>
      <c r="HZ288" s="32">
        <v>-2</v>
      </c>
      <c r="IA288" s="32">
        <v>19.5</v>
      </c>
      <c r="IH288" s="32">
        <v>19.5</v>
      </c>
      <c r="IL288" s="32">
        <v>0</v>
      </c>
      <c r="IR288" s="32">
        <v>19.5</v>
      </c>
      <c r="IV288" s="32">
        <v>50</v>
      </c>
      <c r="IX288" s="32">
        <v>69.5</v>
      </c>
      <c r="JC288" s="32">
        <v>69.5</v>
      </c>
      <c r="JD288" s="32">
        <v>-8</v>
      </c>
      <c r="JE288" s="32" t="s">
        <v>206</v>
      </c>
      <c r="JI288" s="66"/>
      <c r="JL288" s="32">
        <f t="shared" si="4"/>
        <v>61.5</v>
      </c>
    </row>
    <row r="289" customHeight="1" spans="1:272">
      <c r="A289" s="10">
        <v>287</v>
      </c>
      <c r="B289" s="10">
        <v>114286</v>
      </c>
      <c r="C289" s="10" t="s">
        <v>1194</v>
      </c>
      <c r="D289" s="10" t="s">
        <v>208</v>
      </c>
      <c r="E289" s="32">
        <v>13698</v>
      </c>
      <c r="F289" s="32" t="s">
        <v>1402</v>
      </c>
      <c r="FS289" s="32">
        <v>8</v>
      </c>
      <c r="GB289" s="33">
        <v>8</v>
      </c>
      <c r="GH289" s="33">
        <v>8</v>
      </c>
      <c r="GM289" s="40">
        <v>1</v>
      </c>
      <c r="GN289" s="33">
        <v>9</v>
      </c>
      <c r="GO289" s="33"/>
      <c r="GU289" s="33">
        <v>9</v>
      </c>
      <c r="GZ289" s="33">
        <v>9</v>
      </c>
      <c r="HF289" s="32">
        <v>3.5</v>
      </c>
      <c r="HG289" s="32">
        <v>12.5</v>
      </c>
      <c r="HL289" s="32">
        <v>1</v>
      </c>
      <c r="HM289" s="32">
        <v>13.5</v>
      </c>
      <c r="HR289" s="32">
        <v>13.5</v>
      </c>
      <c r="IA289" s="32">
        <v>13.5</v>
      </c>
      <c r="ID289" s="32">
        <v>20</v>
      </c>
      <c r="IH289" s="32">
        <v>33.5</v>
      </c>
      <c r="IL289" s="32">
        <v>0</v>
      </c>
      <c r="IR289" s="32">
        <v>33.5</v>
      </c>
      <c r="IV289" s="32">
        <v>0</v>
      </c>
      <c r="IX289" s="32">
        <v>33.5</v>
      </c>
      <c r="JC289" s="32">
        <v>33.5</v>
      </c>
      <c r="JD289" s="32">
        <v>-92.5</v>
      </c>
      <c r="JE289" s="32" t="s">
        <v>938</v>
      </c>
      <c r="JF289" s="32">
        <v>20</v>
      </c>
      <c r="JG289" s="32">
        <v>20</v>
      </c>
      <c r="JH289" s="32">
        <v>20</v>
      </c>
      <c r="JI289" s="66"/>
      <c r="JL289" s="32">
        <f t="shared" si="4"/>
        <v>1</v>
      </c>
    </row>
    <row r="290" customHeight="1" spans="1:272">
      <c r="A290" s="10">
        <v>288</v>
      </c>
      <c r="B290" s="10">
        <v>106399</v>
      </c>
      <c r="C290" s="10" t="s">
        <v>1403</v>
      </c>
      <c r="D290" s="10" t="s">
        <v>208</v>
      </c>
      <c r="E290" s="46">
        <v>13940</v>
      </c>
      <c r="F290" s="48" t="s">
        <v>1404</v>
      </c>
      <c r="GF290" s="20">
        <v>20</v>
      </c>
      <c r="GH290" s="33">
        <v>20</v>
      </c>
      <c r="GN290" s="33">
        <v>20</v>
      </c>
      <c r="GO290" s="33"/>
      <c r="GU290" s="33">
        <v>20</v>
      </c>
      <c r="GX290" s="32">
        <v>7.5</v>
      </c>
      <c r="GY290" s="32">
        <v>20</v>
      </c>
      <c r="GZ290" s="33">
        <v>47.5</v>
      </c>
      <c r="HC290" s="32">
        <v>20</v>
      </c>
      <c r="HE290" s="32">
        <v>-2</v>
      </c>
      <c r="HF290" s="32">
        <v>7.5</v>
      </c>
      <c r="HG290" s="32">
        <v>73</v>
      </c>
      <c r="HM290" s="32">
        <v>73</v>
      </c>
      <c r="HR290" s="32">
        <v>73</v>
      </c>
      <c r="HS290" s="32">
        <v>-73</v>
      </c>
      <c r="HT290" s="32" t="s">
        <v>204</v>
      </c>
      <c r="HU290" s="32">
        <v>20</v>
      </c>
      <c r="HY290" s="32">
        <v>9.5</v>
      </c>
      <c r="HZ290" s="32">
        <v>-1</v>
      </c>
      <c r="IA290" s="32">
        <v>28.5</v>
      </c>
      <c r="IG290" s="32">
        <v>4</v>
      </c>
      <c r="IH290" s="32">
        <v>32.5</v>
      </c>
      <c r="IK290" s="32">
        <v>20</v>
      </c>
      <c r="IL290" s="32">
        <v>13.5</v>
      </c>
      <c r="IQ290" s="32">
        <v>-1</v>
      </c>
      <c r="IR290" s="32">
        <v>65</v>
      </c>
      <c r="IV290" s="32">
        <v>60</v>
      </c>
      <c r="IX290" s="32">
        <v>125</v>
      </c>
      <c r="IY290" s="32">
        <v>-125</v>
      </c>
      <c r="IZ290" s="32" t="s">
        <v>194</v>
      </c>
      <c r="JC290" s="32">
        <v>0</v>
      </c>
      <c r="JF290" s="32">
        <v>20</v>
      </c>
      <c r="JI290" s="66"/>
      <c r="JK290" s="32">
        <v>7</v>
      </c>
      <c r="JL290" s="32">
        <f t="shared" si="4"/>
        <v>27</v>
      </c>
    </row>
    <row r="291" customHeight="1" spans="1:272">
      <c r="A291" s="10">
        <v>289</v>
      </c>
      <c r="B291" s="10">
        <v>339</v>
      </c>
      <c r="C291" s="10" t="s">
        <v>866</v>
      </c>
      <c r="D291" s="10" t="s">
        <v>208</v>
      </c>
      <c r="E291" s="46">
        <v>13986</v>
      </c>
      <c r="F291" s="48" t="s">
        <v>1405</v>
      </c>
      <c r="G291" s="88">
        <v>20</v>
      </c>
      <c r="GF291" s="20">
        <v>20</v>
      </c>
      <c r="GH291" s="33">
        <v>20</v>
      </c>
      <c r="GN291" s="33">
        <v>20</v>
      </c>
      <c r="GO291" s="33"/>
      <c r="GU291" s="33">
        <v>20</v>
      </c>
      <c r="GY291" s="32">
        <v>20</v>
      </c>
      <c r="GZ291" s="33">
        <v>40</v>
      </c>
      <c r="HF291" s="32">
        <v>0</v>
      </c>
      <c r="HG291" s="32">
        <v>40</v>
      </c>
      <c r="HM291" s="32">
        <v>40</v>
      </c>
      <c r="HQ291" s="32">
        <v>-4</v>
      </c>
      <c r="HR291" s="32">
        <v>36</v>
      </c>
      <c r="IA291" s="32">
        <v>36</v>
      </c>
      <c r="IG291" s="32">
        <v>-2</v>
      </c>
      <c r="IH291" s="32">
        <v>34</v>
      </c>
      <c r="IL291" s="32">
        <v>3.5</v>
      </c>
      <c r="IR291" s="32">
        <v>37.5</v>
      </c>
      <c r="IV291" s="32">
        <v>50</v>
      </c>
      <c r="IX291" s="32">
        <v>87.5</v>
      </c>
      <c r="JC291" s="32">
        <v>87.5</v>
      </c>
      <c r="JI291" s="66"/>
      <c r="JL291" s="32">
        <f t="shared" si="4"/>
        <v>87.5</v>
      </c>
    </row>
    <row r="292" customHeight="1" spans="1:272">
      <c r="A292" s="10">
        <v>290</v>
      </c>
      <c r="B292" s="10">
        <v>114844</v>
      </c>
      <c r="C292" s="10" t="s">
        <v>1372</v>
      </c>
      <c r="D292" s="10" t="s">
        <v>269</v>
      </c>
      <c r="E292" s="46">
        <v>13831</v>
      </c>
      <c r="F292" s="48" t="s">
        <v>1406</v>
      </c>
      <c r="G292" s="88">
        <v>20</v>
      </c>
      <c r="GF292" s="20">
        <v>20</v>
      </c>
      <c r="GH292" s="33">
        <v>20</v>
      </c>
      <c r="GM292" s="40">
        <v>1</v>
      </c>
      <c r="GN292" s="33">
        <v>21</v>
      </c>
      <c r="GO292" s="33"/>
      <c r="GU292" s="33">
        <v>21</v>
      </c>
      <c r="GZ292" s="33">
        <v>21</v>
      </c>
      <c r="HG292" s="32">
        <v>21</v>
      </c>
      <c r="HH292" s="32">
        <v>-13.5</v>
      </c>
      <c r="HI292" s="32" t="s">
        <v>453</v>
      </c>
      <c r="HM292" s="32">
        <v>7.5</v>
      </c>
      <c r="HR292" s="32">
        <v>7.5</v>
      </c>
      <c r="IA292" s="32">
        <v>7.5</v>
      </c>
      <c r="IH292" s="32">
        <v>7.5</v>
      </c>
      <c r="IR292" s="32">
        <v>7.5</v>
      </c>
      <c r="IV292" s="32">
        <v>0</v>
      </c>
      <c r="IX292" s="32">
        <v>7.5</v>
      </c>
      <c r="JC292" s="32">
        <v>7.5</v>
      </c>
      <c r="JF292" s="32">
        <v>20</v>
      </c>
      <c r="JG292" s="32">
        <v>20</v>
      </c>
      <c r="JI292" s="66"/>
      <c r="JL292" s="32">
        <f t="shared" si="4"/>
        <v>47.5</v>
      </c>
    </row>
    <row r="293" customHeight="1" spans="1:272">
      <c r="A293" s="10">
        <v>291</v>
      </c>
      <c r="B293" s="10">
        <v>585</v>
      </c>
      <c r="C293" s="10" t="s">
        <v>668</v>
      </c>
      <c r="D293" s="10" t="s">
        <v>269</v>
      </c>
      <c r="E293" s="40">
        <v>14139</v>
      </c>
      <c r="F293" s="40" t="s">
        <v>1407</v>
      </c>
      <c r="GQ293" s="32">
        <v>20</v>
      </c>
      <c r="GU293" s="33">
        <v>20</v>
      </c>
      <c r="GZ293" s="33">
        <v>0</v>
      </c>
      <c r="HF293" s="32">
        <v>5</v>
      </c>
      <c r="HG293" s="32">
        <v>5</v>
      </c>
      <c r="HM293" s="32">
        <v>5</v>
      </c>
      <c r="HP293" s="32">
        <v>8</v>
      </c>
      <c r="HR293" s="32">
        <v>13</v>
      </c>
      <c r="HY293" s="32">
        <v>7</v>
      </c>
      <c r="IA293" s="32">
        <v>20</v>
      </c>
      <c r="IG293" s="32">
        <v>-2</v>
      </c>
      <c r="IH293" s="32">
        <v>18</v>
      </c>
      <c r="IL293" s="32">
        <v>7.5</v>
      </c>
      <c r="IR293" s="32">
        <v>25.5</v>
      </c>
      <c r="IS293" s="32">
        <v>-25.5</v>
      </c>
      <c r="IT293" s="32" t="s">
        <v>360</v>
      </c>
      <c r="IV293" s="32">
        <v>50</v>
      </c>
      <c r="IX293" s="32">
        <v>50</v>
      </c>
      <c r="IY293" s="32">
        <v>-24.5</v>
      </c>
      <c r="IZ293" s="32" t="s">
        <v>336</v>
      </c>
      <c r="JC293" s="32">
        <v>25.5</v>
      </c>
      <c r="JD293" s="32">
        <v>-10</v>
      </c>
      <c r="JE293" s="32" t="s">
        <v>938</v>
      </c>
      <c r="JH293" s="32">
        <v>20</v>
      </c>
      <c r="JI293" s="66"/>
      <c r="JL293" s="32">
        <f t="shared" si="4"/>
        <v>35.5</v>
      </c>
    </row>
    <row r="294" customHeight="1" spans="1:272">
      <c r="A294" s="10">
        <v>292</v>
      </c>
      <c r="B294" s="10">
        <v>391</v>
      </c>
      <c r="C294" s="10" t="s">
        <v>1063</v>
      </c>
      <c r="D294" s="10" t="s">
        <v>269</v>
      </c>
      <c r="E294" s="32">
        <v>9308</v>
      </c>
      <c r="F294" s="32" t="s">
        <v>1408</v>
      </c>
      <c r="GR294" s="32">
        <v>3</v>
      </c>
      <c r="GU294" s="33">
        <v>3</v>
      </c>
      <c r="GX294" s="32">
        <v>5</v>
      </c>
      <c r="GZ294" s="33">
        <v>5</v>
      </c>
      <c r="HF294" s="32">
        <v>0</v>
      </c>
      <c r="HG294" s="32">
        <v>5</v>
      </c>
      <c r="HL294" s="32">
        <v>0</v>
      </c>
      <c r="HM294" s="32">
        <v>5</v>
      </c>
      <c r="HP294" s="32">
        <v>7.5</v>
      </c>
      <c r="HR294" s="32">
        <v>12.5</v>
      </c>
      <c r="HS294" s="32">
        <v>-10</v>
      </c>
      <c r="HT294" s="32" t="s">
        <v>663</v>
      </c>
      <c r="HU294" s="32">
        <v>20</v>
      </c>
      <c r="HY294" s="32">
        <v>5.5</v>
      </c>
      <c r="HZ294" s="32">
        <v>-2</v>
      </c>
      <c r="IA294" s="32">
        <v>26</v>
      </c>
      <c r="IH294" s="32">
        <v>26</v>
      </c>
      <c r="IL294" s="32">
        <v>0</v>
      </c>
      <c r="IQ294" s="32">
        <v>-2</v>
      </c>
      <c r="IR294" s="32">
        <v>24</v>
      </c>
      <c r="IV294" s="32">
        <v>40</v>
      </c>
      <c r="IX294" s="32">
        <v>64</v>
      </c>
      <c r="JC294" s="32">
        <v>64</v>
      </c>
      <c r="JI294" s="66"/>
      <c r="JL294" s="32">
        <f t="shared" si="4"/>
        <v>64</v>
      </c>
    </row>
    <row r="295" customHeight="1" spans="1:272">
      <c r="A295" s="10">
        <v>293</v>
      </c>
      <c r="B295" s="10">
        <v>107728</v>
      </c>
      <c r="C295" s="10" t="s">
        <v>1158</v>
      </c>
      <c r="D295" s="10" t="s">
        <v>196</v>
      </c>
      <c r="E295" s="10">
        <v>14109</v>
      </c>
      <c r="F295" s="10" t="s">
        <v>1409</v>
      </c>
      <c r="GS295" s="32">
        <v>10</v>
      </c>
      <c r="GU295" s="33">
        <v>10</v>
      </c>
      <c r="GZ295" s="33">
        <v>0</v>
      </c>
      <c r="HC295" s="32">
        <v>20</v>
      </c>
      <c r="HF295" s="32">
        <v>0</v>
      </c>
      <c r="HG295" s="32">
        <v>20</v>
      </c>
      <c r="HH295" s="32">
        <v>-6</v>
      </c>
      <c r="HI295" s="32" t="s">
        <v>358</v>
      </c>
      <c r="HL295" s="32">
        <v>-4</v>
      </c>
      <c r="HM295" s="32">
        <v>10</v>
      </c>
      <c r="HN295" s="32">
        <v>-2.5</v>
      </c>
      <c r="HO295" s="32" t="s">
        <v>319</v>
      </c>
      <c r="HP295" s="32">
        <v>3</v>
      </c>
      <c r="HQ295" s="32">
        <v>-4</v>
      </c>
      <c r="HR295" s="32">
        <v>6.5</v>
      </c>
      <c r="HY295" s="32">
        <v>5</v>
      </c>
      <c r="HZ295" s="32">
        <v>4</v>
      </c>
      <c r="IA295" s="32">
        <v>15.5</v>
      </c>
      <c r="IB295" s="32">
        <v>-14</v>
      </c>
      <c r="IC295" s="32" t="s">
        <v>664</v>
      </c>
      <c r="IG295" s="32">
        <v>-2</v>
      </c>
      <c r="IH295" s="32">
        <v>-0.5</v>
      </c>
      <c r="IL295" s="32">
        <v>6</v>
      </c>
      <c r="IQ295" s="32">
        <v>-2</v>
      </c>
      <c r="IR295" s="32">
        <v>3.5</v>
      </c>
      <c r="IS295" s="32">
        <v>-15</v>
      </c>
      <c r="IT295" s="32" t="s">
        <v>455</v>
      </c>
      <c r="IU295" s="32">
        <v>20</v>
      </c>
      <c r="IV295" s="32">
        <v>40</v>
      </c>
      <c r="IX295" s="32">
        <v>48.5</v>
      </c>
      <c r="IY295" s="32">
        <v>-20</v>
      </c>
      <c r="IZ295" s="32" t="s">
        <v>495</v>
      </c>
      <c r="JC295" s="32">
        <v>28.5</v>
      </c>
      <c r="JD295" s="32">
        <v>-24</v>
      </c>
      <c r="JE295" s="32" t="s">
        <v>310</v>
      </c>
      <c r="JF295" s="32">
        <v>20</v>
      </c>
      <c r="JH295" s="32">
        <v>20</v>
      </c>
      <c r="JI295" s="66"/>
      <c r="JL295" s="32">
        <f t="shared" si="4"/>
        <v>44.5</v>
      </c>
    </row>
    <row r="296" customHeight="1" spans="1:272">
      <c r="A296" s="10">
        <v>294</v>
      </c>
      <c r="B296" s="10">
        <v>106568</v>
      </c>
      <c r="C296" s="10" t="s">
        <v>829</v>
      </c>
      <c r="D296" s="10" t="s">
        <v>279</v>
      </c>
      <c r="E296" s="40">
        <v>14062</v>
      </c>
      <c r="F296" s="40" t="s">
        <v>1410</v>
      </c>
      <c r="GX296" s="71">
        <v>5</v>
      </c>
      <c r="GZ296" s="33">
        <v>5</v>
      </c>
      <c r="HE296" s="32">
        <v>-2</v>
      </c>
      <c r="HF296" s="32">
        <v>5</v>
      </c>
      <c r="HG296" s="32">
        <v>8</v>
      </c>
      <c r="HL296" s="32">
        <v>-4</v>
      </c>
      <c r="HM296" s="32">
        <v>4</v>
      </c>
      <c r="HP296" s="32">
        <v>3</v>
      </c>
      <c r="HQ296" s="32">
        <v>-4</v>
      </c>
      <c r="HR296" s="32">
        <v>3</v>
      </c>
      <c r="HZ296" s="32">
        <v>-2</v>
      </c>
      <c r="IA296" s="32">
        <v>1</v>
      </c>
      <c r="IG296" s="32">
        <v>-2</v>
      </c>
      <c r="IH296" s="32">
        <v>-1</v>
      </c>
      <c r="IL296" s="32">
        <v>2.5</v>
      </c>
      <c r="IN296" s="32">
        <v>2</v>
      </c>
      <c r="IR296" s="32">
        <v>3.5</v>
      </c>
      <c r="IU296" s="32">
        <v>20</v>
      </c>
      <c r="IV296" s="32">
        <v>50</v>
      </c>
      <c r="IX296" s="32">
        <v>73.5</v>
      </c>
      <c r="JC296" s="32">
        <v>73.5</v>
      </c>
      <c r="JD296" s="32">
        <v>-21</v>
      </c>
      <c r="JE296" s="32" t="s">
        <v>545</v>
      </c>
      <c r="JF296" s="32">
        <v>20</v>
      </c>
      <c r="JH296" s="32">
        <v>20</v>
      </c>
      <c r="JI296" s="66"/>
      <c r="JL296" s="32">
        <f t="shared" si="4"/>
        <v>92.5</v>
      </c>
    </row>
    <row r="297" customHeight="1" spans="1:272">
      <c r="A297" s="10">
        <v>295</v>
      </c>
      <c r="B297" s="10">
        <v>122718</v>
      </c>
      <c r="C297" s="10" t="s">
        <v>1025</v>
      </c>
      <c r="D297" s="10" t="s">
        <v>196</v>
      </c>
      <c r="E297" s="40">
        <v>13969</v>
      </c>
      <c r="F297" s="40" t="s">
        <v>1411</v>
      </c>
      <c r="GX297" s="71">
        <v>4</v>
      </c>
      <c r="GZ297" s="33">
        <v>4</v>
      </c>
      <c r="HF297" s="32">
        <v>4</v>
      </c>
      <c r="HG297" s="32">
        <v>8</v>
      </c>
      <c r="HM297" s="32">
        <v>8</v>
      </c>
      <c r="HP297" s="32">
        <v>3.5</v>
      </c>
      <c r="HQ297" s="32">
        <v>-4</v>
      </c>
      <c r="HR297" s="32">
        <v>7.5</v>
      </c>
      <c r="HU297" s="32">
        <v>20</v>
      </c>
      <c r="HY297" s="32">
        <v>3.5</v>
      </c>
      <c r="IA297" s="32">
        <v>31</v>
      </c>
      <c r="IG297" s="32">
        <v>-2</v>
      </c>
      <c r="IH297" s="32">
        <v>29</v>
      </c>
      <c r="II297" s="32">
        <v>-10</v>
      </c>
      <c r="IJ297" s="32" t="s">
        <v>406</v>
      </c>
      <c r="IL297" s="32">
        <v>3.5</v>
      </c>
      <c r="IR297" s="32">
        <v>22.5</v>
      </c>
      <c r="IS297" s="32">
        <v>-10</v>
      </c>
      <c r="IT297" s="32" t="s">
        <v>360</v>
      </c>
      <c r="IV297" s="32">
        <v>50</v>
      </c>
      <c r="IX297" s="32">
        <v>62.5</v>
      </c>
      <c r="IY297" s="32">
        <v>-0.5</v>
      </c>
      <c r="IZ297" s="32" t="s">
        <v>495</v>
      </c>
      <c r="JC297" s="32">
        <v>62</v>
      </c>
      <c r="JD297" s="32">
        <v>-17.5</v>
      </c>
      <c r="JE297" s="32" t="s">
        <v>310</v>
      </c>
      <c r="JI297" s="66"/>
      <c r="JL297" s="32">
        <f t="shared" si="4"/>
        <v>44.5</v>
      </c>
    </row>
    <row r="298" customHeight="1" spans="1:272">
      <c r="A298" s="10">
        <v>296</v>
      </c>
      <c r="B298" s="10">
        <v>341</v>
      </c>
      <c r="C298" s="10" t="s">
        <v>598</v>
      </c>
      <c r="D298" s="10" t="s">
        <v>196</v>
      </c>
      <c r="E298" s="40">
        <v>4450</v>
      </c>
      <c r="F298" s="40" t="s">
        <v>1412</v>
      </c>
      <c r="GX298" s="71">
        <v>9.5</v>
      </c>
      <c r="GZ298" s="33">
        <v>9.5</v>
      </c>
      <c r="HF298" s="32">
        <v>5</v>
      </c>
      <c r="HG298" s="32">
        <v>14.5</v>
      </c>
      <c r="HM298" s="32">
        <v>14.5</v>
      </c>
      <c r="HP298" s="32">
        <v>4</v>
      </c>
      <c r="HR298" s="32">
        <v>18.5</v>
      </c>
      <c r="HU298" s="32">
        <v>20</v>
      </c>
      <c r="HY298" s="32">
        <v>5.5</v>
      </c>
      <c r="IA298" s="32">
        <v>44</v>
      </c>
      <c r="IH298" s="32">
        <v>44</v>
      </c>
      <c r="IL298" s="32">
        <v>4.5</v>
      </c>
      <c r="IM298" s="32">
        <v>20</v>
      </c>
      <c r="IQ298" s="32">
        <v>3</v>
      </c>
      <c r="IR298" s="32">
        <v>71.5</v>
      </c>
      <c r="IV298" s="32">
        <v>10</v>
      </c>
      <c r="IX298" s="32">
        <v>81.5</v>
      </c>
      <c r="JC298" s="32">
        <v>81.5</v>
      </c>
      <c r="JI298" s="66"/>
      <c r="JL298" s="32">
        <f t="shared" si="4"/>
        <v>81.5</v>
      </c>
    </row>
    <row r="299" customHeight="1" spans="1:272">
      <c r="A299" s="10">
        <v>297</v>
      </c>
      <c r="B299" s="10">
        <v>341</v>
      </c>
      <c r="C299" s="10" t="s">
        <v>598</v>
      </c>
      <c r="D299" s="10" t="s">
        <v>196</v>
      </c>
      <c r="E299" s="40">
        <v>14064</v>
      </c>
      <c r="F299" s="40" t="s">
        <v>1413</v>
      </c>
      <c r="GX299" s="71">
        <v>4</v>
      </c>
      <c r="GZ299" s="33">
        <v>4</v>
      </c>
      <c r="HF299" s="32">
        <v>5.5</v>
      </c>
      <c r="HG299" s="32">
        <v>9.5</v>
      </c>
      <c r="HM299" s="32">
        <v>9.5</v>
      </c>
      <c r="HP299" s="32">
        <v>5</v>
      </c>
      <c r="HR299" s="32">
        <v>14.5</v>
      </c>
      <c r="HU299" s="32">
        <v>20</v>
      </c>
      <c r="HY299" s="32">
        <v>6</v>
      </c>
      <c r="IA299" s="32">
        <v>40.5</v>
      </c>
      <c r="IH299" s="32">
        <v>40.5</v>
      </c>
      <c r="IL299" s="32">
        <v>5.5</v>
      </c>
      <c r="IM299" s="32">
        <v>20</v>
      </c>
      <c r="IN299" s="32">
        <v>2</v>
      </c>
      <c r="IR299" s="32">
        <v>68</v>
      </c>
      <c r="IV299" s="32">
        <v>40</v>
      </c>
      <c r="IX299" s="32">
        <v>108</v>
      </c>
      <c r="JC299" s="32">
        <v>108</v>
      </c>
      <c r="JI299" s="66"/>
      <c r="JK299" s="32">
        <v>-2</v>
      </c>
      <c r="JL299" s="32">
        <f t="shared" si="4"/>
        <v>106</v>
      </c>
    </row>
    <row r="300" customHeight="1" spans="1:272">
      <c r="A300" s="10">
        <v>298</v>
      </c>
      <c r="B300" s="10">
        <v>104533</v>
      </c>
      <c r="C300" s="10" t="s">
        <v>1044</v>
      </c>
      <c r="D300" s="10" t="s">
        <v>196</v>
      </c>
      <c r="E300" s="89">
        <v>11992</v>
      </c>
      <c r="F300" s="90" t="s">
        <v>1414</v>
      </c>
      <c r="HC300" s="32">
        <v>20</v>
      </c>
      <c r="HG300" s="32">
        <v>20</v>
      </c>
      <c r="HL300" s="32">
        <v>-6</v>
      </c>
      <c r="HM300" s="32">
        <v>14</v>
      </c>
      <c r="HN300" s="32">
        <v>-9</v>
      </c>
      <c r="HO300" s="32" t="s">
        <v>494</v>
      </c>
      <c r="HP300" s="32">
        <v>3</v>
      </c>
      <c r="HR300" s="32">
        <v>8</v>
      </c>
      <c r="HS300" s="32">
        <v>-8</v>
      </c>
      <c r="HT300" s="32" t="s">
        <v>296</v>
      </c>
      <c r="HU300" s="32">
        <v>20</v>
      </c>
      <c r="HY300" s="32">
        <v>5</v>
      </c>
      <c r="HZ300" s="32">
        <v>2</v>
      </c>
      <c r="IA300" s="32">
        <v>27</v>
      </c>
      <c r="IB300" s="32">
        <v>-4.5</v>
      </c>
      <c r="IC300" s="32" t="s">
        <v>649</v>
      </c>
      <c r="IH300" s="32">
        <v>22.5</v>
      </c>
      <c r="II300" s="32">
        <v>-10.5</v>
      </c>
      <c r="IJ300" s="32" t="s">
        <v>623</v>
      </c>
      <c r="IL300" s="32">
        <v>5</v>
      </c>
      <c r="IM300" s="32">
        <v>20</v>
      </c>
      <c r="IR300" s="32">
        <v>37</v>
      </c>
      <c r="IV300" s="32">
        <v>50</v>
      </c>
      <c r="IX300" s="32">
        <v>87</v>
      </c>
      <c r="IY300" s="32">
        <v>-76.5</v>
      </c>
      <c r="IZ300" s="32" t="s">
        <v>216</v>
      </c>
      <c r="JC300" s="32">
        <v>10.5</v>
      </c>
      <c r="JI300" s="66"/>
      <c r="JL300" s="32">
        <f t="shared" si="4"/>
        <v>10.5</v>
      </c>
    </row>
    <row r="301" customHeight="1" spans="1:272">
      <c r="A301" s="10">
        <v>299</v>
      </c>
      <c r="B301" s="10">
        <v>122198</v>
      </c>
      <c r="C301" s="10" t="s">
        <v>1079</v>
      </c>
      <c r="D301" s="10" t="s">
        <v>279</v>
      </c>
      <c r="E301" s="20">
        <v>14065</v>
      </c>
      <c r="F301" s="20" t="s">
        <v>1415</v>
      </c>
      <c r="HK301" s="10">
        <v>5</v>
      </c>
      <c r="HL301" s="32">
        <v>-2</v>
      </c>
      <c r="HM301" s="32">
        <v>3</v>
      </c>
      <c r="HP301" s="32">
        <v>5</v>
      </c>
      <c r="HQ301" s="32">
        <v>-2</v>
      </c>
      <c r="HR301" s="32">
        <v>6</v>
      </c>
      <c r="HY301" s="32">
        <v>5.5</v>
      </c>
      <c r="HZ301" s="32">
        <v>-2</v>
      </c>
      <c r="IA301" s="32">
        <v>9.5</v>
      </c>
      <c r="IG301" s="32">
        <v>-2</v>
      </c>
      <c r="IH301" s="32">
        <v>7.5</v>
      </c>
      <c r="IL301" s="32">
        <v>5</v>
      </c>
      <c r="IQ301" s="32">
        <v>-4</v>
      </c>
      <c r="IR301" s="32">
        <v>8.5</v>
      </c>
      <c r="IS301" s="32">
        <v>-8.5</v>
      </c>
      <c r="IT301" s="32" t="s">
        <v>215</v>
      </c>
      <c r="IU301" s="32">
        <v>20</v>
      </c>
      <c r="IV301" s="32">
        <v>50</v>
      </c>
      <c r="IX301" s="32">
        <v>70</v>
      </c>
      <c r="JC301" s="32">
        <v>70</v>
      </c>
      <c r="JF301" s="32">
        <v>20</v>
      </c>
      <c r="JG301" s="32">
        <v>20</v>
      </c>
      <c r="JI301" s="66"/>
      <c r="JL301" s="32">
        <f t="shared" si="4"/>
        <v>110</v>
      </c>
    </row>
    <row r="302" customHeight="1" spans="1:272">
      <c r="A302" s="10">
        <v>300</v>
      </c>
      <c r="B302" s="10">
        <v>114069</v>
      </c>
      <c r="C302" s="10" t="s">
        <v>1398</v>
      </c>
      <c r="D302" s="10" t="s">
        <v>279</v>
      </c>
      <c r="E302" s="20">
        <v>14007</v>
      </c>
      <c r="F302" s="20" t="s">
        <v>1416</v>
      </c>
      <c r="HK302" s="10">
        <v>2</v>
      </c>
      <c r="HL302" s="32">
        <v>-2</v>
      </c>
      <c r="HM302" s="32">
        <v>0</v>
      </c>
      <c r="HP302" s="32">
        <v>2.5</v>
      </c>
      <c r="HR302" s="32">
        <v>2.5</v>
      </c>
      <c r="HZ302" s="32">
        <v>-4</v>
      </c>
      <c r="IA302" s="32">
        <v>0</v>
      </c>
      <c r="IH302" s="32">
        <v>0</v>
      </c>
      <c r="IL302" s="32">
        <v>0</v>
      </c>
      <c r="IN302" s="32">
        <v>4</v>
      </c>
      <c r="IR302" s="32">
        <v>4</v>
      </c>
      <c r="IV302" s="32">
        <v>30</v>
      </c>
      <c r="IX302" s="32">
        <v>34</v>
      </c>
      <c r="JC302" s="32">
        <v>34</v>
      </c>
      <c r="JI302" s="66"/>
      <c r="JK302" s="32">
        <v>-4</v>
      </c>
      <c r="JL302" s="32">
        <f t="shared" si="4"/>
        <v>30</v>
      </c>
    </row>
    <row r="303" customHeight="1" spans="1:272">
      <c r="A303" s="10">
        <v>301</v>
      </c>
      <c r="B303" s="10">
        <v>730</v>
      </c>
      <c r="C303" s="10" t="s">
        <v>437</v>
      </c>
      <c r="D303" s="10" t="s">
        <v>190</v>
      </c>
      <c r="E303" s="10">
        <v>14214</v>
      </c>
      <c r="F303" s="10" t="s">
        <v>1417</v>
      </c>
      <c r="HK303" s="10">
        <v>5.5</v>
      </c>
      <c r="HL303" s="32">
        <v>-2</v>
      </c>
      <c r="HM303" s="32">
        <v>3.5</v>
      </c>
      <c r="HP303" s="32">
        <v>6.5</v>
      </c>
      <c r="HQ303" s="32">
        <v>-2</v>
      </c>
      <c r="HR303" s="32">
        <v>8</v>
      </c>
      <c r="HU303" s="32">
        <v>20</v>
      </c>
      <c r="HY303" s="32">
        <v>6</v>
      </c>
      <c r="HZ303" s="32">
        <v>-2</v>
      </c>
      <c r="IA303" s="32">
        <v>32</v>
      </c>
      <c r="IH303" s="32">
        <v>32</v>
      </c>
      <c r="IL303" s="32">
        <v>6</v>
      </c>
      <c r="IR303" s="32">
        <v>38</v>
      </c>
      <c r="IV303" s="32">
        <v>40</v>
      </c>
      <c r="IX303" s="32">
        <v>78</v>
      </c>
      <c r="JC303" s="32">
        <v>78</v>
      </c>
      <c r="JI303" s="66"/>
      <c r="JL303" s="32">
        <f t="shared" si="4"/>
        <v>78</v>
      </c>
    </row>
    <row r="304" customHeight="1" spans="1:272">
      <c r="A304" s="10">
        <v>302</v>
      </c>
      <c r="B304" s="10">
        <v>746</v>
      </c>
      <c r="C304" s="10" t="s">
        <v>324</v>
      </c>
      <c r="D304" s="10" t="s">
        <v>196</v>
      </c>
      <c r="E304" s="20">
        <v>14106</v>
      </c>
      <c r="F304" s="20" t="s">
        <v>1418</v>
      </c>
      <c r="HK304" s="10">
        <v>4.5</v>
      </c>
      <c r="HM304" s="32">
        <v>4.5</v>
      </c>
      <c r="HP304" s="32">
        <v>3.5</v>
      </c>
      <c r="HR304" s="32">
        <v>8</v>
      </c>
      <c r="HY304" s="32">
        <v>3.5</v>
      </c>
      <c r="IA304" s="32">
        <v>11.5</v>
      </c>
      <c r="IH304" s="32">
        <v>11.5</v>
      </c>
      <c r="IK304" s="32">
        <v>20</v>
      </c>
      <c r="IL304" s="32">
        <v>4</v>
      </c>
      <c r="IN304" s="32">
        <v>1</v>
      </c>
      <c r="IQ304" s="32">
        <v>-2</v>
      </c>
      <c r="IR304" s="32">
        <v>34.5</v>
      </c>
      <c r="IS304" s="32">
        <v>-35</v>
      </c>
      <c r="IT304" s="32" t="s">
        <v>241</v>
      </c>
      <c r="IV304" s="32">
        <v>40</v>
      </c>
      <c r="IX304" s="32">
        <v>39.5</v>
      </c>
      <c r="IY304" s="32">
        <v>-3</v>
      </c>
      <c r="IZ304" s="32" t="s">
        <v>336</v>
      </c>
      <c r="JC304" s="32">
        <v>36.5</v>
      </c>
      <c r="JD304" s="32">
        <v>-28</v>
      </c>
      <c r="JE304" s="32" t="s">
        <v>206</v>
      </c>
      <c r="JG304" s="32">
        <v>20</v>
      </c>
      <c r="JH304" s="32">
        <v>20</v>
      </c>
      <c r="JI304" s="66"/>
      <c r="JL304" s="32">
        <f t="shared" si="4"/>
        <v>48.5</v>
      </c>
    </row>
    <row r="305" customHeight="1" spans="1:272">
      <c r="A305" s="10">
        <v>303</v>
      </c>
      <c r="B305" s="10">
        <v>113298</v>
      </c>
      <c r="C305" s="10" t="s">
        <v>1272</v>
      </c>
      <c r="D305" s="10" t="s">
        <v>208</v>
      </c>
      <c r="E305" s="10">
        <v>14373</v>
      </c>
      <c r="F305" s="91" t="s">
        <v>1419</v>
      </c>
      <c r="HG305" s="32">
        <v>5</v>
      </c>
      <c r="HM305" s="32">
        <v>5</v>
      </c>
      <c r="HR305" s="32">
        <v>5</v>
      </c>
      <c r="IA305" s="32">
        <v>5</v>
      </c>
      <c r="IH305" s="32">
        <v>5</v>
      </c>
      <c r="IR305" s="32">
        <v>5</v>
      </c>
      <c r="IV305" s="32">
        <v>20</v>
      </c>
      <c r="IX305" s="32">
        <v>25</v>
      </c>
      <c r="JC305" s="32">
        <v>25</v>
      </c>
      <c r="JH305" s="32">
        <v>20</v>
      </c>
      <c r="JI305" s="66"/>
      <c r="JL305" s="32">
        <f t="shared" si="4"/>
        <v>45</v>
      </c>
    </row>
    <row r="306" customHeight="1" spans="1:272">
      <c r="A306" s="10">
        <v>304</v>
      </c>
      <c r="B306" s="10">
        <v>118758</v>
      </c>
      <c r="C306" s="10" t="s">
        <v>1353</v>
      </c>
      <c r="D306" s="10" t="s">
        <v>279</v>
      </c>
      <c r="E306" s="90">
        <v>14171</v>
      </c>
      <c r="F306" s="90" t="s">
        <v>1420</v>
      </c>
      <c r="G306" s="10">
        <v>2.5</v>
      </c>
      <c r="HM306" s="10">
        <v>2.5</v>
      </c>
      <c r="HR306" s="32">
        <v>2.5</v>
      </c>
      <c r="HU306" s="32">
        <v>20</v>
      </c>
      <c r="IA306" s="32">
        <v>22.5</v>
      </c>
      <c r="IH306" s="32">
        <v>22.5</v>
      </c>
      <c r="IL306" s="32">
        <v>2.5</v>
      </c>
      <c r="IN306" s="32">
        <v>4</v>
      </c>
      <c r="IR306" s="32">
        <v>29</v>
      </c>
      <c r="IV306" s="32">
        <v>30</v>
      </c>
      <c r="IX306" s="32">
        <v>59</v>
      </c>
      <c r="IY306" s="32">
        <v>-18.5</v>
      </c>
      <c r="IZ306" s="32" t="s">
        <v>654</v>
      </c>
      <c r="JC306" s="32">
        <v>40.5</v>
      </c>
      <c r="JI306" s="66"/>
      <c r="JL306" s="32">
        <f t="shared" si="4"/>
        <v>40.5</v>
      </c>
    </row>
    <row r="307" customHeight="1" spans="1:272">
      <c r="A307" s="10">
        <v>305</v>
      </c>
      <c r="B307" s="10">
        <v>573</v>
      </c>
      <c r="C307" s="10" t="s">
        <v>1031</v>
      </c>
      <c r="D307" s="10" t="s">
        <v>279</v>
      </c>
      <c r="E307" s="92">
        <v>14199</v>
      </c>
      <c r="F307" s="92" t="s">
        <v>1421</v>
      </c>
      <c r="G307" s="10">
        <v>5.5</v>
      </c>
      <c r="HM307" s="10">
        <v>5.5</v>
      </c>
      <c r="HQ307" s="32">
        <v>-2</v>
      </c>
      <c r="HR307" s="32">
        <v>3.5</v>
      </c>
      <c r="HY307" s="32">
        <v>4</v>
      </c>
      <c r="HZ307" s="32">
        <v>4</v>
      </c>
      <c r="IA307" s="32">
        <v>11.5</v>
      </c>
      <c r="IG307" s="32">
        <v>3</v>
      </c>
      <c r="IH307" s="32">
        <v>14.5</v>
      </c>
      <c r="IK307" s="32">
        <v>20</v>
      </c>
      <c r="IL307" s="32">
        <v>3.5</v>
      </c>
      <c r="IR307" s="32">
        <v>38</v>
      </c>
      <c r="IV307" s="32">
        <v>50</v>
      </c>
      <c r="IX307" s="32">
        <v>88</v>
      </c>
      <c r="IY307" s="32">
        <v>-5</v>
      </c>
      <c r="IZ307" s="32" t="s">
        <v>544</v>
      </c>
      <c r="JC307" s="32">
        <v>83</v>
      </c>
      <c r="JD307" s="32">
        <v>-69.5</v>
      </c>
      <c r="JE307" s="32" t="s">
        <v>206</v>
      </c>
      <c r="JH307" s="32">
        <v>20</v>
      </c>
      <c r="JI307" s="66"/>
      <c r="JK307" s="32">
        <v>-2</v>
      </c>
      <c r="JL307" s="32">
        <f t="shared" si="4"/>
        <v>31.5</v>
      </c>
    </row>
    <row r="308" customHeight="1" spans="1:272">
      <c r="A308" s="10">
        <v>306</v>
      </c>
      <c r="B308" s="10">
        <v>716</v>
      </c>
      <c r="C308" s="10" t="s">
        <v>1374</v>
      </c>
      <c r="D308" s="10" t="s">
        <v>196</v>
      </c>
      <c r="E308" s="10">
        <v>14338</v>
      </c>
      <c r="F308" s="10" t="s">
        <v>1422</v>
      </c>
      <c r="G308" s="10">
        <v>5</v>
      </c>
      <c r="HM308" s="10">
        <v>5</v>
      </c>
      <c r="HR308" s="32">
        <v>5</v>
      </c>
      <c r="HY308" s="32">
        <v>5</v>
      </c>
      <c r="IA308" s="32">
        <v>10</v>
      </c>
      <c r="IG308" s="32">
        <v>-2</v>
      </c>
      <c r="IH308" s="32">
        <v>8</v>
      </c>
      <c r="IK308" s="32">
        <v>20</v>
      </c>
      <c r="IL308" s="32">
        <v>0</v>
      </c>
      <c r="IR308" s="32">
        <v>28</v>
      </c>
      <c r="IV308" s="32">
        <v>20</v>
      </c>
      <c r="IX308" s="32">
        <v>48</v>
      </c>
      <c r="JC308" s="32">
        <v>48</v>
      </c>
      <c r="JF308" s="32">
        <v>20</v>
      </c>
      <c r="JG308" s="32">
        <v>20</v>
      </c>
      <c r="JH308" s="32">
        <v>20</v>
      </c>
      <c r="JI308" s="66"/>
      <c r="JL308" s="32">
        <f t="shared" si="4"/>
        <v>108</v>
      </c>
    </row>
    <row r="309" customHeight="1" spans="1:272">
      <c r="A309" s="10">
        <v>307</v>
      </c>
      <c r="B309" s="10">
        <v>114685</v>
      </c>
      <c r="C309" s="10" t="s">
        <v>535</v>
      </c>
      <c r="D309" s="10" t="s">
        <v>269</v>
      </c>
      <c r="E309" s="10">
        <v>14306</v>
      </c>
      <c r="F309" s="10" t="s">
        <v>1423</v>
      </c>
      <c r="G309" s="10">
        <v>5</v>
      </c>
      <c r="HM309" s="10">
        <v>5</v>
      </c>
      <c r="HQ309" s="32">
        <v>2</v>
      </c>
      <c r="HR309" s="32">
        <v>7</v>
      </c>
      <c r="HZ309" s="32">
        <v>2</v>
      </c>
      <c r="IA309" s="32">
        <v>9</v>
      </c>
      <c r="IG309" s="32">
        <v>8</v>
      </c>
      <c r="IH309" s="32">
        <v>17</v>
      </c>
      <c r="IL309" s="32">
        <v>5</v>
      </c>
      <c r="IM309" s="32">
        <v>20</v>
      </c>
      <c r="IR309" s="32">
        <v>42</v>
      </c>
      <c r="IS309" s="32">
        <v>-40</v>
      </c>
      <c r="IT309" s="32" t="s">
        <v>234</v>
      </c>
      <c r="IU309" s="32">
        <v>20</v>
      </c>
      <c r="IV309" s="32">
        <v>20</v>
      </c>
      <c r="IX309" s="32">
        <v>42</v>
      </c>
      <c r="IY309" s="32">
        <v>-5</v>
      </c>
      <c r="IZ309" s="32" t="s">
        <v>228</v>
      </c>
      <c r="JB309" s="32">
        <v>50</v>
      </c>
      <c r="JC309" s="32">
        <v>87</v>
      </c>
      <c r="JD309" s="32">
        <v>-38.5</v>
      </c>
      <c r="JE309" s="32" t="s">
        <v>545</v>
      </c>
      <c r="JF309" s="32">
        <v>20</v>
      </c>
      <c r="JG309" s="32">
        <v>20</v>
      </c>
      <c r="JH309" s="32">
        <v>20</v>
      </c>
      <c r="JI309" s="66"/>
      <c r="JL309" s="32">
        <f t="shared" si="4"/>
        <v>108.5</v>
      </c>
    </row>
    <row r="310" customHeight="1" spans="1:272">
      <c r="A310" s="10">
        <v>308</v>
      </c>
      <c r="B310" s="10">
        <v>119263</v>
      </c>
      <c r="C310" s="10" t="s">
        <v>1254</v>
      </c>
      <c r="D310" s="10" t="s">
        <v>208</v>
      </c>
      <c r="E310" s="10">
        <v>14337</v>
      </c>
      <c r="F310" s="10" t="s">
        <v>1424</v>
      </c>
      <c r="G310" s="10">
        <v>5</v>
      </c>
      <c r="HM310" s="10">
        <v>5</v>
      </c>
      <c r="HR310" s="32">
        <v>5</v>
      </c>
      <c r="HU310" s="32">
        <v>20</v>
      </c>
      <c r="HY310" s="32">
        <v>4</v>
      </c>
      <c r="IA310" s="32">
        <v>29</v>
      </c>
      <c r="IH310" s="32">
        <v>29</v>
      </c>
      <c r="II310" s="32">
        <v>-25</v>
      </c>
      <c r="IJ310" s="32" t="s">
        <v>256</v>
      </c>
      <c r="IK310" s="32">
        <v>20</v>
      </c>
      <c r="IL310" s="32">
        <v>4</v>
      </c>
      <c r="IR310" s="32">
        <v>28</v>
      </c>
      <c r="IU310" s="32">
        <v>20</v>
      </c>
      <c r="IV310" s="32">
        <v>50</v>
      </c>
      <c r="IW310" s="32">
        <v>3</v>
      </c>
      <c r="IX310" s="32">
        <v>98</v>
      </c>
      <c r="IY310" s="32">
        <v>-13</v>
      </c>
      <c r="IZ310" s="32" t="s">
        <v>194</v>
      </c>
      <c r="JC310" s="32">
        <v>85</v>
      </c>
      <c r="JF310" s="32">
        <v>20</v>
      </c>
      <c r="JH310" s="32">
        <v>20</v>
      </c>
      <c r="JI310" s="66"/>
      <c r="JL310" s="32">
        <f t="shared" si="4"/>
        <v>125</v>
      </c>
    </row>
    <row r="311" customHeight="1" spans="1:272">
      <c r="A311" s="10">
        <v>309</v>
      </c>
      <c r="B311" s="10">
        <v>307</v>
      </c>
      <c r="C311" s="10" t="s">
        <v>375</v>
      </c>
      <c r="D311" s="10" t="s">
        <v>376</v>
      </c>
      <c r="E311" s="93">
        <v>14378</v>
      </c>
      <c r="F311" s="93" t="s">
        <v>1425</v>
      </c>
      <c r="HX311" s="32">
        <v>30</v>
      </c>
      <c r="IA311" s="32">
        <v>30</v>
      </c>
      <c r="IH311" s="32">
        <v>30</v>
      </c>
      <c r="IR311" s="32">
        <v>30</v>
      </c>
      <c r="IU311" s="32">
        <v>20</v>
      </c>
      <c r="IV311" s="32">
        <v>20</v>
      </c>
      <c r="IX311" s="32">
        <v>70</v>
      </c>
      <c r="IY311" s="32">
        <v>-19</v>
      </c>
      <c r="IZ311" s="32" t="s">
        <v>509</v>
      </c>
      <c r="JA311" s="32">
        <v>1</v>
      </c>
      <c r="JC311" s="32">
        <v>52</v>
      </c>
      <c r="JI311" s="66"/>
      <c r="JL311" s="32">
        <f t="shared" si="4"/>
        <v>52</v>
      </c>
    </row>
    <row r="312" customHeight="1" spans="1:272">
      <c r="A312" s="10">
        <v>310</v>
      </c>
      <c r="B312" s="10">
        <v>737</v>
      </c>
      <c r="C312" s="10" t="s">
        <v>1007</v>
      </c>
      <c r="D312" s="10" t="s">
        <v>279</v>
      </c>
      <c r="E312" s="94">
        <v>14427</v>
      </c>
      <c r="F312" s="94" t="s">
        <v>1426</v>
      </c>
      <c r="HX312" s="32">
        <v>30</v>
      </c>
      <c r="IA312" s="32">
        <v>30</v>
      </c>
      <c r="IH312" s="32">
        <v>30</v>
      </c>
      <c r="IR312" s="32">
        <v>30</v>
      </c>
      <c r="IV312" s="32">
        <v>20</v>
      </c>
      <c r="IX312" s="32">
        <v>50</v>
      </c>
      <c r="IY312" s="32">
        <v>-9.5</v>
      </c>
      <c r="IZ312" s="32" t="s">
        <v>235</v>
      </c>
      <c r="JC312" s="32">
        <v>40.5</v>
      </c>
      <c r="JD312" s="32">
        <v>-40</v>
      </c>
      <c r="JE312" s="32" t="s">
        <v>650</v>
      </c>
      <c r="JI312" s="66"/>
      <c r="JL312" s="32">
        <f t="shared" si="4"/>
        <v>0.5</v>
      </c>
    </row>
    <row r="313" customHeight="1" spans="1:272">
      <c r="A313" s="10">
        <v>311</v>
      </c>
      <c r="B313" s="10">
        <v>116919</v>
      </c>
      <c r="C313" s="10" t="s">
        <v>1427</v>
      </c>
      <c r="D313" s="10" t="s">
        <v>269</v>
      </c>
      <c r="E313" s="78">
        <v>14282</v>
      </c>
      <c r="F313" s="78" t="s">
        <v>1428</v>
      </c>
      <c r="HY313" s="10">
        <v>6.5</v>
      </c>
      <c r="IA313" s="32">
        <v>6.5</v>
      </c>
      <c r="IH313" s="32">
        <v>6.5</v>
      </c>
      <c r="IL313" s="32">
        <v>0</v>
      </c>
      <c r="IR313" s="32">
        <v>6.5</v>
      </c>
      <c r="IU313" s="32">
        <v>20</v>
      </c>
      <c r="IV313" s="32">
        <v>30</v>
      </c>
      <c r="IX313" s="32">
        <v>56.5</v>
      </c>
      <c r="IY313" s="32">
        <v>-56.5</v>
      </c>
      <c r="IZ313" s="32" t="s">
        <v>336</v>
      </c>
      <c r="JC313" s="32">
        <v>0</v>
      </c>
      <c r="JI313" s="66"/>
      <c r="JK313" s="32">
        <v>-2</v>
      </c>
      <c r="JL313" s="32">
        <f t="shared" si="4"/>
        <v>-2</v>
      </c>
    </row>
    <row r="314" customHeight="1" spans="1:272">
      <c r="A314" s="10">
        <v>312</v>
      </c>
      <c r="B314" s="10">
        <v>106399</v>
      </c>
      <c r="C314" s="10" t="s">
        <v>1403</v>
      </c>
      <c r="D314" s="10" t="s">
        <v>208</v>
      </c>
      <c r="E314" s="78">
        <v>14493</v>
      </c>
      <c r="F314" s="78" t="s">
        <v>1429</v>
      </c>
      <c r="HY314" s="10">
        <v>27.5</v>
      </c>
      <c r="HZ314" s="32">
        <v>-6</v>
      </c>
      <c r="IA314" s="32">
        <v>21.5</v>
      </c>
      <c r="IG314" s="32">
        <v>1</v>
      </c>
      <c r="IH314" s="32">
        <v>22.5</v>
      </c>
      <c r="IK314" s="32">
        <v>20</v>
      </c>
      <c r="IL314" s="32">
        <v>10</v>
      </c>
      <c r="IQ314" s="32">
        <v>-2</v>
      </c>
      <c r="IR314" s="32">
        <v>50.5</v>
      </c>
      <c r="IU314" s="32">
        <v>20</v>
      </c>
      <c r="IV314" s="32">
        <v>50</v>
      </c>
      <c r="IX314" s="32">
        <v>120.5</v>
      </c>
      <c r="IY314" s="32">
        <v>-47</v>
      </c>
      <c r="IZ314" s="32" t="s">
        <v>194</v>
      </c>
      <c r="JC314" s="32">
        <v>73.5</v>
      </c>
      <c r="JF314" s="32">
        <v>20</v>
      </c>
      <c r="JH314" s="32">
        <v>20</v>
      </c>
      <c r="JI314" s="66"/>
      <c r="JK314" s="32">
        <v>1</v>
      </c>
      <c r="JL314" s="32">
        <f t="shared" si="4"/>
        <v>114.5</v>
      </c>
    </row>
    <row r="315" customHeight="1" spans="1:272">
      <c r="A315" s="10">
        <v>313</v>
      </c>
      <c r="B315" s="10">
        <v>517</v>
      </c>
      <c r="C315" s="10" t="s">
        <v>407</v>
      </c>
      <c r="D315" s="10" t="s">
        <v>269</v>
      </c>
      <c r="E315" s="95">
        <v>14426</v>
      </c>
      <c r="F315" s="95" t="s">
        <v>1430</v>
      </c>
      <c r="ID315" s="32">
        <v>20</v>
      </c>
      <c r="IH315" s="32">
        <v>20</v>
      </c>
      <c r="IR315" s="32">
        <v>20</v>
      </c>
      <c r="IV315" s="32">
        <v>20</v>
      </c>
      <c r="IX315" s="32">
        <v>40</v>
      </c>
      <c r="IY315" s="32">
        <v>-1</v>
      </c>
      <c r="IZ315" s="32" t="s">
        <v>336</v>
      </c>
      <c r="JB315" s="32">
        <v>50</v>
      </c>
      <c r="JC315" s="32">
        <v>89</v>
      </c>
      <c r="JD315" s="32">
        <v>-1.5</v>
      </c>
      <c r="JE315" s="32" t="s">
        <v>633</v>
      </c>
      <c r="JI315" s="66"/>
      <c r="JL315" s="32">
        <f t="shared" si="4"/>
        <v>87.5</v>
      </c>
    </row>
    <row r="316" customHeight="1" spans="1:272">
      <c r="A316" s="10">
        <v>314</v>
      </c>
      <c r="B316" s="10">
        <v>517</v>
      </c>
      <c r="C316" s="10" t="s">
        <v>407</v>
      </c>
      <c r="D316" s="10" t="s">
        <v>269</v>
      </c>
      <c r="E316" s="95">
        <v>14435</v>
      </c>
      <c r="F316" s="95" t="s">
        <v>1431</v>
      </c>
      <c r="ID316" s="32">
        <v>20</v>
      </c>
      <c r="IH316" s="32">
        <v>20</v>
      </c>
      <c r="IR316" s="32">
        <v>20</v>
      </c>
      <c r="IV316" s="32">
        <v>20</v>
      </c>
      <c r="IX316" s="32">
        <v>40</v>
      </c>
      <c r="IY316" s="32">
        <v>-7</v>
      </c>
      <c r="IZ316" s="32" t="s">
        <v>242</v>
      </c>
      <c r="JB316" s="32">
        <v>50</v>
      </c>
      <c r="JC316" s="32">
        <v>83</v>
      </c>
      <c r="JD316" s="32">
        <v>-22.5</v>
      </c>
      <c r="JE316" s="32" t="s">
        <v>633</v>
      </c>
      <c r="JH316" s="32">
        <v>20</v>
      </c>
      <c r="JI316" s="66"/>
      <c r="JL316" s="32">
        <f t="shared" si="4"/>
        <v>80.5</v>
      </c>
    </row>
    <row r="317" customHeight="1" spans="1:272">
      <c r="A317" s="10">
        <v>315</v>
      </c>
      <c r="B317" s="10">
        <v>116482</v>
      </c>
      <c r="C317" s="10" t="s">
        <v>1364</v>
      </c>
      <c r="D317" s="10" t="s">
        <v>269</v>
      </c>
      <c r="E317" s="95">
        <v>14402</v>
      </c>
      <c r="F317" s="95" t="s">
        <v>1432</v>
      </c>
      <c r="ID317" s="32">
        <v>20</v>
      </c>
      <c r="IH317" s="32">
        <v>20</v>
      </c>
      <c r="IR317" s="32">
        <v>20</v>
      </c>
      <c r="IU317" s="32">
        <v>20</v>
      </c>
      <c r="IV317" s="32">
        <v>10</v>
      </c>
      <c r="IX317" s="32">
        <v>50</v>
      </c>
      <c r="IY317" s="32">
        <v>-2</v>
      </c>
      <c r="IZ317" s="32" t="s">
        <v>456</v>
      </c>
      <c r="JC317" s="32">
        <v>48</v>
      </c>
      <c r="JD317" s="32">
        <v>-1</v>
      </c>
      <c r="JE317" s="32" t="s">
        <v>633</v>
      </c>
      <c r="JI317" s="66"/>
      <c r="JL317" s="32">
        <f t="shared" si="4"/>
        <v>47</v>
      </c>
    </row>
    <row r="318" customHeight="1" spans="1:272">
      <c r="A318" s="10">
        <v>316</v>
      </c>
      <c r="B318" s="10">
        <v>517</v>
      </c>
      <c r="C318" s="10" t="s">
        <v>407</v>
      </c>
      <c r="D318" s="10" t="s">
        <v>269</v>
      </c>
      <c r="E318" s="95">
        <v>14356</v>
      </c>
      <c r="F318" s="95" t="s">
        <v>1433</v>
      </c>
      <c r="ID318" s="32">
        <v>20</v>
      </c>
      <c r="IH318" s="32">
        <v>20</v>
      </c>
      <c r="IR318" s="32">
        <v>20</v>
      </c>
      <c r="IV318" s="32">
        <v>20</v>
      </c>
      <c r="IX318" s="32">
        <v>40</v>
      </c>
      <c r="IY318" s="32">
        <v>-2.5</v>
      </c>
      <c r="IZ318" s="32" t="s">
        <v>242</v>
      </c>
      <c r="JB318" s="32">
        <v>50</v>
      </c>
      <c r="JC318" s="32">
        <v>87.5</v>
      </c>
      <c r="JD318" s="32">
        <v>-7</v>
      </c>
      <c r="JE318" s="32" t="s">
        <v>633</v>
      </c>
      <c r="JI318" s="66"/>
      <c r="JL318" s="32">
        <f t="shared" si="4"/>
        <v>80.5</v>
      </c>
    </row>
    <row r="319" customHeight="1" spans="1:272">
      <c r="A319" s="10">
        <v>317</v>
      </c>
      <c r="B319" s="10">
        <v>308</v>
      </c>
      <c r="C319" s="10" t="s">
        <v>1212</v>
      </c>
      <c r="D319" s="10" t="s">
        <v>269</v>
      </c>
      <c r="E319" s="95">
        <v>14453</v>
      </c>
      <c r="F319" s="95" t="s">
        <v>1434</v>
      </c>
      <c r="ID319" s="32">
        <v>20</v>
      </c>
      <c r="IH319" s="32">
        <v>20</v>
      </c>
      <c r="IR319" s="32">
        <v>20</v>
      </c>
      <c r="IV319" s="32">
        <v>10</v>
      </c>
      <c r="IX319" s="32">
        <v>30</v>
      </c>
      <c r="JC319" s="32">
        <v>30</v>
      </c>
      <c r="JI319" s="66"/>
      <c r="JL319" s="32">
        <f t="shared" si="4"/>
        <v>30</v>
      </c>
    </row>
    <row r="320" customHeight="1" spans="1:272">
      <c r="A320" s="10">
        <v>318</v>
      </c>
      <c r="B320" s="10">
        <v>122176</v>
      </c>
      <c r="C320" s="10" t="s">
        <v>1060</v>
      </c>
      <c r="D320" s="10" t="s">
        <v>190</v>
      </c>
      <c r="E320" s="95">
        <v>14250</v>
      </c>
      <c r="F320" s="95" t="s">
        <v>1435</v>
      </c>
      <c r="ID320" s="32">
        <v>20</v>
      </c>
      <c r="IH320" s="32">
        <v>20</v>
      </c>
      <c r="IK320" s="32">
        <v>20</v>
      </c>
      <c r="IL320" s="32">
        <v>0</v>
      </c>
      <c r="IM320" s="32">
        <v>20</v>
      </c>
      <c r="IQ320" s="32">
        <v>-2</v>
      </c>
      <c r="IR320" s="32">
        <v>58</v>
      </c>
      <c r="IV320" s="32">
        <v>50</v>
      </c>
      <c r="IX320" s="32">
        <v>108</v>
      </c>
      <c r="JC320" s="32">
        <v>108</v>
      </c>
      <c r="JI320" s="66"/>
      <c r="JL320" s="32">
        <f t="shared" si="4"/>
        <v>108</v>
      </c>
    </row>
    <row r="321" customHeight="1" spans="1:272">
      <c r="A321" s="10">
        <v>319</v>
      </c>
      <c r="B321" s="10">
        <v>107658</v>
      </c>
      <c r="C321" s="10" t="s">
        <v>641</v>
      </c>
      <c r="D321" s="10" t="s">
        <v>190</v>
      </c>
      <c r="E321" s="97">
        <v>14461</v>
      </c>
      <c r="F321" s="9" t="s">
        <v>1436</v>
      </c>
      <c r="IK321" s="32">
        <v>20</v>
      </c>
      <c r="IM321" s="32">
        <v>20</v>
      </c>
      <c r="IR321" s="32">
        <v>40</v>
      </c>
      <c r="IU321" s="32">
        <v>20</v>
      </c>
      <c r="IV321" s="32">
        <v>10</v>
      </c>
      <c r="IX321" s="32">
        <v>70</v>
      </c>
      <c r="IY321" s="32">
        <v>-4.5</v>
      </c>
      <c r="IZ321" s="32" t="s">
        <v>509</v>
      </c>
      <c r="JC321" s="32">
        <v>65.5</v>
      </c>
      <c r="JG321" s="32">
        <v>20</v>
      </c>
      <c r="JI321" s="66"/>
      <c r="JL321" s="32">
        <f t="shared" si="4"/>
        <v>85.5</v>
      </c>
    </row>
    <row r="322" customHeight="1" spans="1:272">
      <c r="A322" s="10">
        <v>320</v>
      </c>
      <c r="B322" s="10">
        <v>120844</v>
      </c>
      <c r="C322" s="10" t="s">
        <v>1437</v>
      </c>
      <c r="D322" s="10" t="s">
        <v>190</v>
      </c>
      <c r="E322" s="98">
        <v>10377</v>
      </c>
      <c r="F322" s="98" t="s">
        <v>1438</v>
      </c>
      <c r="IK322" s="32">
        <v>20</v>
      </c>
      <c r="IM322" s="32">
        <v>20</v>
      </c>
      <c r="IR322" s="32">
        <v>40</v>
      </c>
      <c r="IV322" s="32">
        <v>20</v>
      </c>
      <c r="IX322" s="32">
        <v>60</v>
      </c>
      <c r="JC322" s="32">
        <v>60</v>
      </c>
      <c r="JI322" s="66"/>
      <c r="JK322" s="32">
        <v>-2</v>
      </c>
      <c r="JL322" s="32">
        <f t="shared" si="4"/>
        <v>58</v>
      </c>
    </row>
    <row r="323" customHeight="1" spans="1:272">
      <c r="A323" s="10">
        <v>321</v>
      </c>
      <c r="B323" s="10">
        <v>120844</v>
      </c>
      <c r="C323" s="10" t="s">
        <v>1437</v>
      </c>
      <c r="D323" s="10" t="s">
        <v>190</v>
      </c>
      <c r="E323" s="98">
        <v>11119</v>
      </c>
      <c r="F323" s="98" t="s">
        <v>1439</v>
      </c>
      <c r="IK323" s="32">
        <v>20</v>
      </c>
      <c r="IM323" s="32">
        <v>20</v>
      </c>
      <c r="IR323" s="32">
        <v>40</v>
      </c>
      <c r="IV323" s="32">
        <v>40</v>
      </c>
      <c r="IW323" s="32">
        <v>1</v>
      </c>
      <c r="IX323" s="32">
        <v>80</v>
      </c>
      <c r="JC323" s="32">
        <v>80</v>
      </c>
      <c r="JI323" s="66"/>
      <c r="JK323" s="32">
        <v>-3</v>
      </c>
      <c r="JL323" s="32">
        <f t="shared" si="4"/>
        <v>77</v>
      </c>
    </row>
    <row r="324" customHeight="1" spans="1:272">
      <c r="A324" s="10">
        <v>322</v>
      </c>
      <c r="B324" s="10">
        <v>122686</v>
      </c>
      <c r="C324" s="10" t="s">
        <v>751</v>
      </c>
      <c r="D324" s="10" t="s">
        <v>196</v>
      </c>
      <c r="E324" s="99">
        <v>14754</v>
      </c>
      <c r="F324" s="100" t="s">
        <v>1440</v>
      </c>
      <c r="IK324" s="32">
        <v>20</v>
      </c>
      <c r="IR324" s="32">
        <v>20</v>
      </c>
      <c r="IV324" s="32">
        <v>20</v>
      </c>
      <c r="IX324" s="32">
        <v>40</v>
      </c>
      <c r="IY324" s="32">
        <v>-10</v>
      </c>
      <c r="IZ324" s="32" t="s">
        <v>509</v>
      </c>
      <c r="JC324" s="32">
        <v>30</v>
      </c>
      <c r="JF324" s="32">
        <v>20</v>
      </c>
      <c r="JI324" s="66"/>
      <c r="JL324" s="32">
        <f t="shared" ref="JL324:JL387" si="5">JC324+JD324+JF324+JG324+JH324+JI324+JJ324+JK324</f>
        <v>50</v>
      </c>
    </row>
    <row r="325" customHeight="1" spans="1:272">
      <c r="A325" s="10">
        <v>323</v>
      </c>
      <c r="B325" s="10">
        <v>582</v>
      </c>
      <c r="C325" s="10" t="s">
        <v>546</v>
      </c>
      <c r="D325" s="10" t="s">
        <v>208</v>
      </c>
      <c r="E325" s="101">
        <v>14251</v>
      </c>
      <c r="F325" s="100" t="s">
        <v>1441</v>
      </c>
      <c r="IK325" s="32">
        <v>20</v>
      </c>
      <c r="IR325" s="32">
        <v>20</v>
      </c>
      <c r="IU325" s="32">
        <v>20</v>
      </c>
      <c r="IV325" s="32">
        <v>40</v>
      </c>
      <c r="IX325" s="32">
        <v>80</v>
      </c>
      <c r="IY325" s="32">
        <v>-54</v>
      </c>
      <c r="IZ325" s="32" t="s">
        <v>592</v>
      </c>
      <c r="JB325" s="32">
        <v>50</v>
      </c>
      <c r="JC325" s="32">
        <v>76</v>
      </c>
      <c r="JI325" s="66"/>
      <c r="JK325" s="32">
        <v>-4</v>
      </c>
      <c r="JL325" s="32">
        <f t="shared" si="5"/>
        <v>72</v>
      </c>
    </row>
    <row r="326" customHeight="1" spans="1:272">
      <c r="A326" s="10">
        <v>324</v>
      </c>
      <c r="B326" s="10">
        <v>307</v>
      </c>
      <c r="C326" s="10" t="s">
        <v>375</v>
      </c>
      <c r="D326" s="10" t="s">
        <v>376</v>
      </c>
      <c r="E326" s="10">
        <v>14446</v>
      </c>
      <c r="F326" s="9" t="s">
        <v>1442</v>
      </c>
      <c r="IR326" s="32">
        <v>10</v>
      </c>
      <c r="IU326" s="32">
        <v>20</v>
      </c>
      <c r="IV326" s="32">
        <v>20</v>
      </c>
      <c r="IX326" s="32">
        <v>50</v>
      </c>
      <c r="JC326" s="32">
        <v>50</v>
      </c>
      <c r="JD326" s="32">
        <v>-33.8</v>
      </c>
      <c r="JE326" s="32" t="s">
        <v>1334</v>
      </c>
      <c r="JH326" s="32">
        <v>20</v>
      </c>
      <c r="JI326" s="66"/>
      <c r="JL326" s="32">
        <f t="shared" si="5"/>
        <v>36.2</v>
      </c>
    </row>
    <row r="327" customHeight="1" spans="1:272">
      <c r="A327" s="10">
        <v>325</v>
      </c>
      <c r="B327" s="10">
        <v>514</v>
      </c>
      <c r="C327" s="10" t="s">
        <v>812</v>
      </c>
      <c r="D327" s="10" t="s">
        <v>447</v>
      </c>
      <c r="E327" s="102">
        <v>14827</v>
      </c>
      <c r="F327" s="102" t="s">
        <v>1443</v>
      </c>
      <c r="IU327" s="32">
        <v>20</v>
      </c>
      <c r="IV327" s="32">
        <v>20</v>
      </c>
      <c r="IX327" s="32">
        <v>40</v>
      </c>
      <c r="IY327" s="32">
        <v>-2.5</v>
      </c>
      <c r="IZ327" s="32" t="s">
        <v>194</v>
      </c>
      <c r="JC327" s="32">
        <v>37.5</v>
      </c>
      <c r="JD327" s="32">
        <v>-6</v>
      </c>
      <c r="JE327" s="32" t="s">
        <v>816</v>
      </c>
      <c r="JF327" s="32">
        <v>20</v>
      </c>
      <c r="JG327" s="32">
        <v>20</v>
      </c>
      <c r="JI327" s="66" t="str">
        <f>VLOOKUP(E:E,[1]员工积分情况!$F:$H,3,0)</f>
        <v>20积分</v>
      </c>
      <c r="JJ327" s="32">
        <f>VLOOKUP(E:E,[1]员工积分情况!$F:$I,4,0)</f>
        <v>0</v>
      </c>
      <c r="JK327" s="32">
        <v>-2</v>
      </c>
      <c r="JL327" s="32" t="e">
        <f t="shared" si="5"/>
        <v>#VALUE!</v>
      </c>
    </row>
    <row r="328" customHeight="1" spans="1:272">
      <c r="A328" s="10">
        <v>326</v>
      </c>
      <c r="B328" s="10">
        <v>106569</v>
      </c>
      <c r="C328" s="10" t="s">
        <v>587</v>
      </c>
      <c r="D328" s="10" t="s">
        <v>208</v>
      </c>
      <c r="E328" s="102">
        <v>14842</v>
      </c>
      <c r="F328" s="102" t="s">
        <v>1444</v>
      </c>
      <c r="IU328" s="32">
        <v>20</v>
      </c>
      <c r="IV328" s="32">
        <v>30</v>
      </c>
      <c r="IX328" s="32">
        <v>50</v>
      </c>
      <c r="JC328" s="32">
        <v>50</v>
      </c>
      <c r="JG328" s="32">
        <v>20</v>
      </c>
      <c r="JH328" s="32">
        <v>20</v>
      </c>
      <c r="JI328" s="66"/>
      <c r="JK328" s="32">
        <v>1</v>
      </c>
      <c r="JL328" s="32">
        <f t="shared" si="5"/>
        <v>91</v>
      </c>
    </row>
    <row r="329" customHeight="1" spans="1:272">
      <c r="A329" s="10">
        <v>327</v>
      </c>
      <c r="B329" s="10">
        <v>582</v>
      </c>
      <c r="C329" s="10" t="s">
        <v>546</v>
      </c>
      <c r="D329" s="10" t="s">
        <v>208</v>
      </c>
      <c r="E329" s="103">
        <v>14472</v>
      </c>
      <c r="F329" s="103" t="s">
        <v>1445</v>
      </c>
      <c r="IU329" s="32">
        <v>20</v>
      </c>
      <c r="IV329" s="32">
        <v>20</v>
      </c>
      <c r="IX329" s="32">
        <v>40</v>
      </c>
      <c r="IY329" s="32">
        <v>-5</v>
      </c>
      <c r="IZ329" s="32" t="s">
        <v>242</v>
      </c>
      <c r="JC329" s="32">
        <v>35</v>
      </c>
      <c r="JI329" s="66"/>
      <c r="JL329" s="32">
        <f t="shared" si="5"/>
        <v>35</v>
      </c>
    </row>
    <row r="330" customHeight="1" spans="1:272">
      <c r="A330" s="10">
        <v>328</v>
      </c>
      <c r="B330" s="10">
        <v>357</v>
      </c>
      <c r="C330" s="10" t="s">
        <v>243</v>
      </c>
      <c r="D330" s="10" t="s">
        <v>208</v>
      </c>
      <c r="E330" s="103">
        <v>14371</v>
      </c>
      <c r="F330" s="103" t="s">
        <v>1446</v>
      </c>
      <c r="IU330" s="32">
        <v>20</v>
      </c>
      <c r="IV330" s="32">
        <v>20</v>
      </c>
      <c r="IX330" s="32">
        <v>40</v>
      </c>
      <c r="IY330" s="32">
        <v>-5</v>
      </c>
      <c r="IZ330" s="32" t="s">
        <v>242</v>
      </c>
      <c r="JC330" s="32">
        <v>35</v>
      </c>
      <c r="JD330" s="32">
        <v>-11.5</v>
      </c>
      <c r="JE330" s="32" t="s">
        <v>773</v>
      </c>
      <c r="JG330" s="32">
        <v>20</v>
      </c>
      <c r="JI330" s="66"/>
      <c r="JL330" s="32">
        <f t="shared" si="5"/>
        <v>43.5</v>
      </c>
    </row>
    <row r="331" customHeight="1" spans="1:272">
      <c r="A331" s="10">
        <v>329</v>
      </c>
      <c r="B331" s="10">
        <v>513</v>
      </c>
      <c r="C331" s="10" t="s">
        <v>911</v>
      </c>
      <c r="D331" s="10" t="s">
        <v>208</v>
      </c>
      <c r="E331" s="103">
        <v>14467</v>
      </c>
      <c r="F331" s="103" t="s">
        <v>1447</v>
      </c>
      <c r="IU331" s="32">
        <v>20</v>
      </c>
      <c r="IV331" s="32">
        <v>20</v>
      </c>
      <c r="IX331" s="32">
        <v>40</v>
      </c>
      <c r="JC331" s="32">
        <v>40</v>
      </c>
      <c r="JF331" s="32">
        <v>20</v>
      </c>
      <c r="JG331" s="32">
        <v>20</v>
      </c>
      <c r="JI331" s="66"/>
      <c r="JL331" s="32">
        <f t="shared" si="5"/>
        <v>80</v>
      </c>
    </row>
    <row r="332" customHeight="1" spans="1:272">
      <c r="A332" s="10">
        <v>330</v>
      </c>
      <c r="B332" s="10">
        <v>513</v>
      </c>
      <c r="C332" s="10" t="s">
        <v>911</v>
      </c>
      <c r="D332" s="10" t="s">
        <v>208</v>
      </c>
      <c r="E332" s="103">
        <v>14376</v>
      </c>
      <c r="F332" s="103" t="s">
        <v>1448</v>
      </c>
      <c r="IU332" s="32">
        <v>20</v>
      </c>
      <c r="IV332" s="32">
        <v>20</v>
      </c>
      <c r="IX332" s="32">
        <v>40</v>
      </c>
      <c r="JC332" s="32">
        <v>40</v>
      </c>
      <c r="JF332" s="32">
        <v>20</v>
      </c>
      <c r="JG332" s="32">
        <v>20</v>
      </c>
      <c r="JI332" s="66"/>
      <c r="JL332" s="32">
        <f t="shared" si="5"/>
        <v>80</v>
      </c>
    </row>
    <row r="333" customHeight="1" spans="1:272">
      <c r="A333" s="10">
        <v>331</v>
      </c>
      <c r="B333" s="10">
        <v>513</v>
      </c>
      <c r="C333" s="10" t="s">
        <v>911</v>
      </c>
      <c r="D333" s="10" t="s">
        <v>208</v>
      </c>
      <c r="E333" s="103">
        <v>14398</v>
      </c>
      <c r="F333" s="103" t="s">
        <v>1449</v>
      </c>
      <c r="IU333" s="32">
        <v>20</v>
      </c>
      <c r="IV333" s="32">
        <v>20</v>
      </c>
      <c r="IX333" s="32">
        <v>40</v>
      </c>
      <c r="IY333" s="32">
        <v>-40</v>
      </c>
      <c r="IZ333" s="32" t="s">
        <v>228</v>
      </c>
      <c r="JC333" s="32">
        <v>0</v>
      </c>
      <c r="JF333" s="32">
        <v>20</v>
      </c>
      <c r="JG333" s="32">
        <v>20</v>
      </c>
      <c r="JI333" s="66"/>
      <c r="JL333" s="32">
        <f t="shared" si="5"/>
        <v>40</v>
      </c>
    </row>
    <row r="334" customHeight="1" spans="1:272">
      <c r="A334" s="10">
        <v>332</v>
      </c>
      <c r="B334" s="10">
        <v>582</v>
      </c>
      <c r="C334" s="10" t="s">
        <v>546</v>
      </c>
      <c r="D334" s="10" t="s">
        <v>208</v>
      </c>
      <c r="E334" s="103">
        <v>14418</v>
      </c>
      <c r="F334" s="103" t="s">
        <v>1450</v>
      </c>
      <c r="IU334" s="32">
        <v>20</v>
      </c>
      <c r="IV334" s="32">
        <v>20</v>
      </c>
      <c r="IX334" s="32">
        <v>40</v>
      </c>
      <c r="IY334" s="32">
        <v>-9.5</v>
      </c>
      <c r="IZ334" s="32" t="s">
        <v>309</v>
      </c>
      <c r="JC334" s="32">
        <v>30.5</v>
      </c>
      <c r="JH334" s="32">
        <v>20</v>
      </c>
      <c r="JI334" s="66"/>
      <c r="JL334" s="32">
        <f t="shared" si="5"/>
        <v>50.5</v>
      </c>
    </row>
    <row r="335" customHeight="1" spans="1:272">
      <c r="A335" s="10">
        <v>333</v>
      </c>
      <c r="B335" s="10">
        <v>105267</v>
      </c>
      <c r="C335" s="10" t="s">
        <v>1263</v>
      </c>
      <c r="D335" s="10" t="s">
        <v>208</v>
      </c>
      <c r="E335" s="103">
        <v>14442</v>
      </c>
      <c r="F335" s="103" t="s">
        <v>1451</v>
      </c>
      <c r="IU335" s="32">
        <v>20</v>
      </c>
      <c r="IV335" s="32">
        <v>10</v>
      </c>
      <c r="IX335" s="32">
        <v>30</v>
      </c>
      <c r="JC335" s="32">
        <v>30</v>
      </c>
      <c r="JI335" s="66"/>
      <c r="JL335" s="32">
        <f t="shared" si="5"/>
        <v>30</v>
      </c>
    </row>
    <row r="336" customHeight="1" spans="1:272">
      <c r="A336" s="10">
        <v>334</v>
      </c>
      <c r="B336" s="10">
        <v>105267</v>
      </c>
      <c r="C336" s="10" t="s">
        <v>1263</v>
      </c>
      <c r="D336" s="10" t="s">
        <v>208</v>
      </c>
      <c r="E336" s="103">
        <v>14456</v>
      </c>
      <c r="F336" s="103" t="s">
        <v>1452</v>
      </c>
      <c r="IU336" s="32">
        <v>20</v>
      </c>
      <c r="IV336" s="32">
        <v>20</v>
      </c>
      <c r="IX336" s="32">
        <v>40</v>
      </c>
      <c r="JC336" s="32">
        <v>40</v>
      </c>
      <c r="JI336" s="66"/>
      <c r="JL336" s="32">
        <f t="shared" si="5"/>
        <v>40</v>
      </c>
    </row>
    <row r="337" customHeight="1" spans="1:272">
      <c r="A337" s="10">
        <v>335</v>
      </c>
      <c r="B337" s="10">
        <v>106399</v>
      </c>
      <c r="C337" s="10" t="s">
        <v>1403</v>
      </c>
      <c r="D337" s="10" t="s">
        <v>208</v>
      </c>
      <c r="E337" s="103">
        <v>14443</v>
      </c>
      <c r="F337" s="103" t="s">
        <v>1453</v>
      </c>
      <c r="IU337" s="32">
        <v>20</v>
      </c>
      <c r="IV337" s="32">
        <v>20</v>
      </c>
      <c r="IX337" s="32">
        <v>40</v>
      </c>
      <c r="IY337" s="32">
        <v>-40</v>
      </c>
      <c r="IZ337" s="32" t="s">
        <v>194</v>
      </c>
      <c r="JC337" s="32">
        <v>0</v>
      </c>
      <c r="JF337" s="32">
        <v>20</v>
      </c>
      <c r="JI337" s="66"/>
      <c r="JL337" s="32">
        <f t="shared" si="5"/>
        <v>20</v>
      </c>
    </row>
    <row r="338" customHeight="1" spans="1:272">
      <c r="A338" s="10">
        <v>336</v>
      </c>
      <c r="B338" s="10">
        <v>106399</v>
      </c>
      <c r="C338" s="10" t="s">
        <v>1403</v>
      </c>
      <c r="D338" s="10" t="s">
        <v>208</v>
      </c>
      <c r="E338" s="103">
        <v>14441</v>
      </c>
      <c r="F338" s="103" t="s">
        <v>1454</v>
      </c>
      <c r="IU338" s="32">
        <v>20</v>
      </c>
      <c r="IV338" s="32">
        <v>10</v>
      </c>
      <c r="IX338" s="32">
        <v>30</v>
      </c>
      <c r="IY338" s="32">
        <v>-30</v>
      </c>
      <c r="IZ338" s="32" t="s">
        <v>194</v>
      </c>
      <c r="JC338" s="32">
        <v>0</v>
      </c>
      <c r="JF338" s="32">
        <v>20</v>
      </c>
      <c r="JI338" s="66"/>
      <c r="JL338" s="32">
        <f t="shared" si="5"/>
        <v>20</v>
      </c>
    </row>
    <row r="339" customHeight="1" spans="1:272">
      <c r="A339" s="10">
        <v>337</v>
      </c>
      <c r="B339" s="10">
        <v>106569</v>
      </c>
      <c r="C339" s="10" t="s">
        <v>587</v>
      </c>
      <c r="D339" s="10" t="s">
        <v>208</v>
      </c>
      <c r="E339" s="103">
        <v>14358</v>
      </c>
      <c r="F339" s="103" t="s">
        <v>1455</v>
      </c>
      <c r="IU339" s="32">
        <v>20</v>
      </c>
      <c r="IV339" s="32">
        <v>20</v>
      </c>
      <c r="IX339" s="32">
        <v>40</v>
      </c>
      <c r="JC339" s="32">
        <v>40</v>
      </c>
      <c r="JG339" s="32">
        <v>20</v>
      </c>
      <c r="JI339" s="66"/>
      <c r="JK339" s="32">
        <v>3</v>
      </c>
      <c r="JL339" s="32">
        <f t="shared" si="5"/>
        <v>63</v>
      </c>
    </row>
    <row r="340" customHeight="1" spans="1:272">
      <c r="A340" s="10">
        <v>338</v>
      </c>
      <c r="B340" s="10">
        <v>106569</v>
      </c>
      <c r="C340" s="10" t="s">
        <v>587</v>
      </c>
      <c r="D340" s="10" t="s">
        <v>208</v>
      </c>
      <c r="E340" s="103">
        <v>14362</v>
      </c>
      <c r="F340" s="103" t="s">
        <v>1456</v>
      </c>
      <c r="IU340" s="32">
        <v>20</v>
      </c>
      <c r="IV340" s="32">
        <v>20</v>
      </c>
      <c r="IX340" s="32">
        <v>40</v>
      </c>
      <c r="JC340" s="32">
        <v>40</v>
      </c>
      <c r="JG340" s="32">
        <v>20</v>
      </c>
      <c r="JI340" s="66"/>
      <c r="JL340" s="32">
        <f t="shared" si="5"/>
        <v>60</v>
      </c>
    </row>
    <row r="341" customHeight="1" spans="1:272">
      <c r="A341" s="10">
        <v>339</v>
      </c>
      <c r="B341" s="10">
        <v>108277</v>
      </c>
      <c r="C341" s="10" t="s">
        <v>1058</v>
      </c>
      <c r="D341" s="10" t="s">
        <v>208</v>
      </c>
      <c r="E341" s="103">
        <v>14434</v>
      </c>
      <c r="F341" s="103" t="s">
        <v>1457</v>
      </c>
      <c r="IU341" s="32">
        <v>20</v>
      </c>
      <c r="IV341" s="32">
        <v>20</v>
      </c>
      <c r="IX341" s="32">
        <v>40</v>
      </c>
      <c r="JB341" s="32">
        <v>50</v>
      </c>
      <c r="JC341" s="32">
        <v>90</v>
      </c>
      <c r="JF341" s="32">
        <v>20</v>
      </c>
      <c r="JG341" s="32">
        <v>20</v>
      </c>
      <c r="JI341" s="66"/>
      <c r="JL341" s="32">
        <f t="shared" si="5"/>
        <v>130</v>
      </c>
    </row>
    <row r="342" customHeight="1" spans="1:272">
      <c r="A342" s="10">
        <v>340</v>
      </c>
      <c r="B342" s="10">
        <v>108277</v>
      </c>
      <c r="C342" s="10" t="s">
        <v>1058</v>
      </c>
      <c r="D342" s="10" t="s">
        <v>208</v>
      </c>
      <c r="E342" s="103">
        <v>14394</v>
      </c>
      <c r="F342" s="103" t="s">
        <v>1458</v>
      </c>
      <c r="IU342" s="32">
        <v>20</v>
      </c>
      <c r="IV342" s="32">
        <v>10</v>
      </c>
      <c r="IX342" s="32">
        <v>30</v>
      </c>
      <c r="JB342" s="32">
        <v>50</v>
      </c>
      <c r="JC342" s="32">
        <v>80</v>
      </c>
      <c r="JF342" s="32">
        <v>20</v>
      </c>
      <c r="JG342" s="32">
        <v>20</v>
      </c>
      <c r="JI342" s="66"/>
      <c r="JL342" s="32">
        <f t="shared" si="5"/>
        <v>120</v>
      </c>
    </row>
    <row r="343" customHeight="1" spans="1:272">
      <c r="A343" s="10">
        <v>341</v>
      </c>
      <c r="B343" s="10">
        <v>307</v>
      </c>
      <c r="C343" s="10" t="s">
        <v>375</v>
      </c>
      <c r="D343" s="10" t="s">
        <v>376</v>
      </c>
      <c r="E343" s="103">
        <v>14108</v>
      </c>
      <c r="F343" s="103" t="s">
        <v>1459</v>
      </c>
      <c r="IR343" s="32">
        <v>-10</v>
      </c>
      <c r="IS343" s="32" t="s">
        <v>227</v>
      </c>
      <c r="IU343" s="32">
        <v>20</v>
      </c>
      <c r="IV343" s="32">
        <v>50</v>
      </c>
      <c r="IX343" s="32">
        <v>70</v>
      </c>
      <c r="JB343" s="32">
        <v>50</v>
      </c>
      <c r="JC343" s="32">
        <v>120</v>
      </c>
      <c r="JD343" s="32">
        <f>-33.5-5</f>
        <v>-38.5</v>
      </c>
      <c r="JE343" s="32" t="s">
        <v>385</v>
      </c>
      <c r="JI343" s="66"/>
      <c r="JL343" s="32">
        <f t="shared" si="5"/>
        <v>81.5</v>
      </c>
    </row>
    <row r="344" customHeight="1" spans="1:272">
      <c r="A344" s="10">
        <v>342</v>
      </c>
      <c r="B344" s="10">
        <v>307</v>
      </c>
      <c r="C344" s="10" t="s">
        <v>375</v>
      </c>
      <c r="D344" s="10" t="s">
        <v>376</v>
      </c>
      <c r="E344" s="103">
        <v>8021</v>
      </c>
      <c r="F344" s="103" t="s">
        <v>1460</v>
      </c>
      <c r="IR344" s="32">
        <v>-20</v>
      </c>
      <c r="IS344" s="32" t="s">
        <v>227</v>
      </c>
      <c r="IU344" s="32">
        <v>20</v>
      </c>
      <c r="IV344" s="32">
        <v>50</v>
      </c>
      <c r="IX344" s="32">
        <v>70</v>
      </c>
      <c r="IY344" s="32">
        <v>-10.5</v>
      </c>
      <c r="IZ344" s="32" t="s">
        <v>242</v>
      </c>
      <c r="JB344" s="32">
        <v>50</v>
      </c>
      <c r="JC344" s="32">
        <v>109.5</v>
      </c>
      <c r="JD344" s="32">
        <f>-19.5-21.8</f>
        <v>-41.3</v>
      </c>
      <c r="JE344" s="32" t="s">
        <v>597</v>
      </c>
      <c r="JI344" s="66"/>
      <c r="JL344" s="32">
        <f t="shared" si="5"/>
        <v>68.2</v>
      </c>
    </row>
    <row r="345" customHeight="1" spans="1:272">
      <c r="A345" s="10">
        <v>343</v>
      </c>
      <c r="B345" s="10">
        <v>307</v>
      </c>
      <c r="C345" s="10" t="s">
        <v>375</v>
      </c>
      <c r="D345" s="10" t="s">
        <v>376</v>
      </c>
      <c r="E345" s="103">
        <v>14448</v>
      </c>
      <c r="F345" s="103" t="s">
        <v>1461</v>
      </c>
      <c r="IU345" s="32">
        <v>20</v>
      </c>
      <c r="IV345" s="32">
        <v>20</v>
      </c>
      <c r="IX345" s="32">
        <v>40</v>
      </c>
      <c r="JC345" s="32">
        <v>40</v>
      </c>
      <c r="JI345" s="66"/>
      <c r="JL345" s="32">
        <f t="shared" si="5"/>
        <v>40</v>
      </c>
    </row>
    <row r="346" customHeight="1" spans="1:272">
      <c r="A346" s="10">
        <v>344</v>
      </c>
      <c r="B346" s="10">
        <v>307</v>
      </c>
      <c r="C346" s="10" t="s">
        <v>375</v>
      </c>
      <c r="D346" s="10" t="s">
        <v>376</v>
      </c>
      <c r="E346" s="103">
        <v>14436</v>
      </c>
      <c r="F346" s="103" t="s">
        <v>1462</v>
      </c>
      <c r="IU346" s="32">
        <v>20</v>
      </c>
      <c r="IV346" s="32">
        <v>10</v>
      </c>
      <c r="IX346" s="32">
        <v>30</v>
      </c>
      <c r="JC346" s="32">
        <v>30</v>
      </c>
      <c r="JD346" s="32">
        <v>-12.5</v>
      </c>
      <c r="JE346" s="32" t="s">
        <v>1334</v>
      </c>
      <c r="JI346" s="66"/>
      <c r="JL346" s="32">
        <f t="shared" si="5"/>
        <v>17.5</v>
      </c>
    </row>
    <row r="347" customHeight="1" spans="1:272">
      <c r="A347" s="10">
        <v>345</v>
      </c>
      <c r="B347" s="10">
        <v>307</v>
      </c>
      <c r="C347" s="10" t="s">
        <v>375</v>
      </c>
      <c r="D347" s="10" t="s">
        <v>376</v>
      </c>
      <c r="E347" s="103">
        <v>14449</v>
      </c>
      <c r="F347" s="103" t="s">
        <v>1463</v>
      </c>
      <c r="IU347" s="32">
        <v>20</v>
      </c>
      <c r="IV347" s="32">
        <v>20</v>
      </c>
      <c r="IX347" s="32">
        <v>40</v>
      </c>
      <c r="JC347" s="32">
        <v>40</v>
      </c>
      <c r="JI347" s="66"/>
      <c r="JL347" s="32">
        <f t="shared" si="5"/>
        <v>40</v>
      </c>
    </row>
    <row r="348" customHeight="1" spans="1:272">
      <c r="A348" s="10">
        <v>346</v>
      </c>
      <c r="B348" s="10">
        <v>307</v>
      </c>
      <c r="C348" s="10" t="s">
        <v>375</v>
      </c>
      <c r="D348" s="10" t="s">
        <v>376</v>
      </c>
      <c r="E348" s="103">
        <v>14428</v>
      </c>
      <c r="F348" s="103" t="s">
        <v>1464</v>
      </c>
      <c r="IU348" s="32">
        <v>20</v>
      </c>
      <c r="IV348" s="32">
        <v>20</v>
      </c>
      <c r="IX348" s="32">
        <v>40</v>
      </c>
      <c r="JC348" s="32">
        <v>40</v>
      </c>
      <c r="JI348" s="66"/>
      <c r="JL348" s="32">
        <f t="shared" si="5"/>
        <v>40</v>
      </c>
    </row>
    <row r="349" customHeight="1" spans="1:272">
      <c r="A349" s="10">
        <v>347</v>
      </c>
      <c r="B349" s="10">
        <v>307</v>
      </c>
      <c r="C349" s="10" t="s">
        <v>375</v>
      </c>
      <c r="D349" s="10" t="s">
        <v>376</v>
      </c>
      <c r="E349" s="103">
        <v>14465</v>
      </c>
      <c r="F349" s="103" t="s">
        <v>1465</v>
      </c>
      <c r="IU349" s="32">
        <v>20</v>
      </c>
      <c r="IV349" s="32">
        <v>20</v>
      </c>
      <c r="IX349" s="32">
        <v>40</v>
      </c>
      <c r="JC349" s="32">
        <v>40</v>
      </c>
      <c r="JH349" s="32">
        <v>20</v>
      </c>
      <c r="JI349" s="66"/>
      <c r="JK349" s="32">
        <v>50</v>
      </c>
      <c r="JL349" s="32">
        <f t="shared" si="5"/>
        <v>110</v>
      </c>
    </row>
    <row r="350" customHeight="1" spans="1:272">
      <c r="A350" s="10">
        <v>348</v>
      </c>
      <c r="B350" s="10">
        <v>307</v>
      </c>
      <c r="C350" s="10" t="s">
        <v>375</v>
      </c>
      <c r="D350" s="10" t="s">
        <v>376</v>
      </c>
      <c r="E350" s="103">
        <v>14477</v>
      </c>
      <c r="F350" s="103" t="s">
        <v>1466</v>
      </c>
      <c r="IU350" s="32">
        <v>20</v>
      </c>
      <c r="IV350" s="32">
        <v>20</v>
      </c>
      <c r="IX350" s="32">
        <v>40</v>
      </c>
      <c r="JC350" s="32">
        <v>40</v>
      </c>
      <c r="JI350" s="66"/>
      <c r="JL350" s="32">
        <f t="shared" si="5"/>
        <v>40</v>
      </c>
    </row>
    <row r="351" customHeight="1" spans="1:272">
      <c r="A351" s="10">
        <v>349</v>
      </c>
      <c r="B351" s="10">
        <v>750</v>
      </c>
      <c r="C351" s="10" t="s">
        <v>426</v>
      </c>
      <c r="D351" s="10" t="s">
        <v>376</v>
      </c>
      <c r="E351" s="103">
        <v>14423</v>
      </c>
      <c r="F351" s="103" t="s">
        <v>1467</v>
      </c>
      <c r="IU351" s="32">
        <v>20</v>
      </c>
      <c r="IV351" s="32">
        <v>20</v>
      </c>
      <c r="IX351" s="32">
        <v>40</v>
      </c>
      <c r="JC351" s="32">
        <v>40</v>
      </c>
      <c r="JI351" s="66"/>
      <c r="JL351" s="32">
        <f t="shared" si="5"/>
        <v>40</v>
      </c>
    </row>
    <row r="352" customHeight="1" spans="1:272">
      <c r="A352" s="10">
        <v>350</v>
      </c>
      <c r="B352" s="10">
        <v>750</v>
      </c>
      <c r="C352" s="10" t="s">
        <v>426</v>
      </c>
      <c r="D352" s="10" t="s">
        <v>376</v>
      </c>
      <c r="E352" s="103">
        <v>14484</v>
      </c>
      <c r="F352" s="103" t="s">
        <v>1468</v>
      </c>
      <c r="IU352" s="32">
        <v>20</v>
      </c>
      <c r="IV352" s="32">
        <v>20</v>
      </c>
      <c r="IX352" s="32">
        <v>40</v>
      </c>
      <c r="JC352" s="32">
        <v>40</v>
      </c>
      <c r="JI352" s="66"/>
      <c r="JK352" s="32">
        <v>-2</v>
      </c>
      <c r="JL352" s="32">
        <f t="shared" si="5"/>
        <v>38</v>
      </c>
    </row>
    <row r="353" customHeight="1" spans="1:272">
      <c r="A353" s="10">
        <v>351</v>
      </c>
      <c r="B353" s="10">
        <v>750</v>
      </c>
      <c r="C353" s="10" t="s">
        <v>426</v>
      </c>
      <c r="D353" s="10" t="s">
        <v>376</v>
      </c>
      <c r="E353" s="103">
        <v>14413</v>
      </c>
      <c r="F353" s="103" t="s">
        <v>1469</v>
      </c>
      <c r="IU353" s="32">
        <v>20</v>
      </c>
      <c r="IV353" s="32">
        <v>20</v>
      </c>
      <c r="IX353" s="32">
        <v>40</v>
      </c>
      <c r="JC353" s="32">
        <v>40</v>
      </c>
      <c r="JI353" s="66"/>
      <c r="JK353" s="32">
        <v>-2</v>
      </c>
      <c r="JL353" s="32">
        <f t="shared" si="5"/>
        <v>38</v>
      </c>
    </row>
    <row r="354" customHeight="1" spans="1:272">
      <c r="A354" s="10">
        <v>352</v>
      </c>
      <c r="B354" s="10">
        <v>102479</v>
      </c>
      <c r="C354" s="10" t="s">
        <v>1196</v>
      </c>
      <c r="D354" s="10" t="s">
        <v>269</v>
      </c>
      <c r="E354" s="103">
        <v>14464</v>
      </c>
      <c r="F354" s="103" t="s">
        <v>1470</v>
      </c>
      <c r="IU354" s="32">
        <v>20</v>
      </c>
      <c r="IV354" s="32">
        <v>20</v>
      </c>
      <c r="IX354" s="32">
        <v>40</v>
      </c>
      <c r="JC354" s="32">
        <v>40</v>
      </c>
      <c r="JI354" s="66"/>
      <c r="JL354" s="32">
        <f t="shared" si="5"/>
        <v>40</v>
      </c>
    </row>
    <row r="355" customHeight="1" spans="1:272">
      <c r="A355" s="10">
        <v>353</v>
      </c>
      <c r="B355" s="10">
        <v>571</v>
      </c>
      <c r="C355" s="10" t="s">
        <v>557</v>
      </c>
      <c r="D355" s="10" t="s">
        <v>279</v>
      </c>
      <c r="E355" s="103">
        <v>14411</v>
      </c>
      <c r="F355" s="103" t="s">
        <v>1471</v>
      </c>
      <c r="IU355" s="32">
        <v>20</v>
      </c>
      <c r="IV355" s="32">
        <v>10</v>
      </c>
      <c r="IX355" s="32">
        <v>30</v>
      </c>
      <c r="IY355" s="32">
        <v>-10.5</v>
      </c>
      <c r="IZ355" s="32" t="s">
        <v>704</v>
      </c>
      <c r="JC355" s="32">
        <v>19.5</v>
      </c>
      <c r="JD355" s="32">
        <v>-5</v>
      </c>
      <c r="JE355" s="32" t="s">
        <v>633</v>
      </c>
      <c r="JI355" s="66"/>
      <c r="JL355" s="32">
        <f t="shared" si="5"/>
        <v>14.5</v>
      </c>
    </row>
    <row r="356" customHeight="1" spans="1:272">
      <c r="A356" s="10">
        <v>354</v>
      </c>
      <c r="B356" s="10">
        <v>337</v>
      </c>
      <c r="C356" s="10" t="s">
        <v>386</v>
      </c>
      <c r="D356" s="10" t="s">
        <v>269</v>
      </c>
      <c r="E356" s="103">
        <v>14107</v>
      </c>
      <c r="F356" s="103" t="s">
        <v>1472</v>
      </c>
      <c r="IU356" s="32">
        <v>20</v>
      </c>
      <c r="IV356" s="32">
        <v>40</v>
      </c>
      <c r="IX356" s="32">
        <v>60</v>
      </c>
      <c r="JC356" s="32">
        <v>60</v>
      </c>
      <c r="JI356" s="66"/>
      <c r="JL356" s="32">
        <f t="shared" si="5"/>
        <v>60</v>
      </c>
    </row>
    <row r="357" customHeight="1" spans="1:272">
      <c r="A357" s="10">
        <v>355</v>
      </c>
      <c r="B357" s="10">
        <v>337</v>
      </c>
      <c r="C357" s="10" t="s">
        <v>386</v>
      </c>
      <c r="D357" s="10" t="s">
        <v>269</v>
      </c>
      <c r="E357" s="102">
        <v>14751</v>
      </c>
      <c r="F357" s="102" t="s">
        <v>1473</v>
      </c>
      <c r="IU357" s="32">
        <v>20</v>
      </c>
      <c r="IV357" s="32">
        <v>20</v>
      </c>
      <c r="IX357" s="32">
        <v>40</v>
      </c>
      <c r="JA357" s="32">
        <v>1</v>
      </c>
      <c r="JC357" s="32">
        <v>41</v>
      </c>
      <c r="JI357" s="66"/>
      <c r="JL357" s="32">
        <f t="shared" si="5"/>
        <v>41</v>
      </c>
    </row>
    <row r="358" customHeight="1" spans="1:272">
      <c r="A358" s="10">
        <v>356</v>
      </c>
      <c r="B358" s="10">
        <v>105910</v>
      </c>
      <c r="C358" s="10" t="s">
        <v>980</v>
      </c>
      <c r="D358" s="10" t="s">
        <v>269</v>
      </c>
      <c r="E358" s="102">
        <v>14786</v>
      </c>
      <c r="F358" s="102" t="s">
        <v>1474</v>
      </c>
      <c r="IU358" s="32">
        <v>20</v>
      </c>
      <c r="IV358" s="32">
        <v>10</v>
      </c>
      <c r="IX358" s="32">
        <v>30</v>
      </c>
      <c r="JC358" s="32">
        <v>30</v>
      </c>
      <c r="JH358" s="32">
        <v>20</v>
      </c>
      <c r="JI358" s="66"/>
      <c r="JL358" s="32">
        <f t="shared" si="5"/>
        <v>50</v>
      </c>
    </row>
    <row r="359" customHeight="1" spans="1:272">
      <c r="A359" s="10">
        <v>357</v>
      </c>
      <c r="B359" s="10">
        <v>337</v>
      </c>
      <c r="C359" s="10" t="s">
        <v>386</v>
      </c>
      <c r="D359" s="10" t="s">
        <v>269</v>
      </c>
      <c r="E359" s="103">
        <v>14429</v>
      </c>
      <c r="F359" s="103" t="s">
        <v>1475</v>
      </c>
      <c r="IU359" s="32">
        <v>20</v>
      </c>
      <c r="IV359" s="32">
        <v>20</v>
      </c>
      <c r="IX359" s="32">
        <v>40</v>
      </c>
      <c r="JC359" s="32">
        <v>40</v>
      </c>
      <c r="JI359" s="66"/>
      <c r="JL359" s="32">
        <f t="shared" si="5"/>
        <v>40</v>
      </c>
    </row>
    <row r="360" customHeight="1" spans="1:272">
      <c r="A360" s="10">
        <v>358</v>
      </c>
      <c r="B360" s="10">
        <v>337</v>
      </c>
      <c r="C360" s="10" t="s">
        <v>386</v>
      </c>
      <c r="D360" s="10" t="s">
        <v>269</v>
      </c>
      <c r="E360" s="103">
        <v>14379</v>
      </c>
      <c r="F360" s="103" t="s">
        <v>1476</v>
      </c>
      <c r="IU360" s="32">
        <v>20</v>
      </c>
      <c r="IV360" s="32">
        <v>20</v>
      </c>
      <c r="IX360" s="32">
        <v>40</v>
      </c>
      <c r="JC360" s="32">
        <v>40</v>
      </c>
      <c r="JI360" s="66"/>
      <c r="JL360" s="32">
        <f t="shared" si="5"/>
        <v>40</v>
      </c>
    </row>
    <row r="361" customHeight="1" spans="1:272">
      <c r="A361" s="10">
        <v>359</v>
      </c>
      <c r="B361" s="10">
        <v>337</v>
      </c>
      <c r="C361" s="10" t="s">
        <v>386</v>
      </c>
      <c r="D361" s="10" t="s">
        <v>269</v>
      </c>
      <c r="E361" s="103">
        <v>14419</v>
      </c>
      <c r="F361" s="103" t="s">
        <v>1477</v>
      </c>
      <c r="IU361" s="32">
        <v>20</v>
      </c>
      <c r="IV361" s="32">
        <v>20</v>
      </c>
      <c r="IX361" s="32">
        <v>40</v>
      </c>
      <c r="JC361" s="32">
        <v>40</v>
      </c>
      <c r="JD361" s="32">
        <v>-3.5</v>
      </c>
      <c r="JE361" s="32" t="s">
        <v>1126</v>
      </c>
      <c r="JI361" s="66"/>
      <c r="JL361" s="32">
        <f t="shared" si="5"/>
        <v>36.5</v>
      </c>
    </row>
    <row r="362" customHeight="1" spans="1:272">
      <c r="A362" s="10">
        <v>360</v>
      </c>
      <c r="B362" s="10">
        <v>373</v>
      </c>
      <c r="C362" s="10" t="s">
        <v>765</v>
      </c>
      <c r="D362" s="10" t="s">
        <v>269</v>
      </c>
      <c r="E362" s="103">
        <v>14460</v>
      </c>
      <c r="F362" s="103" t="s">
        <v>1442</v>
      </c>
      <c r="IU362" s="32">
        <v>20</v>
      </c>
      <c r="IV362" s="32">
        <v>20</v>
      </c>
      <c r="IX362" s="32">
        <v>40</v>
      </c>
      <c r="JC362" s="32">
        <v>40</v>
      </c>
      <c r="JI362" s="66"/>
      <c r="JL362" s="32">
        <f t="shared" si="5"/>
        <v>40</v>
      </c>
    </row>
    <row r="363" customHeight="1" spans="1:272">
      <c r="A363" s="10">
        <v>361</v>
      </c>
      <c r="B363" s="10">
        <v>373</v>
      </c>
      <c r="C363" s="10" t="s">
        <v>765</v>
      </c>
      <c r="D363" s="10" t="s">
        <v>269</v>
      </c>
      <c r="E363" s="103">
        <v>14372</v>
      </c>
      <c r="F363" s="103" t="s">
        <v>1478</v>
      </c>
      <c r="IU363" s="32">
        <v>20</v>
      </c>
      <c r="IV363" s="32">
        <v>20</v>
      </c>
      <c r="IX363" s="32">
        <v>40</v>
      </c>
      <c r="JC363" s="32">
        <v>40</v>
      </c>
      <c r="JI363" s="66"/>
      <c r="JL363" s="32">
        <f t="shared" si="5"/>
        <v>40</v>
      </c>
    </row>
    <row r="364" customHeight="1" spans="1:272">
      <c r="A364" s="10">
        <v>362</v>
      </c>
      <c r="B364" s="10">
        <v>337</v>
      </c>
      <c r="C364" s="10" t="s">
        <v>386</v>
      </c>
      <c r="D364" s="10" t="s">
        <v>269</v>
      </c>
      <c r="E364" s="103">
        <v>14483</v>
      </c>
      <c r="F364" s="103" t="s">
        <v>1479</v>
      </c>
      <c r="IU364" s="32">
        <v>20</v>
      </c>
      <c r="IV364" s="32">
        <v>20</v>
      </c>
      <c r="IX364" s="32">
        <v>40</v>
      </c>
      <c r="JC364" s="32">
        <v>40</v>
      </c>
      <c r="JD364" s="32">
        <v>-2</v>
      </c>
      <c r="JE364" s="32" t="s">
        <v>310</v>
      </c>
      <c r="JI364" s="66"/>
      <c r="JL364" s="32">
        <f t="shared" si="5"/>
        <v>38</v>
      </c>
    </row>
    <row r="365" customHeight="1" spans="1:272">
      <c r="A365" s="10">
        <v>363</v>
      </c>
      <c r="B365" s="10">
        <v>399</v>
      </c>
      <c r="C365" s="10" t="s">
        <v>487</v>
      </c>
      <c r="D365" s="10" t="s">
        <v>269</v>
      </c>
      <c r="E365" s="103">
        <v>14374</v>
      </c>
      <c r="F365" s="103" t="s">
        <v>1480</v>
      </c>
      <c r="IU365" s="32">
        <v>20</v>
      </c>
      <c r="IV365" s="32">
        <v>20</v>
      </c>
      <c r="IX365" s="32">
        <v>40</v>
      </c>
      <c r="JC365" s="32">
        <v>40</v>
      </c>
      <c r="JD365" s="32">
        <v>-30</v>
      </c>
      <c r="JE365" s="32" t="s">
        <v>310</v>
      </c>
      <c r="JI365" s="66"/>
      <c r="JL365" s="32">
        <f t="shared" si="5"/>
        <v>10</v>
      </c>
    </row>
    <row r="366" customHeight="1" spans="1:272">
      <c r="A366" s="10">
        <v>364</v>
      </c>
      <c r="B366" s="10">
        <v>744</v>
      </c>
      <c r="C366" s="10" t="s">
        <v>655</v>
      </c>
      <c r="D366" s="10" t="s">
        <v>269</v>
      </c>
      <c r="E366" s="103">
        <v>14400</v>
      </c>
      <c r="F366" s="103" t="s">
        <v>1481</v>
      </c>
      <c r="IU366" s="32">
        <v>20</v>
      </c>
      <c r="IV366" s="32">
        <v>20</v>
      </c>
      <c r="IX366" s="32">
        <v>40</v>
      </c>
      <c r="JC366" s="32">
        <v>40</v>
      </c>
      <c r="JI366" s="66"/>
      <c r="JK366" s="32">
        <v>-4</v>
      </c>
      <c r="JL366" s="32">
        <f t="shared" si="5"/>
        <v>36</v>
      </c>
    </row>
    <row r="367" customHeight="1" spans="1:272">
      <c r="A367" s="10">
        <v>365</v>
      </c>
      <c r="B367" s="10">
        <v>744</v>
      </c>
      <c r="C367" s="10" t="s">
        <v>655</v>
      </c>
      <c r="D367" s="10" t="s">
        <v>269</v>
      </c>
      <c r="E367" s="103">
        <v>14481</v>
      </c>
      <c r="F367" s="103" t="s">
        <v>1482</v>
      </c>
      <c r="IU367" s="32">
        <v>20</v>
      </c>
      <c r="IV367" s="32">
        <v>20</v>
      </c>
      <c r="IX367" s="32">
        <v>40</v>
      </c>
      <c r="JB367" s="32">
        <v>50</v>
      </c>
      <c r="JC367" s="32">
        <v>90</v>
      </c>
      <c r="JD367" s="32">
        <v>-3</v>
      </c>
      <c r="JE367" s="32" t="s">
        <v>545</v>
      </c>
      <c r="JI367" s="66"/>
      <c r="JL367" s="32">
        <f t="shared" si="5"/>
        <v>87</v>
      </c>
    </row>
    <row r="368" customHeight="1" spans="1:272">
      <c r="A368" s="10">
        <v>366</v>
      </c>
      <c r="B368" s="10">
        <v>744</v>
      </c>
      <c r="C368" s="10" t="s">
        <v>655</v>
      </c>
      <c r="D368" s="10" t="s">
        <v>269</v>
      </c>
      <c r="E368" s="103">
        <v>14359</v>
      </c>
      <c r="F368" s="103" t="s">
        <v>1483</v>
      </c>
      <c r="IU368" s="32">
        <v>20</v>
      </c>
      <c r="IV368" s="32">
        <v>20</v>
      </c>
      <c r="IX368" s="32">
        <v>40</v>
      </c>
      <c r="JC368" s="32">
        <v>40</v>
      </c>
      <c r="JI368" s="66"/>
      <c r="JL368" s="32">
        <f t="shared" si="5"/>
        <v>40</v>
      </c>
    </row>
    <row r="369" customHeight="1" spans="1:272">
      <c r="A369" s="10">
        <v>367</v>
      </c>
      <c r="B369" s="10">
        <v>744</v>
      </c>
      <c r="C369" s="10" t="s">
        <v>655</v>
      </c>
      <c r="D369" s="10" t="s">
        <v>269</v>
      </c>
      <c r="E369" s="103">
        <v>14474</v>
      </c>
      <c r="F369" s="103" t="s">
        <v>1484</v>
      </c>
      <c r="IU369" s="32">
        <v>20</v>
      </c>
      <c r="IV369" s="32">
        <v>20</v>
      </c>
      <c r="IX369" s="32">
        <v>40</v>
      </c>
      <c r="JB369" s="32">
        <v>50</v>
      </c>
      <c r="JC369" s="32">
        <v>90</v>
      </c>
      <c r="JD369" s="32">
        <v>-3.5</v>
      </c>
      <c r="JE369" s="32" t="s">
        <v>545</v>
      </c>
      <c r="JI369" s="66"/>
      <c r="JL369" s="32">
        <f t="shared" si="5"/>
        <v>86.5</v>
      </c>
    </row>
    <row r="370" customHeight="1" spans="1:272">
      <c r="A370" s="10">
        <v>368</v>
      </c>
      <c r="B370" s="10">
        <v>114685</v>
      </c>
      <c r="C370" s="10" t="s">
        <v>535</v>
      </c>
      <c r="D370" s="10" t="s">
        <v>269</v>
      </c>
      <c r="E370" s="103">
        <v>14468</v>
      </c>
      <c r="F370" s="103" t="s">
        <v>1485</v>
      </c>
      <c r="IU370" s="32">
        <v>20</v>
      </c>
      <c r="IV370" s="32">
        <v>10</v>
      </c>
      <c r="IX370" s="32">
        <v>30</v>
      </c>
      <c r="IY370" s="32">
        <v>-2</v>
      </c>
      <c r="IZ370" s="32" t="s">
        <v>228</v>
      </c>
      <c r="JB370" s="32">
        <v>50</v>
      </c>
      <c r="JC370" s="32">
        <v>78</v>
      </c>
      <c r="JF370" s="32">
        <v>20</v>
      </c>
      <c r="JI370" s="66"/>
      <c r="JL370" s="32">
        <f t="shared" si="5"/>
        <v>98</v>
      </c>
    </row>
    <row r="371" customHeight="1" spans="1:272">
      <c r="A371" s="10">
        <v>369</v>
      </c>
      <c r="B371" s="10">
        <v>114685</v>
      </c>
      <c r="C371" s="10" t="s">
        <v>535</v>
      </c>
      <c r="D371" s="10" t="s">
        <v>269</v>
      </c>
      <c r="E371" s="103">
        <v>14470</v>
      </c>
      <c r="F371" s="103" t="s">
        <v>1486</v>
      </c>
      <c r="IU371" s="32">
        <v>20</v>
      </c>
      <c r="IV371" s="32">
        <v>20</v>
      </c>
      <c r="IX371" s="32">
        <v>40</v>
      </c>
      <c r="IY371" s="32">
        <v>-1.5</v>
      </c>
      <c r="IZ371" s="32" t="s">
        <v>228</v>
      </c>
      <c r="JB371" s="32">
        <v>50</v>
      </c>
      <c r="JC371" s="32">
        <v>88.5</v>
      </c>
      <c r="JD371" s="32">
        <v>-10.8</v>
      </c>
      <c r="JE371" s="32" t="s">
        <v>545</v>
      </c>
      <c r="JF371" s="32">
        <v>20</v>
      </c>
      <c r="JG371" s="32">
        <v>20</v>
      </c>
      <c r="JH371" s="32">
        <v>20</v>
      </c>
      <c r="JI371" s="66"/>
      <c r="JL371" s="32">
        <f t="shared" si="5"/>
        <v>137.7</v>
      </c>
    </row>
    <row r="372" customHeight="1" spans="1:272">
      <c r="A372" s="10">
        <v>370</v>
      </c>
      <c r="B372" s="10">
        <v>116482</v>
      </c>
      <c r="C372" s="10" t="s">
        <v>1364</v>
      </c>
      <c r="D372" s="10" t="s">
        <v>269</v>
      </c>
      <c r="E372" s="103">
        <v>14367</v>
      </c>
      <c r="F372" s="103" t="s">
        <v>1487</v>
      </c>
      <c r="IU372" s="32">
        <v>20</v>
      </c>
      <c r="IV372" s="32">
        <v>20</v>
      </c>
      <c r="IX372" s="32">
        <v>40</v>
      </c>
      <c r="IY372" s="32">
        <v>-14.5</v>
      </c>
      <c r="IZ372" s="32" t="s">
        <v>456</v>
      </c>
      <c r="JC372" s="32">
        <v>25.5</v>
      </c>
      <c r="JD372" s="32">
        <v>-14</v>
      </c>
      <c r="JE372" s="32" t="s">
        <v>633</v>
      </c>
      <c r="JI372" s="66"/>
      <c r="JL372" s="32">
        <f t="shared" si="5"/>
        <v>11.5</v>
      </c>
    </row>
    <row r="373" customHeight="1" spans="1:272">
      <c r="A373" s="10">
        <v>371</v>
      </c>
      <c r="B373" s="10">
        <v>107658</v>
      </c>
      <c r="C373" s="10" t="s">
        <v>641</v>
      </c>
      <c r="D373" s="10" t="s">
        <v>190</v>
      </c>
      <c r="E373" s="103">
        <v>14861</v>
      </c>
      <c r="F373" s="103" t="s">
        <v>1488</v>
      </c>
      <c r="IU373" s="32">
        <v>20</v>
      </c>
      <c r="IV373" s="32">
        <v>0</v>
      </c>
      <c r="IX373" s="32">
        <v>20</v>
      </c>
      <c r="JC373" s="32">
        <v>20</v>
      </c>
      <c r="JG373" s="32">
        <v>20</v>
      </c>
      <c r="JH373" s="32">
        <v>20</v>
      </c>
      <c r="JI373" s="66"/>
      <c r="JL373" s="32">
        <f t="shared" si="5"/>
        <v>60</v>
      </c>
    </row>
    <row r="374" customHeight="1" spans="1:272">
      <c r="A374" s="10">
        <v>372</v>
      </c>
      <c r="B374" s="10">
        <v>709</v>
      </c>
      <c r="C374" s="10" t="s">
        <v>1173</v>
      </c>
      <c r="D374" s="10" t="s">
        <v>190</v>
      </c>
      <c r="E374" s="104">
        <v>14357</v>
      </c>
      <c r="F374" s="104" t="s">
        <v>1489</v>
      </c>
      <c r="G374" s="104">
        <v>2</v>
      </c>
      <c r="H374" s="104">
        <v>20</v>
      </c>
      <c r="I374" s="104"/>
      <c r="J374" s="104">
        <v>20</v>
      </c>
      <c r="IV374" s="104">
        <v>20</v>
      </c>
      <c r="IX374" s="32">
        <v>20</v>
      </c>
      <c r="JC374" s="32">
        <v>20</v>
      </c>
      <c r="JI374" s="66"/>
      <c r="JL374" s="32">
        <f t="shared" si="5"/>
        <v>20</v>
      </c>
    </row>
    <row r="375" customHeight="1" spans="1:272">
      <c r="A375" s="10">
        <v>373</v>
      </c>
      <c r="B375" s="10">
        <v>730</v>
      </c>
      <c r="C375" s="10" t="s">
        <v>437</v>
      </c>
      <c r="D375" s="10" t="s">
        <v>190</v>
      </c>
      <c r="E375" s="104">
        <v>14462</v>
      </c>
      <c r="F375" s="104" t="s">
        <v>1490</v>
      </c>
      <c r="G375" s="104">
        <v>2</v>
      </c>
      <c r="H375" s="104">
        <v>20</v>
      </c>
      <c r="I375" s="104"/>
      <c r="J375" s="104">
        <v>20</v>
      </c>
      <c r="IV375" s="104">
        <v>20</v>
      </c>
      <c r="IX375" s="32">
        <v>20</v>
      </c>
      <c r="JC375" s="32">
        <v>20</v>
      </c>
      <c r="JI375" s="66"/>
      <c r="JL375" s="32">
        <f t="shared" si="5"/>
        <v>20</v>
      </c>
    </row>
    <row r="376" customHeight="1" spans="1:272">
      <c r="A376" s="10">
        <v>374</v>
      </c>
      <c r="B376" s="10">
        <v>730</v>
      </c>
      <c r="C376" s="10" t="s">
        <v>437</v>
      </c>
      <c r="D376" s="10" t="s">
        <v>190</v>
      </c>
      <c r="E376" s="104">
        <v>14368</v>
      </c>
      <c r="F376" s="104" t="s">
        <v>1491</v>
      </c>
      <c r="G376" s="104">
        <v>2</v>
      </c>
      <c r="H376" s="104">
        <v>20</v>
      </c>
      <c r="I376" s="104"/>
      <c r="J376" s="104">
        <v>20</v>
      </c>
      <c r="IV376" s="104">
        <v>20</v>
      </c>
      <c r="IX376" s="32">
        <v>20</v>
      </c>
      <c r="IY376" s="32">
        <v>-6</v>
      </c>
      <c r="IZ376" s="32" t="s">
        <v>228</v>
      </c>
      <c r="JC376" s="32">
        <v>14</v>
      </c>
      <c r="JI376" s="66"/>
      <c r="JL376" s="32">
        <f t="shared" si="5"/>
        <v>14</v>
      </c>
    </row>
    <row r="377" customHeight="1" spans="1:272">
      <c r="A377" s="10">
        <v>375</v>
      </c>
      <c r="B377" s="10">
        <v>341</v>
      </c>
      <c r="C377" s="10" t="s">
        <v>598</v>
      </c>
      <c r="D377" s="10" t="s">
        <v>196</v>
      </c>
      <c r="E377" s="104">
        <v>14813</v>
      </c>
      <c r="F377" s="104" t="s">
        <v>1492</v>
      </c>
      <c r="G377" s="104">
        <v>2</v>
      </c>
      <c r="H377" s="104">
        <v>20</v>
      </c>
      <c r="I377" s="104"/>
      <c r="J377" s="104">
        <v>20</v>
      </c>
      <c r="IV377" s="104">
        <v>20</v>
      </c>
      <c r="IX377" s="32">
        <v>20</v>
      </c>
      <c r="JC377" s="32">
        <v>20</v>
      </c>
      <c r="JI377" s="66"/>
      <c r="JL377" s="32">
        <f t="shared" si="5"/>
        <v>20</v>
      </c>
    </row>
    <row r="378" customHeight="1" spans="1:272">
      <c r="A378" s="10">
        <v>376</v>
      </c>
      <c r="B378" s="10">
        <v>539</v>
      </c>
      <c r="C378" s="10" t="s">
        <v>819</v>
      </c>
      <c r="D378" s="10" t="s">
        <v>196</v>
      </c>
      <c r="E378" s="104">
        <v>14740</v>
      </c>
      <c r="F378" s="104" t="s">
        <v>1493</v>
      </c>
      <c r="G378" s="104">
        <v>2</v>
      </c>
      <c r="H378" s="104">
        <v>20</v>
      </c>
      <c r="I378" s="104"/>
      <c r="J378" s="104">
        <v>20</v>
      </c>
      <c r="IV378" s="104">
        <v>20</v>
      </c>
      <c r="IX378" s="32">
        <v>20</v>
      </c>
      <c r="JC378" s="32">
        <v>20</v>
      </c>
      <c r="JD378" s="32">
        <v>-28.5</v>
      </c>
      <c r="JE378" s="32" t="s">
        <v>310</v>
      </c>
      <c r="JG378" s="32">
        <v>20</v>
      </c>
      <c r="JI378" s="66"/>
      <c r="JL378" s="32">
        <f t="shared" si="5"/>
        <v>11.5</v>
      </c>
    </row>
    <row r="379" customHeight="1" spans="1:272">
      <c r="A379" s="10">
        <v>377</v>
      </c>
      <c r="B379" s="10">
        <v>746</v>
      </c>
      <c r="C379" s="10" t="s">
        <v>324</v>
      </c>
      <c r="D379" s="10" t="s">
        <v>196</v>
      </c>
      <c r="E379" s="104">
        <v>14840</v>
      </c>
      <c r="F379" s="104" t="s">
        <v>1494</v>
      </c>
      <c r="G379" s="104">
        <v>2</v>
      </c>
      <c r="H379" s="104">
        <v>20</v>
      </c>
      <c r="I379" s="104"/>
      <c r="J379" s="104">
        <v>20</v>
      </c>
      <c r="IV379" s="104">
        <v>20</v>
      </c>
      <c r="IX379" s="32">
        <v>20</v>
      </c>
      <c r="JC379" s="32">
        <v>20</v>
      </c>
      <c r="JD379" s="32">
        <v>-30</v>
      </c>
      <c r="JE379" s="32" t="s">
        <v>206</v>
      </c>
      <c r="JG379" s="32">
        <v>20</v>
      </c>
      <c r="JH379" s="32">
        <v>20</v>
      </c>
      <c r="JI379" s="66"/>
      <c r="JL379" s="32">
        <f t="shared" si="5"/>
        <v>30</v>
      </c>
    </row>
    <row r="380" customHeight="1" spans="1:272">
      <c r="A380" s="10">
        <v>378</v>
      </c>
      <c r="B380" s="10">
        <v>104838</v>
      </c>
      <c r="C380" s="10" t="s">
        <v>746</v>
      </c>
      <c r="D380" s="10" t="s">
        <v>190</v>
      </c>
      <c r="E380" s="104">
        <v>14841</v>
      </c>
      <c r="F380" s="104" t="s">
        <v>1495</v>
      </c>
      <c r="G380" s="104">
        <v>2</v>
      </c>
      <c r="H380" s="104">
        <v>20</v>
      </c>
      <c r="I380" s="104"/>
      <c r="J380" s="104">
        <v>20</v>
      </c>
      <c r="IV380" s="104">
        <v>20</v>
      </c>
      <c r="IX380" s="32">
        <v>20</v>
      </c>
      <c r="JC380" s="32">
        <v>20</v>
      </c>
      <c r="JI380" s="66"/>
      <c r="JL380" s="32">
        <f t="shared" si="5"/>
        <v>20</v>
      </c>
    </row>
    <row r="381" customHeight="1" spans="1:272">
      <c r="A381" s="10">
        <v>379</v>
      </c>
      <c r="B381" s="10">
        <v>308</v>
      </c>
      <c r="C381" s="10" t="s">
        <v>1212</v>
      </c>
      <c r="D381" s="10" t="s">
        <v>269</v>
      </c>
      <c r="E381" s="104">
        <v>14404</v>
      </c>
      <c r="F381" s="104" t="s">
        <v>1496</v>
      </c>
      <c r="G381" s="104">
        <v>2</v>
      </c>
      <c r="H381" s="104">
        <v>20</v>
      </c>
      <c r="I381" s="104"/>
      <c r="J381" s="104">
        <v>20</v>
      </c>
      <c r="IV381" s="104">
        <v>20</v>
      </c>
      <c r="IX381" s="32">
        <v>20</v>
      </c>
      <c r="JC381" s="32">
        <v>20</v>
      </c>
      <c r="JI381" s="66"/>
      <c r="JL381" s="32">
        <f t="shared" si="5"/>
        <v>20</v>
      </c>
    </row>
    <row r="382" customHeight="1" spans="1:272">
      <c r="A382" s="10">
        <v>380</v>
      </c>
      <c r="B382" s="10">
        <v>349</v>
      </c>
      <c r="C382" s="10" t="s">
        <v>535</v>
      </c>
      <c r="D382" s="10" t="s">
        <v>269</v>
      </c>
      <c r="E382" s="104">
        <v>14389</v>
      </c>
      <c r="F382" s="104" t="s">
        <v>1497</v>
      </c>
      <c r="G382" s="104">
        <v>2</v>
      </c>
      <c r="H382" s="104">
        <v>20</v>
      </c>
      <c r="I382" s="104"/>
      <c r="J382" s="104">
        <v>20</v>
      </c>
      <c r="IV382" s="104">
        <v>20</v>
      </c>
      <c r="IX382" s="32">
        <v>20</v>
      </c>
      <c r="JC382" s="32">
        <v>20</v>
      </c>
      <c r="JH382" s="32">
        <v>20</v>
      </c>
      <c r="JI382" s="66"/>
      <c r="JL382" s="32">
        <f t="shared" si="5"/>
        <v>40</v>
      </c>
    </row>
    <row r="383" customHeight="1" spans="1:272">
      <c r="A383" s="10">
        <v>381</v>
      </c>
      <c r="B383" s="10">
        <v>391</v>
      </c>
      <c r="C383" s="10" t="s">
        <v>1063</v>
      </c>
      <c r="D383" s="10" t="s">
        <v>269</v>
      </c>
      <c r="E383" s="104">
        <v>14391</v>
      </c>
      <c r="F383" s="104" t="s">
        <v>1498</v>
      </c>
      <c r="G383" s="104">
        <v>2</v>
      </c>
      <c r="H383" s="104">
        <v>20</v>
      </c>
      <c r="I383" s="104"/>
      <c r="J383" s="104">
        <v>20</v>
      </c>
      <c r="IV383" s="104">
        <v>20</v>
      </c>
      <c r="IX383" s="32">
        <v>20</v>
      </c>
      <c r="JC383" s="32">
        <v>20</v>
      </c>
      <c r="JH383" s="32">
        <v>20</v>
      </c>
      <c r="JI383" s="66"/>
      <c r="JK383" s="32">
        <v>-4</v>
      </c>
      <c r="JL383" s="32">
        <f t="shared" si="5"/>
        <v>36</v>
      </c>
    </row>
    <row r="384" customHeight="1" spans="1:272">
      <c r="A384" s="10">
        <v>382</v>
      </c>
      <c r="B384" s="10">
        <v>391</v>
      </c>
      <c r="C384" s="10" t="s">
        <v>1063</v>
      </c>
      <c r="D384" s="10" t="s">
        <v>269</v>
      </c>
      <c r="E384" s="104">
        <v>14431</v>
      </c>
      <c r="F384" s="104" t="s">
        <v>1499</v>
      </c>
      <c r="G384" s="104">
        <v>2</v>
      </c>
      <c r="H384" s="104">
        <v>20</v>
      </c>
      <c r="I384" s="104"/>
      <c r="J384" s="104">
        <v>20</v>
      </c>
      <c r="IV384" s="104">
        <v>20</v>
      </c>
      <c r="IX384" s="32">
        <v>20</v>
      </c>
      <c r="JC384" s="32">
        <v>20</v>
      </c>
      <c r="JI384" s="66"/>
      <c r="JL384" s="32">
        <f t="shared" si="5"/>
        <v>20</v>
      </c>
    </row>
    <row r="385" customHeight="1" spans="1:272">
      <c r="A385" s="10">
        <v>383</v>
      </c>
      <c r="B385" s="10">
        <v>517</v>
      </c>
      <c r="C385" s="10" t="s">
        <v>407</v>
      </c>
      <c r="D385" s="10" t="s">
        <v>269</v>
      </c>
      <c r="E385" s="104">
        <v>14704</v>
      </c>
      <c r="F385" s="104" t="s">
        <v>1500</v>
      </c>
      <c r="G385" s="104">
        <v>2</v>
      </c>
      <c r="H385" s="104">
        <v>20</v>
      </c>
      <c r="I385" s="104"/>
      <c r="J385" s="104">
        <v>20</v>
      </c>
      <c r="IV385" s="104">
        <v>20</v>
      </c>
      <c r="IX385" s="32">
        <v>20</v>
      </c>
      <c r="IY385" s="32">
        <v>-10</v>
      </c>
      <c r="IZ385" s="32" t="s">
        <v>336</v>
      </c>
      <c r="JC385" s="32">
        <v>10</v>
      </c>
      <c r="JD385" s="32">
        <v>-1</v>
      </c>
      <c r="JE385" s="32" t="s">
        <v>633</v>
      </c>
      <c r="JI385" s="66"/>
      <c r="JL385" s="32">
        <f t="shared" si="5"/>
        <v>9</v>
      </c>
    </row>
    <row r="386" customHeight="1" spans="1:272">
      <c r="A386" s="10">
        <v>384</v>
      </c>
      <c r="B386" s="10">
        <v>578</v>
      </c>
      <c r="C386" s="10" t="s">
        <v>527</v>
      </c>
      <c r="D386" s="10" t="s">
        <v>269</v>
      </c>
      <c r="E386" s="104">
        <v>14414</v>
      </c>
      <c r="F386" s="104" t="s">
        <v>1501</v>
      </c>
      <c r="G386" s="104">
        <v>2</v>
      </c>
      <c r="H386" s="104">
        <v>20</v>
      </c>
      <c r="I386" s="104"/>
      <c r="J386" s="104">
        <v>20</v>
      </c>
      <c r="IV386" s="104">
        <v>20</v>
      </c>
      <c r="IX386" s="32">
        <v>20</v>
      </c>
      <c r="JC386" s="32">
        <v>20</v>
      </c>
      <c r="JI386" s="66"/>
      <c r="JL386" s="32">
        <f t="shared" si="5"/>
        <v>20</v>
      </c>
    </row>
    <row r="387" customHeight="1" spans="1:272">
      <c r="A387" s="10">
        <v>385</v>
      </c>
      <c r="B387" s="10">
        <v>578</v>
      </c>
      <c r="C387" s="10" t="s">
        <v>527</v>
      </c>
      <c r="D387" s="10" t="s">
        <v>269</v>
      </c>
      <c r="E387" s="104">
        <v>14422</v>
      </c>
      <c r="F387" s="104" t="s">
        <v>1502</v>
      </c>
      <c r="G387" s="104">
        <v>2</v>
      </c>
      <c r="H387" s="104">
        <v>20</v>
      </c>
      <c r="I387" s="104"/>
      <c r="J387" s="104">
        <v>20</v>
      </c>
      <c r="IV387" s="104">
        <v>20</v>
      </c>
      <c r="IX387" s="32">
        <v>20</v>
      </c>
      <c r="JC387" s="32">
        <v>20</v>
      </c>
      <c r="JI387" s="66"/>
      <c r="JL387" s="32">
        <f t="shared" si="5"/>
        <v>20</v>
      </c>
    </row>
    <row r="388" customHeight="1" spans="1:272">
      <c r="A388" s="10">
        <v>386</v>
      </c>
      <c r="B388" s="10">
        <v>581</v>
      </c>
      <c r="C388" s="10" t="s">
        <v>726</v>
      </c>
      <c r="D388" s="10" t="s">
        <v>269</v>
      </c>
      <c r="E388" s="104">
        <v>14409</v>
      </c>
      <c r="F388" s="104" t="s">
        <v>1503</v>
      </c>
      <c r="G388" s="104">
        <v>2</v>
      </c>
      <c r="H388" s="104">
        <v>20</v>
      </c>
      <c r="I388" s="104"/>
      <c r="J388" s="104">
        <v>20</v>
      </c>
      <c r="IV388" s="104">
        <v>20</v>
      </c>
      <c r="IX388" s="32">
        <v>20</v>
      </c>
      <c r="JC388" s="32">
        <v>20</v>
      </c>
      <c r="JI388" s="66"/>
      <c r="JL388" s="32">
        <f t="shared" ref="JL388:JL451" si="6">JC388+JD388+JF388+JG388+JH388+JI388+JJ388+JK388</f>
        <v>20</v>
      </c>
    </row>
    <row r="389" customHeight="1" spans="1:272">
      <c r="A389" s="10">
        <v>387</v>
      </c>
      <c r="B389" s="10">
        <v>581</v>
      </c>
      <c r="C389" s="10" t="s">
        <v>726</v>
      </c>
      <c r="D389" s="10" t="s">
        <v>269</v>
      </c>
      <c r="E389" s="104">
        <v>14485</v>
      </c>
      <c r="F389" s="104" t="s">
        <v>1504</v>
      </c>
      <c r="G389" s="104">
        <v>1</v>
      </c>
      <c r="H389" s="104">
        <v>10</v>
      </c>
      <c r="I389" s="104"/>
      <c r="J389" s="104">
        <v>10</v>
      </c>
      <c r="IV389" s="104">
        <v>10</v>
      </c>
      <c r="IX389" s="32">
        <v>10</v>
      </c>
      <c r="JC389" s="32">
        <v>10</v>
      </c>
      <c r="JI389" s="66"/>
      <c r="JL389" s="32">
        <f t="shared" si="6"/>
        <v>10</v>
      </c>
    </row>
    <row r="390" customHeight="1" spans="1:272">
      <c r="A390" s="10">
        <v>388</v>
      </c>
      <c r="B390" s="10">
        <v>581</v>
      </c>
      <c r="C390" s="10" t="s">
        <v>726</v>
      </c>
      <c r="D390" s="10" t="s">
        <v>269</v>
      </c>
      <c r="E390" s="104">
        <v>14475</v>
      </c>
      <c r="F390" s="104" t="s">
        <v>1505</v>
      </c>
      <c r="G390" s="104">
        <v>2</v>
      </c>
      <c r="H390" s="104">
        <v>20</v>
      </c>
      <c r="I390" s="104"/>
      <c r="J390" s="104">
        <v>20</v>
      </c>
      <c r="IV390" s="104">
        <v>20</v>
      </c>
      <c r="IX390" s="32">
        <v>20</v>
      </c>
      <c r="JC390" s="32">
        <v>20</v>
      </c>
      <c r="JD390" s="32">
        <v>-4.8</v>
      </c>
      <c r="JE390" s="32" t="s">
        <v>545</v>
      </c>
      <c r="JG390" s="32">
        <v>20</v>
      </c>
      <c r="JI390" s="66"/>
      <c r="JL390" s="32">
        <f t="shared" si="6"/>
        <v>35.2</v>
      </c>
    </row>
    <row r="391" customHeight="1" spans="1:272">
      <c r="A391" s="10">
        <v>389</v>
      </c>
      <c r="B391" s="10">
        <v>114622</v>
      </c>
      <c r="C391" s="10" t="s">
        <v>615</v>
      </c>
      <c r="D391" s="10" t="s">
        <v>269</v>
      </c>
      <c r="E391" s="104">
        <v>14384</v>
      </c>
      <c r="F391" s="104" t="s">
        <v>1506</v>
      </c>
      <c r="G391" s="104">
        <v>2</v>
      </c>
      <c r="H391" s="104">
        <v>20</v>
      </c>
      <c r="I391" s="104"/>
      <c r="J391" s="104">
        <v>20</v>
      </c>
      <c r="IV391" s="104">
        <v>20</v>
      </c>
      <c r="IX391" s="32">
        <v>20</v>
      </c>
      <c r="IY391" s="32">
        <v>-3.5</v>
      </c>
      <c r="IZ391" s="32" t="s">
        <v>216</v>
      </c>
      <c r="JC391" s="32">
        <v>16.5</v>
      </c>
      <c r="JH391" s="32">
        <v>20</v>
      </c>
      <c r="JI391" s="66"/>
      <c r="JL391" s="32">
        <f t="shared" si="6"/>
        <v>36.5</v>
      </c>
    </row>
    <row r="392" customHeight="1" spans="1:272">
      <c r="A392" s="10">
        <v>390</v>
      </c>
      <c r="B392" s="10">
        <v>585</v>
      </c>
      <c r="C392" s="10" t="s">
        <v>668</v>
      </c>
      <c r="D392" s="10" t="s">
        <v>269</v>
      </c>
      <c r="E392" s="104">
        <v>14380</v>
      </c>
      <c r="F392" s="104" t="s">
        <v>1507</v>
      </c>
      <c r="G392" s="104">
        <v>2</v>
      </c>
      <c r="H392" s="104">
        <v>20</v>
      </c>
      <c r="I392" s="104"/>
      <c r="J392" s="104">
        <v>20</v>
      </c>
      <c r="IV392" s="104">
        <v>20</v>
      </c>
      <c r="IX392" s="32">
        <v>20</v>
      </c>
      <c r="JC392" s="32">
        <v>20</v>
      </c>
      <c r="JH392" s="32">
        <v>20</v>
      </c>
      <c r="JI392" s="66"/>
      <c r="JL392" s="32">
        <f t="shared" si="6"/>
        <v>40</v>
      </c>
    </row>
    <row r="393" customHeight="1" spans="1:272">
      <c r="A393" s="10">
        <v>391</v>
      </c>
      <c r="B393" s="10">
        <v>724</v>
      </c>
      <c r="C393" s="10" t="s">
        <v>1013</v>
      </c>
      <c r="D393" s="10" t="s">
        <v>269</v>
      </c>
      <c r="E393" s="104">
        <v>14444</v>
      </c>
      <c r="F393" s="104" t="s">
        <v>1508</v>
      </c>
      <c r="G393" s="104">
        <v>2</v>
      </c>
      <c r="H393" s="104">
        <v>20</v>
      </c>
      <c r="I393" s="104"/>
      <c r="J393" s="104">
        <v>20</v>
      </c>
      <c r="IV393" s="104">
        <v>20</v>
      </c>
      <c r="IX393" s="32">
        <v>20</v>
      </c>
      <c r="JC393" s="32">
        <v>20</v>
      </c>
      <c r="JF393" s="32">
        <v>20</v>
      </c>
      <c r="JG393" s="32">
        <v>20</v>
      </c>
      <c r="JI393" s="66"/>
      <c r="JL393" s="32">
        <f t="shared" si="6"/>
        <v>60</v>
      </c>
    </row>
    <row r="394" customHeight="1" spans="1:272">
      <c r="A394" s="10">
        <v>392</v>
      </c>
      <c r="B394" s="10">
        <v>724</v>
      </c>
      <c r="C394" s="10" t="s">
        <v>1013</v>
      </c>
      <c r="D394" s="10" t="s">
        <v>269</v>
      </c>
      <c r="E394" s="104">
        <v>14366</v>
      </c>
      <c r="F394" s="104" t="s">
        <v>1509</v>
      </c>
      <c r="G394" s="104">
        <v>2</v>
      </c>
      <c r="H394" s="104">
        <v>20</v>
      </c>
      <c r="I394" s="104"/>
      <c r="J394" s="104">
        <v>20</v>
      </c>
      <c r="IV394" s="104">
        <v>20</v>
      </c>
      <c r="IX394" s="32">
        <v>20</v>
      </c>
      <c r="JC394" s="32">
        <v>20</v>
      </c>
      <c r="JF394" s="32">
        <v>20</v>
      </c>
      <c r="JG394" s="32">
        <v>20</v>
      </c>
      <c r="JI394" s="66"/>
      <c r="JL394" s="32">
        <f t="shared" si="6"/>
        <v>60</v>
      </c>
    </row>
    <row r="395" customHeight="1" spans="1:272">
      <c r="A395" s="10">
        <v>393</v>
      </c>
      <c r="B395" s="10">
        <v>103199</v>
      </c>
      <c r="C395" s="10" t="s">
        <v>999</v>
      </c>
      <c r="D395" s="10" t="s">
        <v>269</v>
      </c>
      <c r="E395" s="104">
        <v>14339</v>
      </c>
      <c r="F395" s="104" t="s">
        <v>1510</v>
      </c>
      <c r="G395" s="104">
        <v>2</v>
      </c>
      <c r="H395" s="104">
        <v>20</v>
      </c>
      <c r="I395" s="104">
        <v>20</v>
      </c>
      <c r="J395" s="104">
        <v>40</v>
      </c>
      <c r="IV395" s="104">
        <v>40</v>
      </c>
      <c r="IX395" s="32">
        <v>40</v>
      </c>
      <c r="IY395" s="32">
        <v>-15</v>
      </c>
      <c r="IZ395" s="32" t="s">
        <v>194</v>
      </c>
      <c r="JC395" s="32">
        <v>25</v>
      </c>
      <c r="JD395" s="32">
        <v>-7.7</v>
      </c>
      <c r="JE395" s="32" t="s">
        <v>545</v>
      </c>
      <c r="JF395" s="32">
        <v>20</v>
      </c>
      <c r="JG395" s="32">
        <v>20</v>
      </c>
      <c r="JI395" s="66"/>
      <c r="JL395" s="32">
        <f t="shared" si="6"/>
        <v>57.3</v>
      </c>
    </row>
    <row r="396" customHeight="1" spans="1:272">
      <c r="A396" s="10">
        <v>394</v>
      </c>
      <c r="B396" s="10">
        <v>106485</v>
      </c>
      <c r="C396" s="10" t="s">
        <v>888</v>
      </c>
      <c r="D396" s="10" t="s">
        <v>376</v>
      </c>
      <c r="E396" s="104">
        <v>14315</v>
      </c>
      <c r="F396" s="104" t="s">
        <v>1511</v>
      </c>
      <c r="G396" s="104">
        <v>2</v>
      </c>
      <c r="H396" s="104">
        <v>20</v>
      </c>
      <c r="I396" s="104"/>
      <c r="J396" s="104">
        <v>20</v>
      </c>
      <c r="IV396" s="104">
        <v>20</v>
      </c>
      <c r="IX396" s="32">
        <v>20</v>
      </c>
      <c r="JC396" s="32">
        <v>20</v>
      </c>
      <c r="JF396" s="32">
        <v>20</v>
      </c>
      <c r="JI396" s="66"/>
      <c r="JL396" s="32">
        <f t="shared" si="6"/>
        <v>40</v>
      </c>
    </row>
    <row r="397" customHeight="1" spans="1:272">
      <c r="A397" s="10">
        <v>395</v>
      </c>
      <c r="B397" s="10">
        <v>712</v>
      </c>
      <c r="C397" s="10" t="s">
        <v>739</v>
      </c>
      <c r="D397" s="10" t="s">
        <v>279</v>
      </c>
      <c r="E397" s="104">
        <v>14420</v>
      </c>
      <c r="F397" s="104" t="s">
        <v>1512</v>
      </c>
      <c r="G397" s="104">
        <v>2</v>
      </c>
      <c r="H397" s="104">
        <v>20</v>
      </c>
      <c r="I397" s="104"/>
      <c r="J397" s="104">
        <v>20</v>
      </c>
      <c r="IV397" s="104">
        <v>20</v>
      </c>
      <c r="IX397" s="32">
        <v>20</v>
      </c>
      <c r="JC397" s="32">
        <v>20</v>
      </c>
      <c r="JI397" s="66"/>
      <c r="JL397" s="32">
        <f t="shared" si="6"/>
        <v>20</v>
      </c>
    </row>
    <row r="398" customHeight="1" spans="1:272">
      <c r="A398" s="10">
        <v>396</v>
      </c>
      <c r="B398" s="10">
        <v>114622</v>
      </c>
      <c r="C398" s="10" t="s">
        <v>615</v>
      </c>
      <c r="D398" s="10" t="s">
        <v>269</v>
      </c>
      <c r="E398" s="104">
        <v>14476</v>
      </c>
      <c r="F398" s="104" t="s">
        <v>1513</v>
      </c>
      <c r="G398" s="104">
        <v>2</v>
      </c>
      <c r="H398" s="104">
        <v>20</v>
      </c>
      <c r="I398" s="104"/>
      <c r="J398" s="104">
        <v>20</v>
      </c>
      <c r="IV398" s="104">
        <v>20</v>
      </c>
      <c r="IX398" s="32">
        <v>20</v>
      </c>
      <c r="JC398" s="32">
        <v>20</v>
      </c>
      <c r="JI398" s="66"/>
      <c r="JL398" s="32">
        <f t="shared" si="6"/>
        <v>20</v>
      </c>
    </row>
    <row r="399" customHeight="1" spans="1:272">
      <c r="A399" s="10">
        <v>397</v>
      </c>
      <c r="B399" s="10">
        <v>114685</v>
      </c>
      <c r="C399" s="10" t="s">
        <v>535</v>
      </c>
      <c r="D399" s="10" t="s">
        <v>269</v>
      </c>
      <c r="E399" s="104">
        <v>14451</v>
      </c>
      <c r="F399" s="104" t="s">
        <v>1514</v>
      </c>
      <c r="G399" s="104">
        <v>2</v>
      </c>
      <c r="H399" s="104">
        <v>20</v>
      </c>
      <c r="I399" s="104"/>
      <c r="J399" s="104">
        <v>20</v>
      </c>
      <c r="IV399" s="104">
        <v>20</v>
      </c>
      <c r="IX399" s="32">
        <v>20</v>
      </c>
      <c r="JC399" s="32">
        <v>20</v>
      </c>
      <c r="JF399" s="32">
        <v>20</v>
      </c>
      <c r="JH399" s="32">
        <v>20</v>
      </c>
      <c r="JI399" s="66"/>
      <c r="JL399" s="32">
        <f t="shared" si="6"/>
        <v>60</v>
      </c>
    </row>
    <row r="400" customHeight="1" spans="1:272">
      <c r="A400" s="10">
        <v>398</v>
      </c>
      <c r="B400" s="10">
        <v>387</v>
      </c>
      <c r="C400" s="10" t="s">
        <v>467</v>
      </c>
      <c r="D400" s="10" t="s">
        <v>279</v>
      </c>
      <c r="E400" s="104">
        <v>14430</v>
      </c>
      <c r="F400" s="104" t="s">
        <v>1515</v>
      </c>
      <c r="G400" s="104">
        <v>2</v>
      </c>
      <c r="H400" s="104">
        <v>20</v>
      </c>
      <c r="I400" s="104"/>
      <c r="J400" s="104">
        <v>20</v>
      </c>
      <c r="IV400" s="104">
        <v>20</v>
      </c>
      <c r="IX400" s="32">
        <v>20</v>
      </c>
      <c r="JC400" s="32">
        <v>20</v>
      </c>
      <c r="JD400" s="32">
        <v>-11</v>
      </c>
      <c r="JE400" s="32" t="s">
        <v>545</v>
      </c>
      <c r="JF400" s="32">
        <v>20</v>
      </c>
      <c r="JH400" s="32">
        <v>20</v>
      </c>
      <c r="JI400" s="66"/>
      <c r="JL400" s="32">
        <f t="shared" si="6"/>
        <v>49</v>
      </c>
    </row>
    <row r="401" customHeight="1" spans="1:272">
      <c r="A401" s="10">
        <v>399</v>
      </c>
      <c r="B401" s="10">
        <v>387</v>
      </c>
      <c r="C401" s="10" t="s">
        <v>467</v>
      </c>
      <c r="D401" s="10" t="s">
        <v>279</v>
      </c>
      <c r="E401" s="104">
        <v>14425</v>
      </c>
      <c r="F401" s="104" t="s">
        <v>1516</v>
      </c>
      <c r="G401" s="104">
        <v>1</v>
      </c>
      <c r="H401" s="104">
        <v>10</v>
      </c>
      <c r="I401" s="104"/>
      <c r="J401" s="104">
        <v>10</v>
      </c>
      <c r="IV401" s="104">
        <v>10</v>
      </c>
      <c r="IX401" s="32">
        <v>10</v>
      </c>
      <c r="JC401" s="32">
        <v>10</v>
      </c>
      <c r="JD401" s="32">
        <v>-10</v>
      </c>
      <c r="JE401" s="32" t="s">
        <v>217</v>
      </c>
      <c r="JF401" s="32">
        <v>20</v>
      </c>
      <c r="JH401" s="32">
        <v>20</v>
      </c>
      <c r="JI401" s="66"/>
      <c r="JL401" s="32">
        <f t="shared" si="6"/>
        <v>40</v>
      </c>
    </row>
    <row r="402" customHeight="1" spans="1:272">
      <c r="A402" s="10">
        <v>400</v>
      </c>
      <c r="B402" s="10">
        <v>511</v>
      </c>
      <c r="C402" s="10" t="s">
        <v>930</v>
      </c>
      <c r="D402" s="10" t="s">
        <v>279</v>
      </c>
      <c r="E402" s="104">
        <v>14478</v>
      </c>
      <c r="F402" s="104" t="s">
        <v>1517</v>
      </c>
      <c r="G402" s="104">
        <v>2</v>
      </c>
      <c r="H402" s="104">
        <v>20</v>
      </c>
      <c r="I402" s="104"/>
      <c r="J402" s="104">
        <v>20</v>
      </c>
      <c r="IV402" s="104">
        <v>20</v>
      </c>
      <c r="IX402" s="32">
        <v>20</v>
      </c>
      <c r="JC402" s="32">
        <v>20</v>
      </c>
      <c r="JI402" s="66"/>
      <c r="JL402" s="32">
        <f t="shared" si="6"/>
        <v>20</v>
      </c>
    </row>
    <row r="403" customHeight="1" spans="1:272">
      <c r="A403" s="10">
        <v>401</v>
      </c>
      <c r="B403" s="10">
        <v>515</v>
      </c>
      <c r="C403" s="10" t="s">
        <v>620</v>
      </c>
      <c r="D403" s="10" t="s">
        <v>279</v>
      </c>
      <c r="E403" s="104">
        <v>14361</v>
      </c>
      <c r="F403" s="104" t="s">
        <v>1518</v>
      </c>
      <c r="G403" s="104">
        <v>2</v>
      </c>
      <c r="H403" s="104">
        <v>20</v>
      </c>
      <c r="I403" s="104"/>
      <c r="J403" s="104">
        <v>20</v>
      </c>
      <c r="IV403" s="104">
        <v>20</v>
      </c>
      <c r="IX403" s="32">
        <v>20</v>
      </c>
      <c r="JC403" s="32">
        <v>20</v>
      </c>
      <c r="JI403" s="66"/>
      <c r="JL403" s="32">
        <f t="shared" si="6"/>
        <v>20</v>
      </c>
    </row>
    <row r="404" customHeight="1" spans="1:272">
      <c r="A404" s="10">
        <v>402</v>
      </c>
      <c r="B404" s="10">
        <v>707</v>
      </c>
      <c r="C404" s="10" t="s">
        <v>278</v>
      </c>
      <c r="D404" s="10" t="s">
        <v>279</v>
      </c>
      <c r="E404" s="104">
        <v>14454</v>
      </c>
      <c r="F404" s="104" t="s">
        <v>1519</v>
      </c>
      <c r="G404" s="104">
        <v>2</v>
      </c>
      <c r="H404" s="104">
        <v>20</v>
      </c>
      <c r="I404" s="104"/>
      <c r="J404" s="104">
        <v>20</v>
      </c>
      <c r="IV404" s="104">
        <v>20</v>
      </c>
      <c r="IX404" s="32">
        <v>20</v>
      </c>
      <c r="JC404" s="32">
        <v>20</v>
      </c>
      <c r="JF404" s="32">
        <v>20</v>
      </c>
      <c r="JG404" s="32">
        <v>20</v>
      </c>
      <c r="JI404" s="66"/>
      <c r="JL404" s="32">
        <f t="shared" si="6"/>
        <v>60</v>
      </c>
    </row>
    <row r="405" customHeight="1" spans="1:272">
      <c r="A405" s="10">
        <v>403</v>
      </c>
      <c r="B405" s="10">
        <v>707</v>
      </c>
      <c r="C405" s="10" t="s">
        <v>278</v>
      </c>
      <c r="D405" s="10" t="s">
        <v>279</v>
      </c>
      <c r="E405" s="104">
        <v>14452</v>
      </c>
      <c r="F405" s="104" t="s">
        <v>1520</v>
      </c>
      <c r="G405" s="104">
        <v>1</v>
      </c>
      <c r="H405" s="104">
        <v>10</v>
      </c>
      <c r="I405" s="104"/>
      <c r="J405" s="104">
        <v>10</v>
      </c>
      <c r="IV405" s="104">
        <v>10</v>
      </c>
      <c r="IX405" s="32">
        <v>10</v>
      </c>
      <c r="JC405" s="32">
        <v>10</v>
      </c>
      <c r="JD405" s="32">
        <v>-1.5</v>
      </c>
      <c r="JE405" s="32" t="s">
        <v>291</v>
      </c>
      <c r="JF405" s="32">
        <v>20</v>
      </c>
      <c r="JG405" s="32">
        <v>20</v>
      </c>
      <c r="JI405" s="66"/>
      <c r="JK405" s="32">
        <v>50</v>
      </c>
      <c r="JL405" s="32">
        <f t="shared" si="6"/>
        <v>98.5</v>
      </c>
    </row>
    <row r="406" customHeight="1" spans="1:272">
      <c r="A406" s="10">
        <v>404</v>
      </c>
      <c r="B406" s="10">
        <v>707</v>
      </c>
      <c r="C406" s="10" t="s">
        <v>278</v>
      </c>
      <c r="D406" s="10" t="s">
        <v>279</v>
      </c>
      <c r="E406" s="104">
        <v>14388</v>
      </c>
      <c r="F406" s="104" t="s">
        <v>1521</v>
      </c>
      <c r="G406" s="104">
        <v>2</v>
      </c>
      <c r="H406" s="104">
        <v>20</v>
      </c>
      <c r="I406" s="104"/>
      <c r="J406" s="104">
        <v>20</v>
      </c>
      <c r="IV406" s="104">
        <v>20</v>
      </c>
      <c r="IX406" s="32">
        <v>20</v>
      </c>
      <c r="JC406" s="32">
        <v>20</v>
      </c>
      <c r="JF406" s="32">
        <v>20</v>
      </c>
      <c r="JG406" s="32">
        <v>20</v>
      </c>
      <c r="JI406" s="66"/>
      <c r="JL406" s="32">
        <f t="shared" si="6"/>
        <v>60</v>
      </c>
    </row>
    <row r="407" customHeight="1" spans="1:272">
      <c r="A407" s="10">
        <v>405</v>
      </c>
      <c r="B407" s="10">
        <v>737</v>
      </c>
      <c r="C407" s="10" t="s">
        <v>1007</v>
      </c>
      <c r="D407" s="10" t="s">
        <v>279</v>
      </c>
      <c r="E407" s="104">
        <v>14387</v>
      </c>
      <c r="F407" s="104" t="s">
        <v>1522</v>
      </c>
      <c r="G407" s="104">
        <v>1</v>
      </c>
      <c r="H407" s="104">
        <v>10</v>
      </c>
      <c r="I407" s="104"/>
      <c r="J407" s="104">
        <v>10</v>
      </c>
      <c r="IV407" s="104">
        <v>10</v>
      </c>
      <c r="IX407" s="32">
        <v>10</v>
      </c>
      <c r="IY407" s="32">
        <v>-12.5</v>
      </c>
      <c r="IZ407" s="32" t="s">
        <v>235</v>
      </c>
      <c r="JC407" s="32">
        <v>-2.5</v>
      </c>
      <c r="JI407" s="66"/>
      <c r="JL407" s="32">
        <f t="shared" si="6"/>
        <v>-2.5</v>
      </c>
    </row>
    <row r="408" customHeight="1" spans="1:272">
      <c r="A408" s="10">
        <v>406</v>
      </c>
      <c r="B408" s="10">
        <v>103639</v>
      </c>
      <c r="C408" s="10" t="s">
        <v>626</v>
      </c>
      <c r="D408" s="10" t="s">
        <v>279</v>
      </c>
      <c r="E408" s="104">
        <v>14399</v>
      </c>
      <c r="F408" s="104" t="s">
        <v>1523</v>
      </c>
      <c r="G408" s="104">
        <v>2</v>
      </c>
      <c r="H408" s="104">
        <v>20</v>
      </c>
      <c r="I408" s="104"/>
      <c r="J408" s="104">
        <v>20</v>
      </c>
      <c r="IV408" s="104">
        <v>20</v>
      </c>
      <c r="IX408" s="32">
        <v>20</v>
      </c>
      <c r="JC408" s="32">
        <v>20</v>
      </c>
      <c r="JI408" s="66"/>
      <c r="JL408" s="32">
        <f t="shared" si="6"/>
        <v>20</v>
      </c>
    </row>
    <row r="409" customHeight="1" spans="1:272">
      <c r="A409" s="10">
        <v>407</v>
      </c>
      <c r="B409" s="10">
        <v>105751</v>
      </c>
      <c r="C409" s="10" t="s">
        <v>338</v>
      </c>
      <c r="D409" s="10" t="s">
        <v>279</v>
      </c>
      <c r="E409" s="104">
        <v>14390</v>
      </c>
      <c r="F409" s="104" t="s">
        <v>1524</v>
      </c>
      <c r="G409" s="104">
        <v>2</v>
      </c>
      <c r="H409" s="104">
        <v>20</v>
      </c>
      <c r="I409" s="104"/>
      <c r="J409" s="104">
        <v>20</v>
      </c>
      <c r="IV409" s="104">
        <v>20</v>
      </c>
      <c r="IX409" s="32">
        <v>20</v>
      </c>
      <c r="JC409" s="32">
        <v>20</v>
      </c>
      <c r="JI409" s="66"/>
      <c r="JL409" s="32">
        <f t="shared" si="6"/>
        <v>20</v>
      </c>
    </row>
    <row r="410" customHeight="1" spans="1:272">
      <c r="A410" s="10">
        <v>408</v>
      </c>
      <c r="B410" s="10">
        <v>105751</v>
      </c>
      <c r="C410" s="10" t="s">
        <v>338</v>
      </c>
      <c r="D410" s="10" t="s">
        <v>279</v>
      </c>
      <c r="E410" s="104">
        <v>14416</v>
      </c>
      <c r="F410" s="104" t="s">
        <v>1525</v>
      </c>
      <c r="G410" s="104">
        <v>2</v>
      </c>
      <c r="H410" s="104">
        <v>20</v>
      </c>
      <c r="I410" s="104"/>
      <c r="J410" s="104">
        <v>20</v>
      </c>
      <c r="IV410" s="104">
        <v>20</v>
      </c>
      <c r="IX410" s="32">
        <v>20</v>
      </c>
      <c r="JC410" s="32">
        <v>20</v>
      </c>
      <c r="JI410" s="66"/>
      <c r="JK410" s="32">
        <v>-4</v>
      </c>
      <c r="JL410" s="32">
        <f t="shared" si="6"/>
        <v>16</v>
      </c>
    </row>
    <row r="411" customHeight="1" spans="1:272">
      <c r="A411" s="10">
        <v>409</v>
      </c>
      <c r="B411" s="10">
        <v>343</v>
      </c>
      <c r="C411" s="10" t="s">
        <v>229</v>
      </c>
      <c r="D411" s="10" t="s">
        <v>208</v>
      </c>
      <c r="E411" s="104">
        <v>14392</v>
      </c>
      <c r="F411" s="104" t="s">
        <v>1526</v>
      </c>
      <c r="G411" s="104">
        <v>1</v>
      </c>
      <c r="H411" s="104">
        <v>10</v>
      </c>
      <c r="I411" s="104"/>
      <c r="J411" s="104">
        <v>10</v>
      </c>
      <c r="IV411" s="104">
        <v>10</v>
      </c>
      <c r="IX411" s="32">
        <v>10</v>
      </c>
      <c r="JC411" s="32">
        <v>10</v>
      </c>
      <c r="JF411" s="32">
        <v>20</v>
      </c>
      <c r="JG411" s="32">
        <v>20</v>
      </c>
      <c r="JH411" s="32">
        <v>20</v>
      </c>
      <c r="JI411" s="66"/>
      <c r="JL411" s="32">
        <f t="shared" si="6"/>
        <v>70</v>
      </c>
    </row>
    <row r="412" customHeight="1" spans="1:272">
      <c r="A412" s="10">
        <v>410</v>
      </c>
      <c r="B412" s="10">
        <v>343</v>
      </c>
      <c r="C412" s="10" t="s">
        <v>229</v>
      </c>
      <c r="D412" s="10" t="s">
        <v>208</v>
      </c>
      <c r="E412" s="104">
        <v>14437</v>
      </c>
      <c r="F412" s="104" t="s">
        <v>1527</v>
      </c>
      <c r="G412" s="104">
        <v>1</v>
      </c>
      <c r="H412" s="104">
        <v>10</v>
      </c>
      <c r="I412" s="104"/>
      <c r="J412" s="104">
        <v>10</v>
      </c>
      <c r="IV412" s="104">
        <v>10</v>
      </c>
      <c r="IX412" s="32">
        <v>10</v>
      </c>
      <c r="JC412" s="32">
        <v>10</v>
      </c>
      <c r="JI412" s="66"/>
      <c r="JL412" s="32">
        <f t="shared" si="6"/>
        <v>10</v>
      </c>
    </row>
    <row r="413" customHeight="1" spans="1:272">
      <c r="A413" s="10">
        <v>411</v>
      </c>
      <c r="B413" s="10">
        <v>359</v>
      </c>
      <c r="C413" s="10" t="s">
        <v>1245</v>
      </c>
      <c r="D413" s="10" t="s">
        <v>208</v>
      </c>
      <c r="E413" s="104">
        <v>14747</v>
      </c>
      <c r="F413" s="104" t="s">
        <v>1528</v>
      </c>
      <c r="G413" s="104">
        <v>4</v>
      </c>
      <c r="H413" s="104">
        <v>40</v>
      </c>
      <c r="I413" s="104"/>
      <c r="J413" s="104">
        <v>40</v>
      </c>
      <c r="IV413" s="104">
        <v>40</v>
      </c>
      <c r="IX413" s="32">
        <v>40</v>
      </c>
      <c r="JC413" s="32">
        <v>40</v>
      </c>
      <c r="JF413" s="32">
        <v>20</v>
      </c>
      <c r="JH413" s="32">
        <v>20</v>
      </c>
      <c r="JI413" s="66"/>
      <c r="JJ413" s="32">
        <v>50</v>
      </c>
      <c r="JK413" s="32">
        <v>5</v>
      </c>
      <c r="JL413" s="32">
        <f t="shared" si="6"/>
        <v>135</v>
      </c>
    </row>
    <row r="414" customHeight="1" spans="1:272">
      <c r="A414" s="10">
        <v>412</v>
      </c>
      <c r="B414" s="10">
        <v>359</v>
      </c>
      <c r="C414" s="10" t="s">
        <v>1245</v>
      </c>
      <c r="D414" s="10" t="s">
        <v>208</v>
      </c>
      <c r="E414" s="104">
        <v>14407</v>
      </c>
      <c r="F414" s="104" t="s">
        <v>1529</v>
      </c>
      <c r="G414" s="104">
        <v>1</v>
      </c>
      <c r="H414" s="104">
        <v>10</v>
      </c>
      <c r="I414" s="104"/>
      <c r="J414" s="104">
        <v>10</v>
      </c>
      <c r="IV414" s="104">
        <v>10</v>
      </c>
      <c r="IX414" s="32">
        <v>10</v>
      </c>
      <c r="JC414" s="32">
        <v>10</v>
      </c>
      <c r="JF414" s="32">
        <v>20</v>
      </c>
      <c r="JH414" s="32">
        <v>20</v>
      </c>
      <c r="JI414" s="66"/>
      <c r="JL414" s="32">
        <f t="shared" si="6"/>
        <v>50</v>
      </c>
    </row>
    <row r="415" customHeight="1" spans="1:272">
      <c r="A415" s="10">
        <v>413</v>
      </c>
      <c r="B415" s="10">
        <v>359</v>
      </c>
      <c r="C415" s="10" t="s">
        <v>1245</v>
      </c>
      <c r="D415" s="10" t="s">
        <v>208</v>
      </c>
      <c r="E415" s="104">
        <v>14463</v>
      </c>
      <c r="F415" s="104" t="s">
        <v>1530</v>
      </c>
      <c r="G415" s="104">
        <v>1</v>
      </c>
      <c r="H415" s="104">
        <v>10</v>
      </c>
      <c r="I415" s="104"/>
      <c r="J415" s="104">
        <v>10</v>
      </c>
      <c r="IV415" s="104">
        <v>10</v>
      </c>
      <c r="IX415" s="32">
        <v>10</v>
      </c>
      <c r="JC415" s="32">
        <v>10</v>
      </c>
      <c r="JF415" s="32">
        <v>20</v>
      </c>
      <c r="JI415" s="66"/>
      <c r="JL415" s="32">
        <f t="shared" si="6"/>
        <v>30</v>
      </c>
    </row>
    <row r="416" customHeight="1" spans="1:272">
      <c r="A416" s="10">
        <v>414</v>
      </c>
      <c r="B416" s="10">
        <v>365</v>
      </c>
      <c r="C416" s="10" t="s">
        <v>207</v>
      </c>
      <c r="D416" s="10" t="s">
        <v>208</v>
      </c>
      <c r="E416" s="104">
        <v>14466</v>
      </c>
      <c r="F416" s="104" t="s">
        <v>1531</v>
      </c>
      <c r="G416" s="104">
        <v>2</v>
      </c>
      <c r="H416" s="104">
        <v>20</v>
      </c>
      <c r="I416" s="104"/>
      <c r="J416" s="104">
        <v>20</v>
      </c>
      <c r="IV416" s="104">
        <v>20</v>
      </c>
      <c r="IX416" s="32">
        <v>20</v>
      </c>
      <c r="JC416" s="32">
        <v>20</v>
      </c>
      <c r="JI416" s="66"/>
      <c r="JL416" s="32">
        <f t="shared" si="6"/>
        <v>20</v>
      </c>
    </row>
    <row r="417" customHeight="1" spans="1:272">
      <c r="A417" s="10">
        <v>415</v>
      </c>
      <c r="B417" s="10">
        <v>365</v>
      </c>
      <c r="C417" s="10" t="s">
        <v>207</v>
      </c>
      <c r="D417" s="10" t="s">
        <v>208</v>
      </c>
      <c r="E417" s="104">
        <v>14458</v>
      </c>
      <c r="F417" s="104" t="s">
        <v>1532</v>
      </c>
      <c r="G417" s="104">
        <v>2</v>
      </c>
      <c r="H417" s="104">
        <v>20</v>
      </c>
      <c r="I417" s="104"/>
      <c r="J417" s="104">
        <v>20</v>
      </c>
      <c r="IV417" s="104">
        <v>20</v>
      </c>
      <c r="IX417" s="32">
        <v>20</v>
      </c>
      <c r="JC417" s="32">
        <v>20</v>
      </c>
      <c r="JI417" s="66"/>
      <c r="JL417" s="32">
        <f t="shared" si="6"/>
        <v>20</v>
      </c>
    </row>
    <row r="418" customHeight="1" spans="1:272">
      <c r="A418" s="10">
        <v>416</v>
      </c>
      <c r="B418" s="10">
        <v>745</v>
      </c>
      <c r="C418" s="10" t="s">
        <v>311</v>
      </c>
      <c r="D418" s="10" t="s">
        <v>208</v>
      </c>
      <c r="E418" s="104">
        <v>14395</v>
      </c>
      <c r="F418" s="104" t="s">
        <v>1533</v>
      </c>
      <c r="G418" s="104">
        <v>2</v>
      </c>
      <c r="H418" s="104">
        <v>20</v>
      </c>
      <c r="I418" s="104"/>
      <c r="J418" s="104">
        <v>20</v>
      </c>
      <c r="IV418" s="104">
        <v>20</v>
      </c>
      <c r="IX418" s="32">
        <v>20</v>
      </c>
      <c r="JC418" s="32">
        <v>20</v>
      </c>
      <c r="JH418" s="32">
        <v>20</v>
      </c>
      <c r="JI418" s="66"/>
      <c r="JL418" s="32">
        <f t="shared" si="6"/>
        <v>40</v>
      </c>
    </row>
    <row r="419" customHeight="1" spans="1:272">
      <c r="A419" s="10">
        <v>417</v>
      </c>
      <c r="B419" s="10">
        <v>752</v>
      </c>
      <c r="C419" s="10" t="s">
        <v>1022</v>
      </c>
      <c r="D419" s="10" t="s">
        <v>208</v>
      </c>
      <c r="E419" s="104">
        <v>14415</v>
      </c>
      <c r="F419" s="104" t="s">
        <v>1534</v>
      </c>
      <c r="G419" s="104">
        <v>2</v>
      </c>
      <c r="H419" s="104">
        <v>20</v>
      </c>
      <c r="I419" s="104"/>
      <c r="J419" s="104">
        <v>20</v>
      </c>
      <c r="IV419" s="104">
        <v>20</v>
      </c>
      <c r="IX419" s="32">
        <v>20</v>
      </c>
      <c r="JC419" s="32">
        <v>20</v>
      </c>
      <c r="JF419" s="32">
        <v>20</v>
      </c>
      <c r="JI419" s="66"/>
      <c r="JL419" s="32">
        <f t="shared" si="6"/>
        <v>40</v>
      </c>
    </row>
    <row r="420" customHeight="1" spans="1:272">
      <c r="A420" s="10">
        <v>418</v>
      </c>
      <c r="B420" s="10">
        <v>102565</v>
      </c>
      <c r="C420" s="10" t="s">
        <v>905</v>
      </c>
      <c r="D420" s="10" t="s">
        <v>208</v>
      </c>
      <c r="E420" s="104">
        <v>14401</v>
      </c>
      <c r="F420" s="104" t="s">
        <v>1535</v>
      </c>
      <c r="G420" s="104">
        <v>2</v>
      </c>
      <c r="H420" s="104">
        <v>20</v>
      </c>
      <c r="I420" s="104"/>
      <c r="J420" s="104">
        <v>20</v>
      </c>
      <c r="IV420" s="104">
        <v>20</v>
      </c>
      <c r="IX420" s="32">
        <v>20</v>
      </c>
      <c r="JC420" s="32">
        <v>20</v>
      </c>
      <c r="JH420" s="32">
        <v>20</v>
      </c>
      <c r="JI420" s="66"/>
      <c r="JL420" s="32">
        <f t="shared" si="6"/>
        <v>40</v>
      </c>
    </row>
    <row r="421" customHeight="1" spans="1:272">
      <c r="A421" s="10">
        <v>419</v>
      </c>
      <c r="B421" s="10">
        <v>102934</v>
      </c>
      <c r="C421" s="10" t="s">
        <v>298</v>
      </c>
      <c r="D421" s="10" t="s">
        <v>208</v>
      </c>
      <c r="E421" s="104">
        <v>14403</v>
      </c>
      <c r="F421" s="104" t="s">
        <v>1536</v>
      </c>
      <c r="G421" s="104">
        <v>2</v>
      </c>
      <c r="H421" s="104">
        <v>20</v>
      </c>
      <c r="I421" s="104"/>
      <c r="J421" s="104">
        <v>20</v>
      </c>
      <c r="IV421" s="104">
        <v>20</v>
      </c>
      <c r="IX421" s="32">
        <v>20</v>
      </c>
      <c r="JC421" s="32">
        <v>20</v>
      </c>
      <c r="JD421" s="32">
        <v>-9.5</v>
      </c>
      <c r="JE421" s="32" t="s">
        <v>310</v>
      </c>
      <c r="JI421" s="66"/>
      <c r="JK421" s="32">
        <v>-2</v>
      </c>
      <c r="JL421" s="32">
        <f t="shared" si="6"/>
        <v>8.5</v>
      </c>
    </row>
    <row r="422" customHeight="1" spans="1:272">
      <c r="A422" s="10">
        <v>420</v>
      </c>
      <c r="B422" s="10">
        <v>102934</v>
      </c>
      <c r="C422" s="10" t="s">
        <v>298</v>
      </c>
      <c r="D422" s="10" t="s">
        <v>208</v>
      </c>
      <c r="E422" s="104">
        <v>14439</v>
      </c>
      <c r="F422" s="104" t="s">
        <v>1537</v>
      </c>
      <c r="G422" s="104">
        <v>2</v>
      </c>
      <c r="H422" s="104">
        <v>20</v>
      </c>
      <c r="I422" s="104"/>
      <c r="J422" s="104">
        <v>20</v>
      </c>
      <c r="IV422" s="104">
        <v>20</v>
      </c>
      <c r="IX422" s="32">
        <v>20</v>
      </c>
      <c r="IY422" s="32">
        <v>-6.5</v>
      </c>
      <c r="IZ422" s="32" t="s">
        <v>309</v>
      </c>
      <c r="JC422" s="32">
        <v>13.5</v>
      </c>
      <c r="JD422" s="32">
        <v>-11.5</v>
      </c>
      <c r="JE422" s="32" t="s">
        <v>310</v>
      </c>
      <c r="JI422" s="66"/>
      <c r="JL422" s="32">
        <f t="shared" si="6"/>
        <v>2</v>
      </c>
    </row>
    <row r="423" customHeight="1" spans="1:272">
      <c r="A423" s="10">
        <v>421</v>
      </c>
      <c r="B423" s="10">
        <v>103198</v>
      </c>
      <c r="C423" s="10" t="s">
        <v>1190</v>
      </c>
      <c r="D423" s="10" t="s">
        <v>208</v>
      </c>
      <c r="E423" s="104">
        <v>14363</v>
      </c>
      <c r="F423" s="104" t="s">
        <v>1538</v>
      </c>
      <c r="G423" s="104">
        <v>2</v>
      </c>
      <c r="H423" s="104">
        <v>20</v>
      </c>
      <c r="I423" s="104"/>
      <c r="J423" s="104">
        <v>20</v>
      </c>
      <c r="IV423" s="104">
        <v>20</v>
      </c>
      <c r="IX423" s="32">
        <v>20</v>
      </c>
      <c r="IY423" s="32">
        <v>-5</v>
      </c>
      <c r="IZ423" s="32" t="s">
        <v>336</v>
      </c>
      <c r="JC423" s="32">
        <v>15</v>
      </c>
      <c r="JI423" s="66"/>
      <c r="JL423" s="32">
        <f t="shared" si="6"/>
        <v>15</v>
      </c>
    </row>
    <row r="424" customHeight="1" spans="1:272">
      <c r="A424" s="10">
        <v>422</v>
      </c>
      <c r="B424" s="10">
        <v>103198</v>
      </c>
      <c r="C424" s="10" t="s">
        <v>1190</v>
      </c>
      <c r="D424" s="10" t="s">
        <v>208</v>
      </c>
      <c r="E424" s="104">
        <v>14385</v>
      </c>
      <c r="F424" s="104" t="s">
        <v>1539</v>
      </c>
      <c r="G424" s="104">
        <v>2</v>
      </c>
      <c r="H424" s="104">
        <v>20</v>
      </c>
      <c r="I424" s="104"/>
      <c r="J424" s="104">
        <v>20</v>
      </c>
      <c r="IV424" s="104">
        <v>20</v>
      </c>
      <c r="IX424" s="32">
        <v>20</v>
      </c>
      <c r="IY424" s="32">
        <v>-5</v>
      </c>
      <c r="IZ424" s="32" t="s">
        <v>228</v>
      </c>
      <c r="JC424" s="32">
        <v>15</v>
      </c>
      <c r="JI424" s="66"/>
      <c r="JL424" s="32">
        <f t="shared" si="6"/>
        <v>15</v>
      </c>
    </row>
    <row r="425" customHeight="1" spans="1:272">
      <c r="A425" s="10">
        <v>423</v>
      </c>
      <c r="B425" s="10">
        <v>111219</v>
      </c>
      <c r="C425" s="10" t="s">
        <v>567</v>
      </c>
      <c r="D425" s="10" t="s">
        <v>208</v>
      </c>
      <c r="E425" s="104">
        <v>14397</v>
      </c>
      <c r="F425" s="104" t="s">
        <v>1540</v>
      </c>
      <c r="G425" s="104">
        <v>2</v>
      </c>
      <c r="H425" s="104">
        <v>20</v>
      </c>
      <c r="I425" s="104"/>
      <c r="J425" s="104">
        <v>20</v>
      </c>
      <c r="IV425" s="104">
        <v>20</v>
      </c>
      <c r="IX425" s="32">
        <v>20</v>
      </c>
      <c r="IY425" s="32">
        <v>-3</v>
      </c>
      <c r="IZ425" s="32" t="s">
        <v>336</v>
      </c>
      <c r="JB425" s="32">
        <v>50</v>
      </c>
      <c r="JC425" s="32">
        <v>67</v>
      </c>
      <c r="JD425" s="32">
        <v>-63.5</v>
      </c>
      <c r="JE425" s="32" t="s">
        <v>650</v>
      </c>
      <c r="JI425" s="66"/>
      <c r="JL425" s="32">
        <f t="shared" si="6"/>
        <v>3.5</v>
      </c>
    </row>
    <row r="426" customHeight="1" spans="1:272">
      <c r="A426" s="10">
        <v>424</v>
      </c>
      <c r="B426" s="10">
        <v>111219</v>
      </c>
      <c r="C426" s="10" t="s">
        <v>567</v>
      </c>
      <c r="D426" s="10" t="s">
        <v>208</v>
      </c>
      <c r="E426" s="104">
        <v>14364</v>
      </c>
      <c r="F426" s="104" t="s">
        <v>1541</v>
      </c>
      <c r="G426" s="104">
        <v>2</v>
      </c>
      <c r="H426" s="104">
        <v>20</v>
      </c>
      <c r="I426" s="104"/>
      <c r="J426" s="104">
        <v>20</v>
      </c>
      <c r="IV426" s="104">
        <v>20</v>
      </c>
      <c r="IX426" s="32">
        <v>20</v>
      </c>
      <c r="JB426" s="32">
        <v>50</v>
      </c>
      <c r="JC426" s="32">
        <v>70</v>
      </c>
      <c r="JD426" s="32">
        <v>-2</v>
      </c>
      <c r="JE426" s="32" t="s">
        <v>633</v>
      </c>
      <c r="JI426" s="66"/>
      <c r="JL426" s="32">
        <f t="shared" si="6"/>
        <v>68</v>
      </c>
    </row>
    <row r="427" customHeight="1" spans="1:272">
      <c r="A427" s="10">
        <v>425</v>
      </c>
      <c r="B427" s="10">
        <v>726</v>
      </c>
      <c r="C427" s="10" t="s">
        <v>1130</v>
      </c>
      <c r="D427" s="10" t="s">
        <v>208</v>
      </c>
      <c r="E427" s="104">
        <v>14473</v>
      </c>
      <c r="F427" s="104" t="s">
        <v>1542</v>
      </c>
      <c r="G427" s="104">
        <v>1</v>
      </c>
      <c r="H427" s="104">
        <v>10</v>
      </c>
      <c r="I427" s="104"/>
      <c r="J427" s="104">
        <v>10</v>
      </c>
      <c r="IV427" s="104">
        <v>10</v>
      </c>
      <c r="IX427" s="32">
        <v>10</v>
      </c>
      <c r="IY427" s="32">
        <v>-5</v>
      </c>
      <c r="IZ427" s="32" t="s">
        <v>228</v>
      </c>
      <c r="JC427" s="32">
        <v>5</v>
      </c>
      <c r="JD427" s="32">
        <v>-12.6</v>
      </c>
      <c r="JE427" s="32" t="s">
        <v>686</v>
      </c>
      <c r="JF427" s="32">
        <v>20</v>
      </c>
      <c r="JG427" s="32">
        <v>20</v>
      </c>
      <c r="JI427" s="66"/>
      <c r="JK427" s="32">
        <v>-4</v>
      </c>
      <c r="JL427" s="32">
        <f t="shared" si="6"/>
        <v>28.4</v>
      </c>
    </row>
    <row r="428" customHeight="1" spans="1:272">
      <c r="A428" s="10">
        <v>426</v>
      </c>
      <c r="B428" s="10">
        <v>377</v>
      </c>
      <c r="C428" s="10" t="s">
        <v>1074</v>
      </c>
      <c r="D428" s="10" t="s">
        <v>279</v>
      </c>
      <c r="E428" s="104">
        <v>14365</v>
      </c>
      <c r="F428" s="104" t="s">
        <v>1543</v>
      </c>
      <c r="G428" s="104">
        <v>2</v>
      </c>
      <c r="H428" s="104">
        <v>20</v>
      </c>
      <c r="I428" s="104"/>
      <c r="J428" s="104">
        <v>20</v>
      </c>
      <c r="IV428" s="104">
        <v>20</v>
      </c>
      <c r="IX428" s="32">
        <v>20</v>
      </c>
      <c r="JC428" s="32">
        <v>20</v>
      </c>
      <c r="JF428" s="32">
        <v>20</v>
      </c>
      <c r="JI428" s="66"/>
      <c r="JL428" s="32">
        <f t="shared" si="6"/>
        <v>40</v>
      </c>
    </row>
    <row r="429" customHeight="1" spans="1:272">
      <c r="A429" s="10">
        <v>427</v>
      </c>
      <c r="B429" s="10">
        <v>112888</v>
      </c>
      <c r="C429" s="10" t="s">
        <v>1301</v>
      </c>
      <c r="D429" s="10" t="s">
        <v>208</v>
      </c>
      <c r="E429" s="104">
        <v>14393</v>
      </c>
      <c r="F429" s="104" t="s">
        <v>1544</v>
      </c>
      <c r="G429" s="104">
        <v>2</v>
      </c>
      <c r="H429" s="104">
        <v>20</v>
      </c>
      <c r="I429" s="104"/>
      <c r="J429" s="104">
        <v>20</v>
      </c>
      <c r="IV429" s="104">
        <v>20</v>
      </c>
      <c r="IX429" s="32">
        <v>20</v>
      </c>
      <c r="JC429" s="32">
        <v>20</v>
      </c>
      <c r="JI429" s="66"/>
      <c r="JL429" s="32">
        <f t="shared" si="6"/>
        <v>20</v>
      </c>
    </row>
    <row r="430" customHeight="1" spans="1:272">
      <c r="A430" s="10">
        <v>428</v>
      </c>
      <c r="B430" s="10">
        <v>379</v>
      </c>
      <c r="C430" s="10" t="s">
        <v>313</v>
      </c>
      <c r="D430" s="10" t="s">
        <v>208</v>
      </c>
      <c r="E430" s="104">
        <v>14405</v>
      </c>
      <c r="F430" s="104" t="s">
        <v>1545</v>
      </c>
      <c r="G430" s="104">
        <v>2</v>
      </c>
      <c r="H430" s="104">
        <v>20</v>
      </c>
      <c r="I430" s="104"/>
      <c r="J430" s="104">
        <v>20</v>
      </c>
      <c r="IV430" s="104">
        <v>20</v>
      </c>
      <c r="IX430" s="32">
        <v>20</v>
      </c>
      <c r="JC430" s="32">
        <v>20</v>
      </c>
      <c r="JI430" s="66"/>
      <c r="JL430" s="32">
        <f t="shared" si="6"/>
        <v>20</v>
      </c>
    </row>
    <row r="431" customHeight="1" spans="1:272">
      <c r="A431" s="10">
        <v>429</v>
      </c>
      <c r="B431" s="10">
        <v>357</v>
      </c>
      <c r="C431" s="10" t="s">
        <v>243</v>
      </c>
      <c r="D431" s="10" t="s">
        <v>208</v>
      </c>
      <c r="E431" s="104">
        <v>14355</v>
      </c>
      <c r="F431" s="104" t="s">
        <v>1546</v>
      </c>
      <c r="G431" s="104">
        <v>2</v>
      </c>
      <c r="H431" s="104">
        <v>20</v>
      </c>
      <c r="I431" s="104"/>
      <c r="J431" s="104">
        <v>20</v>
      </c>
      <c r="IV431" s="104">
        <v>20</v>
      </c>
      <c r="IX431" s="32">
        <v>20</v>
      </c>
      <c r="IY431" s="32">
        <v>-5</v>
      </c>
      <c r="IZ431" s="32" t="s">
        <v>194</v>
      </c>
      <c r="JC431" s="32">
        <v>15</v>
      </c>
      <c r="JD431" s="32">
        <v>-8.5</v>
      </c>
      <c r="JE431" s="32" t="s">
        <v>545</v>
      </c>
      <c r="JG431" s="32">
        <v>20</v>
      </c>
      <c r="JH431" s="32">
        <v>20</v>
      </c>
      <c r="JI431" s="66"/>
      <c r="JL431" s="32">
        <f t="shared" si="6"/>
        <v>46.5</v>
      </c>
    </row>
    <row r="432" customHeight="1" spans="1:272">
      <c r="A432" s="10">
        <v>430</v>
      </c>
      <c r="B432" s="10">
        <v>114286</v>
      </c>
      <c r="C432" s="10" t="s">
        <v>1194</v>
      </c>
      <c r="D432" s="10" t="s">
        <v>208</v>
      </c>
      <c r="E432" s="104">
        <v>14433</v>
      </c>
      <c r="F432" s="104" t="s">
        <v>1547</v>
      </c>
      <c r="G432" s="104">
        <v>2</v>
      </c>
      <c r="H432" s="104">
        <v>20</v>
      </c>
      <c r="I432" s="104"/>
      <c r="J432" s="104">
        <v>20</v>
      </c>
      <c r="IV432" s="104">
        <v>20</v>
      </c>
      <c r="IX432" s="32">
        <v>20</v>
      </c>
      <c r="JC432" s="32">
        <v>20</v>
      </c>
      <c r="JF432" s="32">
        <v>20</v>
      </c>
      <c r="JG432" s="32">
        <v>20</v>
      </c>
      <c r="JI432" s="66"/>
      <c r="JL432" s="32">
        <f t="shared" si="6"/>
        <v>60</v>
      </c>
    </row>
    <row r="433" customHeight="1" spans="1:272">
      <c r="A433" s="10">
        <v>431</v>
      </c>
      <c r="B433" s="10">
        <v>114286</v>
      </c>
      <c r="C433" s="10" t="s">
        <v>1194</v>
      </c>
      <c r="D433" s="10" t="s">
        <v>208</v>
      </c>
      <c r="E433" s="104">
        <v>14360</v>
      </c>
      <c r="F433" s="104" t="s">
        <v>1548</v>
      </c>
      <c r="G433" s="104">
        <v>2</v>
      </c>
      <c r="H433" s="104">
        <v>20</v>
      </c>
      <c r="I433" s="104"/>
      <c r="J433" s="104">
        <v>20</v>
      </c>
      <c r="IV433" s="104">
        <v>20</v>
      </c>
      <c r="IX433" s="32">
        <v>20</v>
      </c>
      <c r="JC433" s="32">
        <v>20</v>
      </c>
      <c r="JF433" s="32">
        <v>20</v>
      </c>
      <c r="JG433" s="32">
        <v>20</v>
      </c>
      <c r="JH433" s="32">
        <v>20</v>
      </c>
      <c r="JI433" s="66"/>
      <c r="JL433" s="32">
        <f t="shared" si="6"/>
        <v>80</v>
      </c>
    </row>
    <row r="434" customHeight="1" spans="1:272">
      <c r="A434" s="10">
        <v>432</v>
      </c>
      <c r="B434" s="10">
        <v>116773</v>
      </c>
      <c r="C434" s="10" t="s">
        <v>1336</v>
      </c>
      <c r="D434" s="10" t="s">
        <v>208</v>
      </c>
      <c r="E434" s="104">
        <v>14421</v>
      </c>
      <c r="F434" s="104" t="s">
        <v>1549</v>
      </c>
      <c r="G434" s="104">
        <v>2</v>
      </c>
      <c r="H434" s="104">
        <v>20</v>
      </c>
      <c r="I434" s="104"/>
      <c r="J434" s="104">
        <v>20</v>
      </c>
      <c r="IV434" s="104">
        <v>20</v>
      </c>
      <c r="IX434" s="32">
        <v>20</v>
      </c>
      <c r="JC434" s="32">
        <v>20</v>
      </c>
      <c r="JI434" s="66"/>
      <c r="JL434" s="32">
        <f t="shared" si="6"/>
        <v>20</v>
      </c>
    </row>
    <row r="435" customHeight="1" spans="1:272">
      <c r="A435" s="10">
        <v>433</v>
      </c>
      <c r="B435" s="10">
        <v>727</v>
      </c>
      <c r="C435" s="10" t="s">
        <v>1036</v>
      </c>
      <c r="D435" s="10" t="s">
        <v>208</v>
      </c>
      <c r="E435" s="104">
        <v>14438</v>
      </c>
      <c r="F435" s="104" t="s">
        <v>1550</v>
      </c>
      <c r="G435" s="104">
        <v>2</v>
      </c>
      <c r="H435" s="104">
        <v>20</v>
      </c>
      <c r="I435" s="104"/>
      <c r="J435" s="104">
        <v>20</v>
      </c>
      <c r="IV435" s="104">
        <v>20</v>
      </c>
      <c r="IX435" s="32">
        <v>20</v>
      </c>
      <c r="JC435" s="32">
        <v>20</v>
      </c>
      <c r="JI435" s="66"/>
      <c r="JL435" s="32">
        <f t="shared" si="6"/>
        <v>20</v>
      </c>
    </row>
    <row r="436" customHeight="1" spans="1:272">
      <c r="A436" s="10">
        <v>434</v>
      </c>
      <c r="B436" s="10">
        <v>119622</v>
      </c>
      <c r="C436" s="10" t="s">
        <v>1230</v>
      </c>
      <c r="D436" s="10" t="s">
        <v>208</v>
      </c>
      <c r="E436" s="104">
        <v>14417</v>
      </c>
      <c r="F436" s="104" t="s">
        <v>1551</v>
      </c>
      <c r="G436" s="104">
        <v>2</v>
      </c>
      <c r="H436" s="104">
        <v>20</v>
      </c>
      <c r="I436" s="104"/>
      <c r="J436" s="104">
        <v>20</v>
      </c>
      <c r="IV436" s="104">
        <v>20</v>
      </c>
      <c r="IX436" s="32">
        <v>20</v>
      </c>
      <c r="JC436" s="32">
        <v>20</v>
      </c>
      <c r="JH436" s="32">
        <v>20</v>
      </c>
      <c r="JI436" s="66"/>
      <c r="JK436" s="32">
        <v>2</v>
      </c>
      <c r="JL436" s="32">
        <f t="shared" si="6"/>
        <v>42</v>
      </c>
    </row>
    <row r="437" customHeight="1" spans="1:272">
      <c r="A437" s="10">
        <v>435</v>
      </c>
      <c r="B437" s="10">
        <v>119622</v>
      </c>
      <c r="C437" s="10" t="s">
        <v>1230</v>
      </c>
      <c r="D437" s="10" t="s">
        <v>208</v>
      </c>
      <c r="E437" s="104">
        <v>14377</v>
      </c>
      <c r="F437" s="104" t="s">
        <v>1552</v>
      </c>
      <c r="G437" s="104">
        <v>2</v>
      </c>
      <c r="H437" s="104">
        <v>20</v>
      </c>
      <c r="I437" s="104"/>
      <c r="J437" s="104">
        <v>20</v>
      </c>
      <c r="IV437" s="104">
        <v>20</v>
      </c>
      <c r="IX437" s="32">
        <v>20</v>
      </c>
      <c r="JC437" s="32">
        <v>20</v>
      </c>
      <c r="JI437" s="66"/>
      <c r="JL437" s="32">
        <f t="shared" si="6"/>
        <v>20</v>
      </c>
    </row>
    <row r="438" customHeight="1" spans="1:272">
      <c r="A438" s="10">
        <v>436</v>
      </c>
      <c r="B438" s="105">
        <v>724</v>
      </c>
      <c r="C438" s="105" t="s">
        <v>1013</v>
      </c>
      <c r="D438" s="105" t="s">
        <v>269</v>
      </c>
      <c r="E438" s="106">
        <v>15049</v>
      </c>
      <c r="F438" s="106" t="s">
        <v>1553</v>
      </c>
      <c r="JC438" s="32">
        <v>0</v>
      </c>
      <c r="JF438" s="32">
        <v>20</v>
      </c>
      <c r="JI438" s="66"/>
      <c r="JL438" s="32">
        <f t="shared" si="6"/>
        <v>20</v>
      </c>
    </row>
    <row r="439" customHeight="1" spans="1:272">
      <c r="A439" s="10">
        <v>437</v>
      </c>
      <c r="B439" s="105">
        <v>117310</v>
      </c>
      <c r="C439" s="105" t="s">
        <v>1266</v>
      </c>
      <c r="D439" s="105" t="s">
        <v>269</v>
      </c>
      <c r="E439" s="106">
        <v>15046</v>
      </c>
      <c r="F439" s="106" t="s">
        <v>1554</v>
      </c>
      <c r="JC439" s="32">
        <v>0</v>
      </c>
      <c r="JF439" s="32">
        <v>20</v>
      </c>
      <c r="JI439" s="66"/>
      <c r="JL439" s="32">
        <f t="shared" si="6"/>
        <v>20</v>
      </c>
    </row>
    <row r="440" customHeight="1" spans="1:272">
      <c r="A440" s="10">
        <v>438</v>
      </c>
      <c r="B440" s="105">
        <v>377</v>
      </c>
      <c r="C440" s="105" t="s">
        <v>1074</v>
      </c>
      <c r="D440" s="105" t="s">
        <v>279</v>
      </c>
      <c r="E440" s="102">
        <v>15006</v>
      </c>
      <c r="F440" s="102" t="s">
        <v>1555</v>
      </c>
      <c r="JC440" s="32">
        <v>0</v>
      </c>
      <c r="JF440" s="32">
        <v>20</v>
      </c>
      <c r="JI440" s="66"/>
      <c r="JL440" s="32">
        <f t="shared" si="6"/>
        <v>20</v>
      </c>
    </row>
    <row r="441" customHeight="1" spans="1:272">
      <c r="A441" s="10">
        <v>439</v>
      </c>
      <c r="B441" s="105">
        <v>546</v>
      </c>
      <c r="C441" s="105" t="s">
        <v>515</v>
      </c>
      <c r="D441" s="105" t="s">
        <v>279</v>
      </c>
      <c r="E441" s="102">
        <v>14992</v>
      </c>
      <c r="F441" s="102" t="s">
        <v>1556</v>
      </c>
      <c r="JC441" s="32">
        <v>0</v>
      </c>
      <c r="JF441" s="32">
        <v>20</v>
      </c>
      <c r="JG441" s="32">
        <v>20</v>
      </c>
      <c r="JI441" s="66"/>
      <c r="JL441" s="32">
        <f t="shared" si="6"/>
        <v>40</v>
      </c>
    </row>
    <row r="442" customHeight="1" spans="1:272">
      <c r="A442" s="10">
        <v>440</v>
      </c>
      <c r="B442" s="105">
        <v>104430</v>
      </c>
      <c r="C442" s="105" t="s">
        <v>987</v>
      </c>
      <c r="D442" s="105" t="s">
        <v>279</v>
      </c>
      <c r="E442" s="102">
        <v>15003</v>
      </c>
      <c r="F442" s="102" t="s">
        <v>1557</v>
      </c>
      <c r="JC442" s="32">
        <v>0</v>
      </c>
      <c r="JF442" s="32">
        <v>20</v>
      </c>
      <c r="JI442" s="66"/>
      <c r="JL442" s="32">
        <f t="shared" si="6"/>
        <v>20</v>
      </c>
    </row>
    <row r="443" customHeight="1" spans="1:272">
      <c r="A443" s="10">
        <v>441</v>
      </c>
      <c r="B443" s="105">
        <v>106568</v>
      </c>
      <c r="C443" s="105" t="s">
        <v>829</v>
      </c>
      <c r="D443" s="105" t="s">
        <v>279</v>
      </c>
      <c r="E443" s="105">
        <v>15005</v>
      </c>
      <c r="F443" s="105" t="s">
        <v>1558</v>
      </c>
      <c r="JC443" s="32">
        <v>0</v>
      </c>
      <c r="JF443" s="32">
        <v>20</v>
      </c>
      <c r="JI443" s="66"/>
      <c r="JL443" s="32">
        <f t="shared" si="6"/>
        <v>20</v>
      </c>
    </row>
    <row r="444" customHeight="1" spans="1:272">
      <c r="A444" s="10">
        <v>442</v>
      </c>
      <c r="B444" s="105">
        <v>123007</v>
      </c>
      <c r="C444" s="105" t="s">
        <v>761</v>
      </c>
      <c r="D444" s="102" t="s">
        <v>196</v>
      </c>
      <c r="E444" s="102">
        <v>5662</v>
      </c>
      <c r="F444" s="102" t="s">
        <v>1559</v>
      </c>
      <c r="JC444" s="32">
        <v>0</v>
      </c>
      <c r="JF444" s="32">
        <v>20</v>
      </c>
      <c r="JH444" s="32">
        <v>20</v>
      </c>
      <c r="JI444" s="66"/>
      <c r="JL444" s="32">
        <f t="shared" si="6"/>
        <v>40</v>
      </c>
    </row>
    <row r="445" customHeight="1" spans="2:272">
      <c r="B445" s="100">
        <v>117491</v>
      </c>
      <c r="C445" s="100" t="s">
        <v>1130</v>
      </c>
      <c r="D445" s="100" t="s">
        <v>208</v>
      </c>
      <c r="E445" s="100">
        <v>15004</v>
      </c>
      <c r="F445" s="100" t="s">
        <v>1560</v>
      </c>
      <c r="JG445" s="32">
        <v>20</v>
      </c>
      <c r="JI445" s="66"/>
      <c r="JL445" s="32">
        <f t="shared" si="6"/>
        <v>20</v>
      </c>
    </row>
    <row r="446" customHeight="1" spans="2:272">
      <c r="B446" s="107">
        <v>742</v>
      </c>
      <c r="C446" s="107" t="s">
        <v>1561</v>
      </c>
      <c r="D446" s="107" t="s">
        <v>376</v>
      </c>
      <c r="E446" s="108">
        <v>1000431</v>
      </c>
      <c r="F446" s="108" t="s">
        <v>789</v>
      </c>
      <c r="JG446" s="32">
        <v>20</v>
      </c>
      <c r="JI446" s="66"/>
      <c r="JL446" s="32">
        <f t="shared" si="6"/>
        <v>20</v>
      </c>
    </row>
    <row r="447" customHeight="1" spans="2:272">
      <c r="B447" s="107">
        <v>742</v>
      </c>
      <c r="C447" s="107" t="s">
        <v>1561</v>
      </c>
      <c r="D447" s="107" t="s">
        <v>376</v>
      </c>
      <c r="E447" s="108">
        <v>1000452</v>
      </c>
      <c r="F447" s="108" t="s">
        <v>1028</v>
      </c>
      <c r="JG447" s="32">
        <v>20</v>
      </c>
      <c r="JI447" s="66"/>
      <c r="JL447" s="32">
        <f t="shared" si="6"/>
        <v>20</v>
      </c>
    </row>
    <row r="448" customHeight="1" spans="2:272">
      <c r="B448" s="107">
        <v>742</v>
      </c>
      <c r="C448" s="107" t="s">
        <v>1561</v>
      </c>
      <c r="D448" s="107" t="s">
        <v>376</v>
      </c>
      <c r="E448" s="108">
        <v>1000451</v>
      </c>
      <c r="F448" s="108" t="s">
        <v>593</v>
      </c>
      <c r="JG448" s="32">
        <v>20</v>
      </c>
      <c r="JH448" s="32">
        <v>20</v>
      </c>
      <c r="JI448" s="66"/>
      <c r="JL448" s="32">
        <f t="shared" si="6"/>
        <v>40</v>
      </c>
    </row>
    <row r="449" customHeight="1" spans="5:272">
      <c r="E449" s="95">
        <v>14866</v>
      </c>
      <c r="F449" s="95" t="s">
        <v>1562</v>
      </c>
      <c r="JH449" s="109">
        <v>20</v>
      </c>
      <c r="JI449" s="66"/>
      <c r="JK449" s="32">
        <v>3</v>
      </c>
      <c r="JL449" s="32">
        <f t="shared" si="6"/>
        <v>23</v>
      </c>
    </row>
    <row r="450" customHeight="1" spans="5:272">
      <c r="E450" s="95">
        <v>15034</v>
      </c>
      <c r="F450" s="95" t="s">
        <v>1563</v>
      </c>
      <c r="JH450" s="109">
        <v>20</v>
      </c>
      <c r="JI450" s="66"/>
      <c r="JL450" s="32">
        <f t="shared" si="6"/>
        <v>20</v>
      </c>
    </row>
    <row r="451" customHeight="1" spans="5:272">
      <c r="E451" s="95">
        <v>15043</v>
      </c>
      <c r="F451" s="95" t="s">
        <v>1564</v>
      </c>
      <c r="JH451" s="109">
        <v>20</v>
      </c>
      <c r="JI451" s="66"/>
      <c r="JL451" s="32">
        <f t="shared" si="6"/>
        <v>20</v>
      </c>
    </row>
    <row r="452" customHeight="1" spans="5:272">
      <c r="E452" s="95">
        <v>995589</v>
      </c>
      <c r="F452" s="95" t="s">
        <v>1565</v>
      </c>
      <c r="JH452" s="109">
        <v>20</v>
      </c>
      <c r="JI452" s="66"/>
      <c r="JL452" s="32">
        <f>JC452+JD452+JF452+JG452+JH452+JI452+JJ452+JK452</f>
        <v>20</v>
      </c>
    </row>
    <row r="453" customHeight="1" spans="5:272">
      <c r="E453" s="95">
        <v>1000449</v>
      </c>
      <c r="F453" s="95" t="s">
        <v>1566</v>
      </c>
      <c r="JH453" s="109">
        <v>20</v>
      </c>
      <c r="JI453" s="66"/>
      <c r="JL453" s="32">
        <f>JC453+JD453+JF453+JG453+JH453+JI453+JJ453+JK453</f>
        <v>20</v>
      </c>
    </row>
    <row r="454" customHeight="1" spans="5:272">
      <c r="E454" s="95">
        <v>995676</v>
      </c>
      <c r="F454" s="95" t="s">
        <v>1567</v>
      </c>
      <c r="JH454" s="109">
        <v>20</v>
      </c>
      <c r="JI454" s="66"/>
      <c r="JL454" s="32">
        <f>JC454+JD454+JF454+JG454+JH454+JI454+JJ454+JK454</f>
        <v>20</v>
      </c>
    </row>
    <row r="455" customHeight="1" spans="5:272">
      <c r="E455" s="95">
        <v>1002971</v>
      </c>
      <c r="F455" s="95" t="s">
        <v>1568</v>
      </c>
      <c r="JH455" s="109">
        <v>20</v>
      </c>
      <c r="JI455" s="66"/>
      <c r="JL455" s="32">
        <f>JC455+JD455+JF455+JG455+JH455+JI455+JJ455+JK455</f>
        <v>20</v>
      </c>
    </row>
  </sheetData>
  <sheetProtection formatCells="0" insertHyperlinks="0" autoFilter="0"/>
  <mergeCells count="1">
    <mergeCell ref="A1:JN1"/>
  </mergeCells>
  <pageMargins left="0.7" right="0.7" top="0.75" bottom="0.75" header="0.3" footer="0.3"/>
  <pageSetup paperSize="9" orientation="landscape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H449"/>
  <sheetViews>
    <sheetView workbookViewId="0">
      <selection activeCell="D7" sqref="D7"/>
    </sheetView>
  </sheetViews>
  <sheetFormatPr defaultColWidth="9" defaultRowHeight="13.5" outlineLevelCol="7"/>
  <cols>
    <col min="1" max="1" width="5.375" style="6" customWidth="1"/>
    <col min="2" max="2" width="7" style="6" customWidth="1"/>
    <col min="3" max="3" width="7.375" style="6" customWidth="1"/>
    <col min="4" max="4" width="25.75" style="6" customWidth="1"/>
    <col min="5" max="5" width="8.875" style="6" customWidth="1"/>
    <col min="6" max="6" width="7.375" style="6" customWidth="1"/>
    <col min="7" max="7" width="9.5" style="6" customWidth="1"/>
    <col min="8" max="9" width="8.25" style="6" customWidth="1"/>
    <col min="10" max="16384" width="9" style="6"/>
  </cols>
  <sheetData>
    <row r="1" s="6" customFormat="1" spans="1:8">
      <c r="A1" s="7" t="s">
        <v>1</v>
      </c>
      <c r="B1" s="7" t="s">
        <v>5</v>
      </c>
      <c r="C1" s="7" t="s">
        <v>4</v>
      </c>
      <c r="D1" s="8" t="s">
        <v>3</v>
      </c>
      <c r="E1" s="7" t="s">
        <v>2</v>
      </c>
      <c r="F1" s="7" t="s">
        <v>6</v>
      </c>
      <c r="G1" s="7" t="s">
        <v>7</v>
      </c>
      <c r="H1" s="7" t="s">
        <v>1569</v>
      </c>
    </row>
    <row r="2" s="6" customFormat="1" spans="1:8">
      <c r="A2" s="9">
        <v>1</v>
      </c>
      <c r="B2" s="9">
        <v>10613</v>
      </c>
      <c r="C2" s="9" t="s">
        <v>376</v>
      </c>
      <c r="D2" s="9" t="s">
        <v>375</v>
      </c>
      <c r="E2" s="9">
        <v>307</v>
      </c>
      <c r="F2" s="9" t="s">
        <v>377</v>
      </c>
      <c r="G2" s="9" t="s">
        <v>1570</v>
      </c>
      <c r="H2" s="10" t="s">
        <v>1571</v>
      </c>
    </row>
    <row r="3" s="6" customFormat="1" spans="1:8">
      <c r="A3" s="9">
        <v>2</v>
      </c>
      <c r="B3" s="9">
        <v>7107</v>
      </c>
      <c r="C3" s="9" t="s">
        <v>376</v>
      </c>
      <c r="D3" s="9" t="s">
        <v>375</v>
      </c>
      <c r="E3" s="9">
        <v>307</v>
      </c>
      <c r="F3" s="9" t="s">
        <v>593</v>
      </c>
      <c r="G3" s="9" t="s">
        <v>1570</v>
      </c>
      <c r="H3" s="10" t="s">
        <v>1571</v>
      </c>
    </row>
    <row r="4" s="6" customFormat="1" spans="1:8">
      <c r="A4" s="9">
        <v>3</v>
      </c>
      <c r="B4" s="9">
        <v>8022</v>
      </c>
      <c r="C4" s="9" t="s">
        <v>376</v>
      </c>
      <c r="D4" s="9" t="s">
        <v>375</v>
      </c>
      <c r="E4" s="9">
        <v>307</v>
      </c>
      <c r="F4" s="9" t="s">
        <v>770</v>
      </c>
      <c r="G4" s="9" t="s">
        <v>1572</v>
      </c>
      <c r="H4" s="10" t="s">
        <v>1571</v>
      </c>
    </row>
    <row r="5" s="6" customFormat="1" spans="1:8">
      <c r="A5" s="9">
        <v>4</v>
      </c>
      <c r="B5" s="9">
        <v>8592</v>
      </c>
      <c r="C5" s="9" t="s">
        <v>376</v>
      </c>
      <c r="D5" s="9" t="s">
        <v>375</v>
      </c>
      <c r="E5" s="9">
        <v>307</v>
      </c>
      <c r="F5" s="9" t="s">
        <v>772</v>
      </c>
      <c r="G5" s="9" t="s">
        <v>1570</v>
      </c>
      <c r="H5" s="10" t="s">
        <v>1571</v>
      </c>
    </row>
    <row r="6" s="6" customFormat="1" spans="1:8">
      <c r="A6" s="9">
        <v>5</v>
      </c>
      <c r="B6" s="9">
        <v>9563</v>
      </c>
      <c r="C6" s="9" t="s">
        <v>376</v>
      </c>
      <c r="D6" s="9" t="s">
        <v>375</v>
      </c>
      <c r="E6" s="9">
        <v>307</v>
      </c>
      <c r="F6" s="9" t="s">
        <v>774</v>
      </c>
      <c r="G6" s="9" t="s">
        <v>1570</v>
      </c>
      <c r="H6" s="10" t="s">
        <v>1571</v>
      </c>
    </row>
    <row r="7" s="6" customFormat="1" spans="1:8">
      <c r="A7" s="9">
        <v>6</v>
      </c>
      <c r="B7" s="9">
        <v>10989</v>
      </c>
      <c r="C7" s="9" t="s">
        <v>376</v>
      </c>
      <c r="D7" s="11" t="s">
        <v>375</v>
      </c>
      <c r="E7" s="9">
        <v>307</v>
      </c>
      <c r="F7" s="9" t="s">
        <v>1028</v>
      </c>
      <c r="G7" s="9" t="s">
        <v>1570</v>
      </c>
      <c r="H7" s="10" t="s">
        <v>1571</v>
      </c>
    </row>
    <row r="8" s="6" customFormat="1" spans="1:8">
      <c r="A8" s="9">
        <v>7</v>
      </c>
      <c r="B8" s="9">
        <v>10890</v>
      </c>
      <c r="C8" s="9" t="s">
        <v>376</v>
      </c>
      <c r="D8" s="9" t="s">
        <v>375</v>
      </c>
      <c r="E8" s="9">
        <v>307</v>
      </c>
      <c r="F8" s="9" t="s">
        <v>784</v>
      </c>
      <c r="G8" s="9" t="s">
        <v>1570</v>
      </c>
      <c r="H8" s="10" t="s">
        <v>1571</v>
      </c>
    </row>
    <row r="9" s="6" customFormat="1" spans="1:8">
      <c r="A9" s="9">
        <v>8</v>
      </c>
      <c r="B9" s="12">
        <v>12470</v>
      </c>
      <c r="C9" s="9" t="s">
        <v>376</v>
      </c>
      <c r="D9" s="9" t="s">
        <v>375</v>
      </c>
      <c r="E9" s="9">
        <v>307</v>
      </c>
      <c r="F9" s="13" t="s">
        <v>1199</v>
      </c>
      <c r="G9" s="9" t="s">
        <v>1573</v>
      </c>
      <c r="H9" s="10" t="s">
        <v>1571</v>
      </c>
    </row>
    <row r="10" s="6" customFormat="1" spans="1:8">
      <c r="A10" s="9">
        <v>9</v>
      </c>
      <c r="B10" s="12">
        <v>12371</v>
      </c>
      <c r="C10" s="9" t="s">
        <v>376</v>
      </c>
      <c r="D10" s="9" t="s">
        <v>375</v>
      </c>
      <c r="E10" s="9">
        <v>307</v>
      </c>
      <c r="F10" s="13" t="s">
        <v>1333</v>
      </c>
      <c r="G10" s="9" t="s">
        <v>1570</v>
      </c>
      <c r="H10" s="10" t="s">
        <v>1571</v>
      </c>
    </row>
    <row r="11" s="6" customFormat="1" spans="1:8">
      <c r="A11" s="9">
        <v>10</v>
      </c>
      <c r="B11" s="9">
        <v>14108</v>
      </c>
      <c r="C11" s="9" t="s">
        <v>376</v>
      </c>
      <c r="D11" s="9" t="s">
        <v>375</v>
      </c>
      <c r="E11" s="9">
        <v>307</v>
      </c>
      <c r="F11" s="9" t="s">
        <v>1459</v>
      </c>
      <c r="G11" s="9" t="s">
        <v>1570</v>
      </c>
      <c r="H11" s="10" t="s">
        <v>1571</v>
      </c>
    </row>
    <row r="12" s="6" customFormat="1" spans="1:8">
      <c r="A12" s="9">
        <v>11</v>
      </c>
      <c r="B12" s="14">
        <v>8021</v>
      </c>
      <c r="C12" s="9" t="s">
        <v>376</v>
      </c>
      <c r="D12" s="9" t="s">
        <v>375</v>
      </c>
      <c r="E12" s="9">
        <v>307</v>
      </c>
      <c r="F12" s="9" t="s">
        <v>1460</v>
      </c>
      <c r="G12" s="9" t="s">
        <v>1570</v>
      </c>
      <c r="H12" s="10" t="s">
        <v>1571</v>
      </c>
    </row>
    <row r="13" s="6" customFormat="1" spans="1:8">
      <c r="A13" s="9">
        <v>12</v>
      </c>
      <c r="B13" s="9">
        <v>14448</v>
      </c>
      <c r="C13" s="9" t="s">
        <v>376</v>
      </c>
      <c r="D13" s="9" t="s">
        <v>375</v>
      </c>
      <c r="E13" s="9">
        <v>307</v>
      </c>
      <c r="F13" s="9" t="s">
        <v>1461</v>
      </c>
      <c r="G13" s="9" t="s">
        <v>1574</v>
      </c>
      <c r="H13" s="10" t="s">
        <v>192</v>
      </c>
    </row>
    <row r="14" s="6" customFormat="1" spans="1:8">
      <c r="A14" s="9">
        <v>13</v>
      </c>
      <c r="B14" s="9">
        <v>14436</v>
      </c>
      <c r="C14" s="9" t="s">
        <v>376</v>
      </c>
      <c r="D14" s="9" t="s">
        <v>375</v>
      </c>
      <c r="E14" s="9">
        <v>307</v>
      </c>
      <c r="F14" s="9" t="s">
        <v>1462</v>
      </c>
      <c r="G14" s="9" t="s">
        <v>1574</v>
      </c>
      <c r="H14" s="10" t="s">
        <v>192</v>
      </c>
    </row>
    <row r="15" s="6" customFormat="1" spans="1:8">
      <c r="A15" s="9">
        <v>14</v>
      </c>
      <c r="B15" s="9">
        <v>14449</v>
      </c>
      <c r="C15" s="9" t="s">
        <v>376</v>
      </c>
      <c r="D15" s="9" t="s">
        <v>375</v>
      </c>
      <c r="E15" s="9">
        <v>307</v>
      </c>
      <c r="F15" s="9" t="s">
        <v>1575</v>
      </c>
      <c r="G15" s="9" t="s">
        <v>1574</v>
      </c>
      <c r="H15" s="10" t="s">
        <v>192</v>
      </c>
    </row>
    <row r="16" s="6" customFormat="1" spans="1:8">
      <c r="A16" s="9">
        <v>15</v>
      </c>
      <c r="B16" s="9">
        <v>14378</v>
      </c>
      <c r="C16" s="9" t="s">
        <v>376</v>
      </c>
      <c r="D16" s="9" t="s">
        <v>375</v>
      </c>
      <c r="E16" s="9">
        <v>307</v>
      </c>
      <c r="F16" s="9" t="s">
        <v>1425</v>
      </c>
      <c r="G16" s="9" t="s">
        <v>1574</v>
      </c>
      <c r="H16" s="10" t="s">
        <v>192</v>
      </c>
    </row>
    <row r="17" s="6" customFormat="1" spans="1:8">
      <c r="A17" s="9">
        <v>16</v>
      </c>
      <c r="B17" s="9">
        <v>14428</v>
      </c>
      <c r="C17" s="9" t="s">
        <v>376</v>
      </c>
      <c r="D17" s="9" t="s">
        <v>375</v>
      </c>
      <c r="E17" s="9">
        <v>307</v>
      </c>
      <c r="F17" s="9" t="s">
        <v>1464</v>
      </c>
      <c r="G17" s="9" t="s">
        <v>1574</v>
      </c>
      <c r="H17" s="10" t="s">
        <v>192</v>
      </c>
    </row>
    <row r="18" s="6" customFormat="1" spans="1:8">
      <c r="A18" s="9">
        <v>17</v>
      </c>
      <c r="B18" s="9">
        <v>14465</v>
      </c>
      <c r="C18" s="9" t="s">
        <v>376</v>
      </c>
      <c r="D18" s="9" t="s">
        <v>375</v>
      </c>
      <c r="E18" s="9">
        <v>307</v>
      </c>
      <c r="F18" s="9" t="s">
        <v>1465</v>
      </c>
      <c r="G18" s="9" t="s">
        <v>1574</v>
      </c>
      <c r="H18" s="10" t="s">
        <v>192</v>
      </c>
    </row>
    <row r="19" s="6" customFormat="1" spans="1:8">
      <c r="A19" s="9">
        <v>18</v>
      </c>
      <c r="B19" s="9">
        <v>14446</v>
      </c>
      <c r="C19" s="9" t="s">
        <v>376</v>
      </c>
      <c r="D19" s="9" t="s">
        <v>375</v>
      </c>
      <c r="E19" s="9">
        <v>307</v>
      </c>
      <c r="F19" s="9" t="s">
        <v>1576</v>
      </c>
      <c r="G19" s="9" t="s">
        <v>1574</v>
      </c>
      <c r="H19" s="10" t="s">
        <v>192</v>
      </c>
    </row>
    <row r="20" s="6" customFormat="1" spans="1:8">
      <c r="A20" s="9">
        <v>19</v>
      </c>
      <c r="B20" s="9">
        <v>14477</v>
      </c>
      <c r="C20" s="9" t="s">
        <v>376</v>
      </c>
      <c r="D20" s="9" t="s">
        <v>375</v>
      </c>
      <c r="E20" s="9">
        <v>307</v>
      </c>
      <c r="F20" s="9" t="s">
        <v>1466</v>
      </c>
      <c r="G20" s="9" t="s">
        <v>1574</v>
      </c>
      <c r="H20" s="10" t="s">
        <v>192</v>
      </c>
    </row>
    <row r="21" s="6" customFormat="1" spans="1:8">
      <c r="A21" s="9">
        <v>20</v>
      </c>
      <c r="B21" s="9">
        <v>9679</v>
      </c>
      <c r="C21" s="9" t="s">
        <v>376</v>
      </c>
      <c r="D21" s="9" t="s">
        <v>785</v>
      </c>
      <c r="E21" s="9">
        <v>106066</v>
      </c>
      <c r="F21" s="9" t="s">
        <v>786</v>
      </c>
      <c r="G21" s="9" t="s">
        <v>1570</v>
      </c>
      <c r="H21" s="10" t="s">
        <v>1571</v>
      </c>
    </row>
    <row r="22" s="6" customFormat="1" spans="1:8">
      <c r="A22" s="9">
        <v>21</v>
      </c>
      <c r="B22" s="9">
        <v>9669</v>
      </c>
      <c r="C22" s="9" t="s">
        <v>376</v>
      </c>
      <c r="D22" s="9" t="s">
        <v>785</v>
      </c>
      <c r="E22" s="9">
        <v>106066</v>
      </c>
      <c r="F22" s="9" t="s">
        <v>1127</v>
      </c>
      <c r="G22" s="9" t="s">
        <v>1570</v>
      </c>
      <c r="H22" s="10" t="s">
        <v>1571</v>
      </c>
    </row>
    <row r="23" s="6" customFormat="1" spans="1:8">
      <c r="A23" s="9">
        <v>22</v>
      </c>
      <c r="B23" s="9">
        <v>11752</v>
      </c>
      <c r="C23" s="9" t="s">
        <v>376</v>
      </c>
      <c r="D23" s="9" t="s">
        <v>788</v>
      </c>
      <c r="E23" s="9">
        <v>742</v>
      </c>
      <c r="F23" s="9" t="s">
        <v>789</v>
      </c>
      <c r="G23" s="9" t="s">
        <v>1570</v>
      </c>
      <c r="H23" s="10" t="s">
        <v>1571</v>
      </c>
    </row>
    <row r="24" s="6" customFormat="1" spans="1:8">
      <c r="A24" s="9">
        <v>23</v>
      </c>
      <c r="B24" s="9">
        <v>9822</v>
      </c>
      <c r="C24" s="9" t="s">
        <v>376</v>
      </c>
      <c r="D24" s="9" t="s">
        <v>788</v>
      </c>
      <c r="E24" s="9">
        <v>742</v>
      </c>
      <c r="F24" s="9" t="s">
        <v>1002</v>
      </c>
      <c r="G24" s="9" t="s">
        <v>1570</v>
      </c>
      <c r="H24" s="10" t="s">
        <v>1571</v>
      </c>
    </row>
    <row r="25" s="6" customFormat="1" spans="1:8">
      <c r="A25" s="9">
        <v>24</v>
      </c>
      <c r="B25" s="12">
        <v>12469</v>
      </c>
      <c r="C25" s="9" t="s">
        <v>376</v>
      </c>
      <c r="D25" s="9" t="s">
        <v>779</v>
      </c>
      <c r="E25" s="9">
        <v>106865</v>
      </c>
      <c r="F25" s="13" t="s">
        <v>1236</v>
      </c>
      <c r="G25" s="9" t="s">
        <v>1570</v>
      </c>
      <c r="H25" s="10" t="s">
        <v>1571</v>
      </c>
    </row>
    <row r="26" s="6" customFormat="1" spans="1:8">
      <c r="A26" s="9">
        <v>25</v>
      </c>
      <c r="B26" s="9">
        <v>9190</v>
      </c>
      <c r="C26" s="9" t="s">
        <v>376</v>
      </c>
      <c r="D26" s="9" t="s">
        <v>779</v>
      </c>
      <c r="E26" s="9">
        <v>106865</v>
      </c>
      <c r="F26" s="9" t="s">
        <v>780</v>
      </c>
      <c r="G26" s="9" t="s">
        <v>1570</v>
      </c>
      <c r="H26" s="10" t="s">
        <v>1571</v>
      </c>
    </row>
    <row r="27" s="6" customFormat="1" spans="1:8">
      <c r="A27" s="9">
        <v>26</v>
      </c>
      <c r="B27" s="9">
        <v>13325</v>
      </c>
      <c r="C27" s="9" t="s">
        <v>376</v>
      </c>
      <c r="D27" s="9" t="s">
        <v>781</v>
      </c>
      <c r="E27" s="9">
        <v>102935</v>
      </c>
      <c r="F27" s="9" t="s">
        <v>1358</v>
      </c>
      <c r="G27" s="9" t="s">
        <v>1570</v>
      </c>
      <c r="H27" s="10" t="s">
        <v>1571</v>
      </c>
    </row>
    <row r="28" s="6" customFormat="1" spans="1:8">
      <c r="A28" s="9">
        <v>27</v>
      </c>
      <c r="B28" s="9">
        <v>10902</v>
      </c>
      <c r="C28" s="9" t="s">
        <v>376</v>
      </c>
      <c r="D28" s="9" t="s">
        <v>781</v>
      </c>
      <c r="E28" s="9">
        <v>102935</v>
      </c>
      <c r="F28" s="9" t="s">
        <v>782</v>
      </c>
      <c r="G28" s="9" t="s">
        <v>1570</v>
      </c>
      <c r="H28" s="10" t="s">
        <v>1571</v>
      </c>
    </row>
    <row r="29" s="6" customFormat="1" spans="1:8">
      <c r="A29" s="9">
        <v>28</v>
      </c>
      <c r="B29" s="12">
        <v>12225</v>
      </c>
      <c r="C29" s="9" t="s">
        <v>376</v>
      </c>
      <c r="D29" s="9" t="s">
        <v>888</v>
      </c>
      <c r="E29" s="9">
        <v>106485</v>
      </c>
      <c r="F29" s="12" t="s">
        <v>889</v>
      </c>
      <c r="G29" s="9" t="s">
        <v>1570</v>
      </c>
      <c r="H29" s="10" t="s">
        <v>1571</v>
      </c>
    </row>
    <row r="30" s="6" customFormat="1" spans="1:8">
      <c r="A30" s="9">
        <v>29</v>
      </c>
      <c r="B30" s="12">
        <v>14315</v>
      </c>
      <c r="C30" s="9" t="s">
        <v>376</v>
      </c>
      <c r="D30" s="9" t="s">
        <v>888</v>
      </c>
      <c r="E30" s="9">
        <v>106485</v>
      </c>
      <c r="F30" s="12" t="s">
        <v>1511</v>
      </c>
      <c r="G30" s="9" t="s">
        <v>1574</v>
      </c>
      <c r="H30" s="10" t="s">
        <v>192</v>
      </c>
    </row>
    <row r="31" s="6" customFormat="1" spans="1:8">
      <c r="A31" s="9">
        <v>30</v>
      </c>
      <c r="B31" s="9">
        <v>4033</v>
      </c>
      <c r="C31" s="9" t="s">
        <v>376</v>
      </c>
      <c r="D31" s="9" t="s">
        <v>426</v>
      </c>
      <c r="E31" s="9">
        <v>750</v>
      </c>
      <c r="F31" s="9" t="s">
        <v>427</v>
      </c>
      <c r="G31" s="9" t="s">
        <v>210</v>
      </c>
      <c r="H31" s="10" t="s">
        <v>1571</v>
      </c>
    </row>
    <row r="32" s="6" customFormat="1" spans="1:8">
      <c r="A32" s="9">
        <v>31</v>
      </c>
      <c r="B32" s="9">
        <v>12254</v>
      </c>
      <c r="C32" s="9" t="s">
        <v>376</v>
      </c>
      <c r="D32" s="9" t="s">
        <v>426</v>
      </c>
      <c r="E32" s="9">
        <v>750</v>
      </c>
      <c r="F32" s="15" t="s">
        <v>881</v>
      </c>
      <c r="G32" s="9" t="s">
        <v>1570</v>
      </c>
      <c r="H32" s="10" t="s">
        <v>1571</v>
      </c>
    </row>
    <row r="33" s="6" customFormat="1" spans="1:8">
      <c r="A33" s="9">
        <v>32</v>
      </c>
      <c r="B33" s="9">
        <v>12977</v>
      </c>
      <c r="C33" s="9" t="s">
        <v>376</v>
      </c>
      <c r="D33" s="9" t="s">
        <v>426</v>
      </c>
      <c r="E33" s="9">
        <v>750</v>
      </c>
      <c r="F33" s="15" t="s">
        <v>1295</v>
      </c>
      <c r="G33" s="9" t="s">
        <v>1570</v>
      </c>
      <c r="H33" s="10" t="s">
        <v>1571</v>
      </c>
    </row>
    <row r="34" s="6" customFormat="1" spans="1:8">
      <c r="A34" s="9">
        <v>33</v>
      </c>
      <c r="B34" s="16">
        <v>13122</v>
      </c>
      <c r="C34" s="9" t="s">
        <v>376</v>
      </c>
      <c r="D34" s="9" t="s">
        <v>426</v>
      </c>
      <c r="E34" s="9">
        <v>750</v>
      </c>
      <c r="F34" s="14" t="s">
        <v>1356</v>
      </c>
      <c r="G34" s="9" t="s">
        <v>1570</v>
      </c>
      <c r="H34" s="10" t="s">
        <v>1571</v>
      </c>
    </row>
    <row r="35" s="6" customFormat="1" spans="1:8">
      <c r="A35" s="9">
        <v>34</v>
      </c>
      <c r="B35" s="9">
        <v>14423</v>
      </c>
      <c r="C35" s="9" t="s">
        <v>376</v>
      </c>
      <c r="D35" s="9" t="s">
        <v>426</v>
      </c>
      <c r="E35" s="9">
        <v>750</v>
      </c>
      <c r="F35" s="9" t="s">
        <v>1467</v>
      </c>
      <c r="G35" s="9" t="s">
        <v>1574</v>
      </c>
      <c r="H35" s="10" t="s">
        <v>192</v>
      </c>
    </row>
    <row r="36" s="6" customFormat="1" spans="1:8">
      <c r="A36" s="9">
        <v>35</v>
      </c>
      <c r="B36" s="9">
        <v>14484</v>
      </c>
      <c r="C36" s="9" t="s">
        <v>376</v>
      </c>
      <c r="D36" s="9" t="s">
        <v>426</v>
      </c>
      <c r="E36" s="9">
        <v>750</v>
      </c>
      <c r="F36" s="9" t="s">
        <v>1468</v>
      </c>
      <c r="G36" s="9" t="s">
        <v>1574</v>
      </c>
      <c r="H36" s="10" t="s">
        <v>192</v>
      </c>
    </row>
    <row r="37" s="6" customFormat="1" spans="1:8">
      <c r="A37" s="9">
        <v>36</v>
      </c>
      <c r="B37" s="9">
        <v>14413</v>
      </c>
      <c r="C37" s="9" t="s">
        <v>376</v>
      </c>
      <c r="D37" s="9" t="s">
        <v>426</v>
      </c>
      <c r="E37" s="9">
        <v>750</v>
      </c>
      <c r="F37" s="9" t="s">
        <v>1469</v>
      </c>
      <c r="G37" s="9" t="s">
        <v>1574</v>
      </c>
      <c r="H37" s="10" t="s">
        <v>192</v>
      </c>
    </row>
    <row r="38" s="6" customFormat="1" spans="1:8">
      <c r="A38" s="9">
        <v>37</v>
      </c>
      <c r="B38" s="12">
        <v>12515</v>
      </c>
      <c r="C38" s="9" t="s">
        <v>269</v>
      </c>
      <c r="D38" s="11" t="s">
        <v>1212</v>
      </c>
      <c r="E38" s="9">
        <v>308</v>
      </c>
      <c r="F38" s="13" t="s">
        <v>1213</v>
      </c>
      <c r="G38" s="9" t="s">
        <v>210</v>
      </c>
      <c r="H38" s="10" t="s">
        <v>1571</v>
      </c>
    </row>
    <row r="39" s="6" customFormat="1" spans="1:8">
      <c r="A39" s="9">
        <v>38</v>
      </c>
      <c r="B39" s="16">
        <v>12937</v>
      </c>
      <c r="C39" s="9" t="s">
        <v>269</v>
      </c>
      <c r="D39" s="11" t="s">
        <v>1212</v>
      </c>
      <c r="E39" s="9">
        <v>308</v>
      </c>
      <c r="F39" s="14" t="s">
        <v>1275</v>
      </c>
      <c r="G39" s="9" t="s">
        <v>1570</v>
      </c>
      <c r="H39" s="10" t="s">
        <v>1571</v>
      </c>
    </row>
    <row r="40" s="6" customFormat="1" spans="1:8">
      <c r="A40" s="9">
        <v>39</v>
      </c>
      <c r="B40" s="9">
        <v>14453</v>
      </c>
      <c r="C40" s="9" t="s">
        <v>269</v>
      </c>
      <c r="D40" s="11" t="s">
        <v>1212</v>
      </c>
      <c r="E40" s="9">
        <v>308</v>
      </c>
      <c r="F40" s="9" t="s">
        <v>1434</v>
      </c>
      <c r="G40" s="9" t="s">
        <v>1574</v>
      </c>
      <c r="H40" s="10" t="s">
        <v>192</v>
      </c>
    </row>
    <row r="41" s="6" customFormat="1" ht="15" customHeight="1" spans="1:8">
      <c r="A41" s="9">
        <v>40</v>
      </c>
      <c r="B41" s="9">
        <v>14404</v>
      </c>
      <c r="C41" s="9" t="s">
        <v>269</v>
      </c>
      <c r="D41" s="11" t="s">
        <v>1212</v>
      </c>
      <c r="E41" s="9">
        <v>308</v>
      </c>
      <c r="F41" s="9" t="s">
        <v>1496</v>
      </c>
      <c r="G41" s="9" t="s">
        <v>1574</v>
      </c>
      <c r="H41" s="10" t="s">
        <v>192</v>
      </c>
    </row>
    <row r="42" s="6" customFormat="1" spans="1:8">
      <c r="A42" s="9">
        <v>41</v>
      </c>
      <c r="B42" s="9">
        <v>7050</v>
      </c>
      <c r="C42" s="9" t="s">
        <v>269</v>
      </c>
      <c r="D42" s="9" t="s">
        <v>386</v>
      </c>
      <c r="E42" s="9">
        <v>337</v>
      </c>
      <c r="F42" s="9" t="s">
        <v>855</v>
      </c>
      <c r="G42" s="9" t="s">
        <v>210</v>
      </c>
      <c r="H42" s="10" t="s">
        <v>1571</v>
      </c>
    </row>
    <row r="43" s="6" customFormat="1" spans="1:8">
      <c r="A43" s="9">
        <v>42</v>
      </c>
      <c r="B43" s="9">
        <v>4061</v>
      </c>
      <c r="C43" s="9" t="s">
        <v>269</v>
      </c>
      <c r="D43" s="9" t="s">
        <v>386</v>
      </c>
      <c r="E43" s="9">
        <v>337</v>
      </c>
      <c r="F43" s="9" t="s">
        <v>969</v>
      </c>
      <c r="G43" s="9" t="s">
        <v>1570</v>
      </c>
      <c r="H43" s="10" t="s">
        <v>1571</v>
      </c>
    </row>
    <row r="44" s="6" customFormat="1" spans="1:8">
      <c r="A44" s="9">
        <v>43</v>
      </c>
      <c r="B44" s="9">
        <v>6965</v>
      </c>
      <c r="C44" s="9" t="s">
        <v>269</v>
      </c>
      <c r="D44" s="9" t="s">
        <v>386</v>
      </c>
      <c r="E44" s="9">
        <v>337</v>
      </c>
      <c r="F44" s="9" t="s">
        <v>474</v>
      </c>
      <c r="G44" s="9" t="s">
        <v>1570</v>
      </c>
      <c r="H44" s="10" t="s">
        <v>1571</v>
      </c>
    </row>
    <row r="45" s="6" customFormat="1" spans="1:8">
      <c r="A45" s="9">
        <v>44</v>
      </c>
      <c r="B45" s="9">
        <v>11883</v>
      </c>
      <c r="C45" s="9" t="s">
        <v>269</v>
      </c>
      <c r="D45" s="9" t="s">
        <v>386</v>
      </c>
      <c r="E45" s="9">
        <v>337</v>
      </c>
      <c r="F45" s="9" t="s">
        <v>387</v>
      </c>
      <c r="G45" s="9" t="s">
        <v>1570</v>
      </c>
      <c r="H45" s="10" t="s">
        <v>1571</v>
      </c>
    </row>
    <row r="46" s="6" customFormat="1" spans="1:8">
      <c r="A46" s="9">
        <v>45</v>
      </c>
      <c r="B46" s="9">
        <v>14107</v>
      </c>
      <c r="C46" s="9" t="s">
        <v>269</v>
      </c>
      <c r="D46" s="9" t="s">
        <v>386</v>
      </c>
      <c r="E46" s="9">
        <v>337</v>
      </c>
      <c r="F46" s="9" t="s">
        <v>1472</v>
      </c>
      <c r="G46" s="9" t="s">
        <v>1577</v>
      </c>
      <c r="H46" s="10" t="s">
        <v>1571</v>
      </c>
    </row>
    <row r="47" s="6" customFormat="1" spans="1:8">
      <c r="A47" s="9">
        <v>46</v>
      </c>
      <c r="B47" s="17">
        <v>14751</v>
      </c>
      <c r="C47" s="9" t="s">
        <v>269</v>
      </c>
      <c r="D47" s="9" t="s">
        <v>386</v>
      </c>
      <c r="E47" s="9">
        <v>337</v>
      </c>
      <c r="F47" s="17" t="s">
        <v>1473</v>
      </c>
      <c r="G47" s="17" t="s">
        <v>1570</v>
      </c>
      <c r="H47" s="10" t="s">
        <v>1571</v>
      </c>
    </row>
    <row r="48" s="6" customFormat="1" spans="1:8">
      <c r="A48" s="9">
        <v>47</v>
      </c>
      <c r="B48" s="9">
        <v>14483</v>
      </c>
      <c r="C48" s="9" t="s">
        <v>269</v>
      </c>
      <c r="D48" s="9" t="s">
        <v>386</v>
      </c>
      <c r="E48" s="9">
        <v>337</v>
      </c>
      <c r="F48" s="9" t="s">
        <v>1479</v>
      </c>
      <c r="G48" s="9" t="s">
        <v>1574</v>
      </c>
      <c r="H48" s="10" t="s">
        <v>192</v>
      </c>
    </row>
    <row r="49" s="6" customFormat="1" spans="1:8">
      <c r="A49" s="9">
        <v>48</v>
      </c>
      <c r="B49" s="9">
        <v>14429</v>
      </c>
      <c r="C49" s="9" t="s">
        <v>269</v>
      </c>
      <c r="D49" s="9" t="s">
        <v>386</v>
      </c>
      <c r="E49" s="9">
        <v>337</v>
      </c>
      <c r="F49" s="9" t="s">
        <v>1475</v>
      </c>
      <c r="G49" s="9" t="s">
        <v>1574</v>
      </c>
      <c r="H49" s="10" t="s">
        <v>192</v>
      </c>
    </row>
    <row r="50" s="6" customFormat="1" spans="1:8">
      <c r="A50" s="9">
        <v>49</v>
      </c>
      <c r="B50" s="9">
        <v>14379</v>
      </c>
      <c r="C50" s="9" t="s">
        <v>269</v>
      </c>
      <c r="D50" s="9" t="s">
        <v>386</v>
      </c>
      <c r="E50" s="9">
        <v>337</v>
      </c>
      <c r="F50" s="9" t="s">
        <v>1476</v>
      </c>
      <c r="G50" s="9" t="s">
        <v>1574</v>
      </c>
      <c r="H50" s="10" t="s">
        <v>192</v>
      </c>
    </row>
    <row r="51" s="6" customFormat="1" spans="1:8">
      <c r="A51" s="9">
        <v>50</v>
      </c>
      <c r="B51" s="9">
        <v>14419</v>
      </c>
      <c r="C51" s="9" t="s">
        <v>269</v>
      </c>
      <c r="D51" s="9" t="s">
        <v>386</v>
      </c>
      <c r="E51" s="9">
        <v>337</v>
      </c>
      <c r="F51" s="9" t="s">
        <v>1477</v>
      </c>
      <c r="G51" s="9" t="s">
        <v>1574</v>
      </c>
      <c r="H51" s="10" t="s">
        <v>192</v>
      </c>
    </row>
    <row r="52" s="6" customFormat="1" spans="1:8">
      <c r="A52" s="9">
        <v>51</v>
      </c>
      <c r="B52" s="16">
        <v>13127</v>
      </c>
      <c r="C52" s="9" t="s">
        <v>269</v>
      </c>
      <c r="D52" s="9" t="s">
        <v>1350</v>
      </c>
      <c r="E52" s="9">
        <v>113299</v>
      </c>
      <c r="F52" s="16" t="s">
        <v>1351</v>
      </c>
      <c r="G52" s="9" t="s">
        <v>1570</v>
      </c>
      <c r="H52" s="10" t="s">
        <v>1571</v>
      </c>
    </row>
    <row r="53" s="6" customFormat="1" spans="1:8">
      <c r="A53" s="9">
        <v>52</v>
      </c>
      <c r="B53" s="9">
        <v>8386</v>
      </c>
      <c r="C53" s="9" t="s">
        <v>269</v>
      </c>
      <c r="D53" s="11" t="s">
        <v>535</v>
      </c>
      <c r="E53" s="9">
        <v>349</v>
      </c>
      <c r="F53" s="9" t="s">
        <v>1578</v>
      </c>
      <c r="G53" s="9" t="s">
        <v>210</v>
      </c>
      <c r="H53" s="10" t="s">
        <v>1571</v>
      </c>
    </row>
    <row r="54" s="6" customFormat="1" spans="1:8">
      <c r="A54" s="9">
        <v>53</v>
      </c>
      <c r="B54" s="9">
        <v>5844</v>
      </c>
      <c r="C54" s="9" t="s">
        <v>269</v>
      </c>
      <c r="D54" s="9" t="s">
        <v>535</v>
      </c>
      <c r="E54" s="9">
        <v>349</v>
      </c>
      <c r="F54" s="9" t="s">
        <v>1321</v>
      </c>
      <c r="G54" s="9" t="s">
        <v>1570</v>
      </c>
      <c r="H54" s="10" t="s">
        <v>1571</v>
      </c>
    </row>
    <row r="55" s="6" customFormat="1" spans="1:8">
      <c r="A55" s="9">
        <v>54</v>
      </c>
      <c r="B55" s="9">
        <v>14389</v>
      </c>
      <c r="C55" s="9" t="s">
        <v>269</v>
      </c>
      <c r="D55" s="9" t="s">
        <v>535</v>
      </c>
      <c r="E55" s="9">
        <v>349</v>
      </c>
      <c r="F55" s="9" t="s">
        <v>1497</v>
      </c>
      <c r="G55" s="9" t="s">
        <v>1574</v>
      </c>
      <c r="H55" s="10" t="s">
        <v>192</v>
      </c>
    </row>
    <row r="56" s="6" customFormat="1" spans="1:8">
      <c r="A56" s="9">
        <v>55</v>
      </c>
      <c r="B56" s="9">
        <v>14451</v>
      </c>
      <c r="C56" s="9" t="s">
        <v>269</v>
      </c>
      <c r="D56" s="9" t="s">
        <v>535</v>
      </c>
      <c r="E56" s="9">
        <v>114685</v>
      </c>
      <c r="F56" s="9" t="s">
        <v>1514</v>
      </c>
      <c r="G56" s="9" t="s">
        <v>1574</v>
      </c>
      <c r="H56" s="10" t="s">
        <v>192</v>
      </c>
    </row>
    <row r="57" s="6" customFormat="1" spans="1:8">
      <c r="A57" s="9">
        <v>56</v>
      </c>
      <c r="B57" s="9">
        <v>11602</v>
      </c>
      <c r="C57" s="9" t="s">
        <v>269</v>
      </c>
      <c r="D57" s="9" t="s">
        <v>765</v>
      </c>
      <c r="E57" s="9">
        <v>373</v>
      </c>
      <c r="F57" s="9" t="s">
        <v>1106</v>
      </c>
      <c r="G57" s="9" t="s">
        <v>210</v>
      </c>
      <c r="H57" s="10" t="s">
        <v>1571</v>
      </c>
    </row>
    <row r="58" s="6" customFormat="1" spans="1:8">
      <c r="A58" s="9">
        <v>57</v>
      </c>
      <c r="B58" s="12">
        <v>12203</v>
      </c>
      <c r="C58" s="9" t="s">
        <v>269</v>
      </c>
      <c r="D58" s="9" t="s">
        <v>765</v>
      </c>
      <c r="E58" s="9">
        <v>373</v>
      </c>
      <c r="F58" s="12" t="s">
        <v>791</v>
      </c>
      <c r="G58" s="9" t="s">
        <v>1570</v>
      </c>
      <c r="H58" s="10" t="s">
        <v>1571</v>
      </c>
    </row>
    <row r="59" s="6" customFormat="1" spans="1:8">
      <c r="A59" s="9">
        <v>58</v>
      </c>
      <c r="B59" s="9">
        <v>14460</v>
      </c>
      <c r="C59" s="9" t="s">
        <v>269</v>
      </c>
      <c r="D59" s="9" t="s">
        <v>765</v>
      </c>
      <c r="E59" s="9">
        <v>373</v>
      </c>
      <c r="F59" s="9" t="s">
        <v>1442</v>
      </c>
      <c r="G59" s="9" t="s">
        <v>1574</v>
      </c>
      <c r="H59" s="10" t="s">
        <v>192</v>
      </c>
    </row>
    <row r="60" spans="1:8">
      <c r="A60" s="9">
        <v>59</v>
      </c>
      <c r="B60" s="9">
        <v>14372</v>
      </c>
      <c r="C60" s="9" t="s">
        <v>269</v>
      </c>
      <c r="D60" s="9" t="s">
        <v>765</v>
      </c>
      <c r="E60" s="9">
        <v>373</v>
      </c>
      <c r="F60" s="9" t="s">
        <v>1478</v>
      </c>
      <c r="G60" s="9" t="s">
        <v>1574</v>
      </c>
      <c r="H60" s="10" t="s">
        <v>192</v>
      </c>
    </row>
    <row r="61" spans="1:8">
      <c r="A61" s="9">
        <v>60</v>
      </c>
      <c r="B61" s="9">
        <v>11120</v>
      </c>
      <c r="C61" s="9" t="s">
        <v>269</v>
      </c>
      <c r="D61" s="9" t="s">
        <v>765</v>
      </c>
      <c r="E61" s="9">
        <v>753</v>
      </c>
      <c r="F61" s="9" t="s">
        <v>766</v>
      </c>
      <c r="G61" s="9" t="s">
        <v>1570</v>
      </c>
      <c r="H61" s="10" t="s">
        <v>1571</v>
      </c>
    </row>
    <row r="62" spans="1:8">
      <c r="A62" s="9">
        <v>61</v>
      </c>
      <c r="B62" s="9">
        <v>9308</v>
      </c>
      <c r="C62" s="9" t="s">
        <v>269</v>
      </c>
      <c r="D62" s="9" t="s">
        <v>1063</v>
      </c>
      <c r="E62" s="9">
        <v>391</v>
      </c>
      <c r="F62" s="9" t="s">
        <v>1408</v>
      </c>
      <c r="G62" s="9" t="s">
        <v>210</v>
      </c>
      <c r="H62" s="10" t="s">
        <v>1571</v>
      </c>
    </row>
    <row r="63" spans="1:8">
      <c r="A63" s="9">
        <v>62</v>
      </c>
      <c r="B63" s="12">
        <v>12462</v>
      </c>
      <c r="C63" s="9" t="s">
        <v>269</v>
      </c>
      <c r="D63" s="9" t="s">
        <v>1063</v>
      </c>
      <c r="E63" s="9">
        <v>391</v>
      </c>
      <c r="F63" s="13" t="s">
        <v>1208</v>
      </c>
      <c r="G63" s="9" t="s">
        <v>1570</v>
      </c>
      <c r="H63" s="10" t="s">
        <v>1571</v>
      </c>
    </row>
    <row r="64" spans="1:8">
      <c r="A64" s="9">
        <v>63</v>
      </c>
      <c r="B64" s="9">
        <v>4246</v>
      </c>
      <c r="C64" s="9" t="s">
        <v>269</v>
      </c>
      <c r="D64" s="9" t="s">
        <v>1063</v>
      </c>
      <c r="E64" s="9">
        <v>391</v>
      </c>
      <c r="F64" s="9" t="s">
        <v>1064</v>
      </c>
      <c r="G64" s="9" t="s">
        <v>1570</v>
      </c>
      <c r="H64" s="10" t="s">
        <v>1571</v>
      </c>
    </row>
    <row r="65" spans="1:8">
      <c r="A65" s="9">
        <v>64</v>
      </c>
      <c r="B65" s="9">
        <v>14431</v>
      </c>
      <c r="C65" s="9" t="s">
        <v>269</v>
      </c>
      <c r="D65" s="9" t="s">
        <v>1063</v>
      </c>
      <c r="E65" s="9">
        <v>391</v>
      </c>
      <c r="F65" s="9" t="s">
        <v>1499</v>
      </c>
      <c r="G65" s="9" t="s">
        <v>1574</v>
      </c>
      <c r="H65" s="10" t="s">
        <v>192</v>
      </c>
    </row>
    <row r="66" spans="1:8">
      <c r="A66" s="9">
        <v>65</v>
      </c>
      <c r="B66" s="9">
        <v>14391</v>
      </c>
      <c r="C66" s="9" t="s">
        <v>269</v>
      </c>
      <c r="D66" s="9" t="s">
        <v>1063</v>
      </c>
      <c r="E66" s="9">
        <v>391</v>
      </c>
      <c r="F66" s="9" t="s">
        <v>1498</v>
      </c>
      <c r="G66" s="9" t="s">
        <v>1574</v>
      </c>
      <c r="H66" s="10" t="s">
        <v>192</v>
      </c>
    </row>
    <row r="67" spans="1:8">
      <c r="A67" s="9">
        <v>66</v>
      </c>
      <c r="B67" s="9">
        <v>5665</v>
      </c>
      <c r="C67" s="9" t="s">
        <v>269</v>
      </c>
      <c r="D67" s="9" t="s">
        <v>487</v>
      </c>
      <c r="E67" s="9">
        <v>399</v>
      </c>
      <c r="F67" s="9" t="s">
        <v>488</v>
      </c>
      <c r="G67" s="9" t="s">
        <v>210</v>
      </c>
      <c r="H67" s="10" t="s">
        <v>1571</v>
      </c>
    </row>
    <row r="68" spans="1:8">
      <c r="A68" s="9">
        <v>67</v>
      </c>
      <c r="B68" s="9">
        <v>13000</v>
      </c>
      <c r="C68" s="9" t="s">
        <v>269</v>
      </c>
      <c r="D68" s="9" t="s">
        <v>487</v>
      </c>
      <c r="E68" s="9">
        <v>399</v>
      </c>
      <c r="F68" s="15" t="s">
        <v>1283</v>
      </c>
      <c r="G68" s="9" t="s">
        <v>1570</v>
      </c>
      <c r="H68" s="10" t="s">
        <v>1571</v>
      </c>
    </row>
    <row r="69" spans="1:8">
      <c r="A69" s="9">
        <v>68</v>
      </c>
      <c r="B69" s="9">
        <v>14374</v>
      </c>
      <c r="C69" s="9" t="s">
        <v>269</v>
      </c>
      <c r="D69" s="9" t="s">
        <v>487</v>
      </c>
      <c r="E69" s="9">
        <v>399</v>
      </c>
      <c r="F69" s="9" t="s">
        <v>1480</v>
      </c>
      <c r="G69" s="9" t="s">
        <v>1574</v>
      </c>
      <c r="H69" s="10" t="s">
        <v>192</v>
      </c>
    </row>
    <row r="70" spans="1:8">
      <c r="A70" s="9">
        <v>69</v>
      </c>
      <c r="B70" s="9">
        <v>4024</v>
      </c>
      <c r="C70" s="9" t="s">
        <v>269</v>
      </c>
      <c r="D70" s="9" t="s">
        <v>407</v>
      </c>
      <c r="E70" s="9">
        <v>517</v>
      </c>
      <c r="F70" s="9" t="s">
        <v>760</v>
      </c>
      <c r="G70" s="9" t="s">
        <v>210</v>
      </c>
      <c r="H70" s="10" t="s">
        <v>1571</v>
      </c>
    </row>
    <row r="71" spans="1:8">
      <c r="A71" s="9">
        <v>70</v>
      </c>
      <c r="B71" s="9">
        <v>11335</v>
      </c>
      <c r="C71" s="9" t="s">
        <v>269</v>
      </c>
      <c r="D71" s="9" t="s">
        <v>407</v>
      </c>
      <c r="E71" s="9">
        <v>517</v>
      </c>
      <c r="F71" s="18" t="s">
        <v>408</v>
      </c>
      <c r="G71" s="9" t="s">
        <v>1570</v>
      </c>
      <c r="H71" s="10" t="s">
        <v>1571</v>
      </c>
    </row>
    <row r="72" spans="1:8">
      <c r="A72" s="9">
        <v>71</v>
      </c>
      <c r="B72" s="16">
        <v>13198</v>
      </c>
      <c r="C72" s="9" t="s">
        <v>269</v>
      </c>
      <c r="D72" s="9" t="s">
        <v>407</v>
      </c>
      <c r="E72" s="9">
        <v>517</v>
      </c>
      <c r="F72" s="14" t="s">
        <v>1346</v>
      </c>
      <c r="G72" s="9" t="s">
        <v>1570</v>
      </c>
      <c r="H72" s="10" t="s">
        <v>1571</v>
      </c>
    </row>
    <row r="73" spans="1:8">
      <c r="A73" s="9">
        <v>72</v>
      </c>
      <c r="B73" s="17">
        <v>14704</v>
      </c>
      <c r="C73" s="9" t="s">
        <v>269</v>
      </c>
      <c r="D73" s="9" t="s">
        <v>407</v>
      </c>
      <c r="E73" s="9">
        <v>517</v>
      </c>
      <c r="F73" s="17" t="s">
        <v>1500</v>
      </c>
      <c r="G73" s="17" t="s">
        <v>1579</v>
      </c>
      <c r="H73" s="10" t="s">
        <v>1571</v>
      </c>
    </row>
    <row r="74" spans="1:8">
      <c r="A74" s="9">
        <v>73</v>
      </c>
      <c r="B74" s="9">
        <v>14435</v>
      </c>
      <c r="C74" s="9" t="s">
        <v>269</v>
      </c>
      <c r="D74" s="9" t="s">
        <v>407</v>
      </c>
      <c r="E74" s="9">
        <v>517</v>
      </c>
      <c r="F74" s="9" t="s">
        <v>1431</v>
      </c>
      <c r="G74" s="9" t="s">
        <v>1574</v>
      </c>
      <c r="H74" s="10" t="s">
        <v>192</v>
      </c>
    </row>
    <row r="75" spans="1:8">
      <c r="A75" s="9">
        <v>74</v>
      </c>
      <c r="B75" s="9">
        <v>14426</v>
      </c>
      <c r="C75" s="9" t="s">
        <v>269</v>
      </c>
      <c r="D75" s="9" t="s">
        <v>407</v>
      </c>
      <c r="E75" s="9">
        <v>517</v>
      </c>
      <c r="F75" s="9" t="s">
        <v>1430</v>
      </c>
      <c r="G75" s="9" t="s">
        <v>1574</v>
      </c>
      <c r="H75" s="10" t="s">
        <v>192</v>
      </c>
    </row>
    <row r="76" spans="1:8">
      <c r="A76" s="9">
        <v>75</v>
      </c>
      <c r="B76" s="9">
        <v>14356</v>
      </c>
      <c r="C76" s="9" t="s">
        <v>269</v>
      </c>
      <c r="D76" s="9" t="s">
        <v>407</v>
      </c>
      <c r="E76" s="9">
        <v>517</v>
      </c>
      <c r="F76" s="9" t="s">
        <v>1433</v>
      </c>
      <c r="G76" s="9" t="s">
        <v>1574</v>
      </c>
      <c r="H76" s="10" t="s">
        <v>192</v>
      </c>
    </row>
    <row r="77" spans="1:8">
      <c r="A77" s="9">
        <v>76</v>
      </c>
      <c r="B77" s="9">
        <v>5457</v>
      </c>
      <c r="C77" s="9" t="s">
        <v>269</v>
      </c>
      <c r="D77" s="9" t="s">
        <v>809</v>
      </c>
      <c r="E77" s="9">
        <v>572</v>
      </c>
      <c r="F77" s="19" t="s">
        <v>810</v>
      </c>
      <c r="G77" s="9" t="s">
        <v>210</v>
      </c>
      <c r="H77" s="10" t="s">
        <v>1571</v>
      </c>
    </row>
    <row r="78" spans="1:8">
      <c r="A78" s="9">
        <v>77</v>
      </c>
      <c r="B78" s="9">
        <v>10186</v>
      </c>
      <c r="C78" s="9" t="s">
        <v>269</v>
      </c>
      <c r="D78" s="9" t="s">
        <v>809</v>
      </c>
      <c r="E78" s="9">
        <v>572</v>
      </c>
      <c r="F78" s="9" t="s">
        <v>984</v>
      </c>
      <c r="G78" s="9" t="s">
        <v>1570</v>
      </c>
      <c r="H78" s="10" t="s">
        <v>1571</v>
      </c>
    </row>
    <row r="79" spans="1:8">
      <c r="A79" s="9">
        <v>78</v>
      </c>
      <c r="B79" s="9">
        <v>9331</v>
      </c>
      <c r="C79" s="9" t="s">
        <v>269</v>
      </c>
      <c r="D79" s="9" t="s">
        <v>527</v>
      </c>
      <c r="E79" s="9">
        <v>578</v>
      </c>
      <c r="F79" s="9" t="s">
        <v>607</v>
      </c>
      <c r="G79" s="9" t="s">
        <v>210</v>
      </c>
      <c r="H79" s="10" t="s">
        <v>1571</v>
      </c>
    </row>
    <row r="80" spans="1:8">
      <c r="A80" s="9">
        <v>79</v>
      </c>
      <c r="B80" s="9">
        <v>9140</v>
      </c>
      <c r="C80" s="9" t="s">
        <v>269</v>
      </c>
      <c r="D80" s="9" t="s">
        <v>527</v>
      </c>
      <c r="E80" s="9">
        <v>578</v>
      </c>
      <c r="F80" s="9" t="s">
        <v>528</v>
      </c>
      <c r="G80" s="9" t="s">
        <v>1570</v>
      </c>
      <c r="H80" s="10" t="s">
        <v>1571</v>
      </c>
    </row>
    <row r="81" spans="1:8">
      <c r="A81" s="9">
        <v>80</v>
      </c>
      <c r="B81" s="9">
        <v>13064</v>
      </c>
      <c r="C81" s="9" t="s">
        <v>269</v>
      </c>
      <c r="D81" s="9" t="s">
        <v>527</v>
      </c>
      <c r="E81" s="9">
        <v>578</v>
      </c>
      <c r="F81" s="15" t="s">
        <v>1366</v>
      </c>
      <c r="G81" s="9" t="s">
        <v>1570</v>
      </c>
      <c r="H81" s="10" t="s">
        <v>1571</v>
      </c>
    </row>
    <row r="82" spans="1:8">
      <c r="A82" s="9">
        <v>81</v>
      </c>
      <c r="B82" s="9">
        <v>14422</v>
      </c>
      <c r="C82" s="9" t="s">
        <v>269</v>
      </c>
      <c r="D82" s="9" t="s">
        <v>527</v>
      </c>
      <c r="E82" s="9">
        <v>578</v>
      </c>
      <c r="F82" s="9" t="s">
        <v>1502</v>
      </c>
      <c r="G82" s="9" t="s">
        <v>1574</v>
      </c>
      <c r="H82" s="10" t="s">
        <v>192</v>
      </c>
    </row>
    <row r="83" spans="1:8">
      <c r="A83" s="9">
        <v>82</v>
      </c>
      <c r="B83" s="9">
        <v>14414</v>
      </c>
      <c r="C83" s="9" t="s">
        <v>269</v>
      </c>
      <c r="D83" s="9" t="s">
        <v>527</v>
      </c>
      <c r="E83" s="9">
        <v>578</v>
      </c>
      <c r="F83" s="9" t="s">
        <v>1501</v>
      </c>
      <c r="G83" s="9" t="s">
        <v>1574</v>
      </c>
      <c r="H83" s="10" t="s">
        <v>192</v>
      </c>
    </row>
    <row r="84" spans="1:8">
      <c r="A84" s="9">
        <v>83</v>
      </c>
      <c r="B84" s="9">
        <v>11621</v>
      </c>
      <c r="C84" s="9" t="s">
        <v>269</v>
      </c>
      <c r="D84" s="11" t="s">
        <v>726</v>
      </c>
      <c r="E84" s="9">
        <v>581</v>
      </c>
      <c r="F84" s="9" t="s">
        <v>727</v>
      </c>
      <c r="G84" s="9" t="s">
        <v>210</v>
      </c>
      <c r="H84" s="10" t="s">
        <v>1571</v>
      </c>
    </row>
    <row r="85" spans="1:8">
      <c r="A85" s="9">
        <v>84</v>
      </c>
      <c r="B85" s="12">
        <v>13052</v>
      </c>
      <c r="C85" s="9" t="s">
        <v>269</v>
      </c>
      <c r="D85" s="11" t="s">
        <v>726</v>
      </c>
      <c r="E85" s="9">
        <v>581</v>
      </c>
      <c r="F85" s="15" t="s">
        <v>1326</v>
      </c>
      <c r="G85" s="9" t="s">
        <v>1570</v>
      </c>
      <c r="H85" s="10" t="s">
        <v>1571</v>
      </c>
    </row>
    <row r="86" spans="1:8">
      <c r="A86" s="9">
        <v>85</v>
      </c>
      <c r="B86" s="9">
        <v>13581</v>
      </c>
      <c r="C86" s="9" t="s">
        <v>269</v>
      </c>
      <c r="D86" s="11" t="s">
        <v>726</v>
      </c>
      <c r="E86" s="9">
        <v>581</v>
      </c>
      <c r="F86" s="9" t="s">
        <v>1380</v>
      </c>
      <c r="G86" s="9" t="s">
        <v>1570</v>
      </c>
      <c r="H86" s="10" t="s">
        <v>1571</v>
      </c>
    </row>
    <row r="87" spans="1:8">
      <c r="A87" s="9">
        <v>86</v>
      </c>
      <c r="B87" s="9">
        <v>14409</v>
      </c>
      <c r="C87" s="9" t="s">
        <v>269</v>
      </c>
      <c r="D87" s="11" t="s">
        <v>726</v>
      </c>
      <c r="E87" s="9">
        <v>581</v>
      </c>
      <c r="F87" s="9" t="s">
        <v>1503</v>
      </c>
      <c r="G87" s="9" t="s">
        <v>1574</v>
      </c>
      <c r="H87" s="10" t="s">
        <v>192</v>
      </c>
    </row>
    <row r="88" spans="1:8">
      <c r="A88" s="9">
        <v>87</v>
      </c>
      <c r="B88" s="9">
        <v>14485</v>
      </c>
      <c r="C88" s="9" t="s">
        <v>269</v>
      </c>
      <c r="D88" s="11" t="s">
        <v>726</v>
      </c>
      <c r="E88" s="9">
        <v>581</v>
      </c>
      <c r="F88" s="9" t="s">
        <v>1504</v>
      </c>
      <c r="G88" s="9" t="s">
        <v>1574</v>
      </c>
      <c r="H88" s="10" t="s">
        <v>192</v>
      </c>
    </row>
    <row r="89" spans="1:8">
      <c r="A89" s="9">
        <v>88</v>
      </c>
      <c r="B89" s="9">
        <v>6303</v>
      </c>
      <c r="C89" s="9" t="s">
        <v>269</v>
      </c>
      <c r="D89" s="9" t="s">
        <v>668</v>
      </c>
      <c r="E89" s="9">
        <v>585</v>
      </c>
      <c r="F89" s="9" t="s">
        <v>669</v>
      </c>
      <c r="G89" s="9" t="s">
        <v>210</v>
      </c>
      <c r="H89" s="10" t="s">
        <v>1571</v>
      </c>
    </row>
    <row r="90" spans="1:8">
      <c r="A90" s="9">
        <v>89</v>
      </c>
      <c r="B90" s="9">
        <v>7046</v>
      </c>
      <c r="C90" s="9" t="s">
        <v>269</v>
      </c>
      <c r="D90" s="9" t="s">
        <v>668</v>
      </c>
      <c r="E90" s="9">
        <v>585</v>
      </c>
      <c r="F90" s="9" t="s">
        <v>920</v>
      </c>
      <c r="G90" s="9" t="s">
        <v>1570</v>
      </c>
      <c r="H90" s="10" t="s">
        <v>1571</v>
      </c>
    </row>
    <row r="91" spans="1:8">
      <c r="A91" s="9">
        <v>90</v>
      </c>
      <c r="B91" s="9">
        <v>14139</v>
      </c>
      <c r="C91" s="9" t="s">
        <v>269</v>
      </c>
      <c r="D91" s="9" t="s">
        <v>668</v>
      </c>
      <c r="E91" s="9">
        <v>585</v>
      </c>
      <c r="F91" s="9" t="s">
        <v>1407</v>
      </c>
      <c r="G91" s="9" t="s">
        <v>1570</v>
      </c>
      <c r="H91" s="10" t="s">
        <v>1571</v>
      </c>
    </row>
    <row r="92" spans="1:8">
      <c r="A92" s="9">
        <v>91</v>
      </c>
      <c r="B92" s="9">
        <v>14380</v>
      </c>
      <c r="C92" s="9" t="s">
        <v>269</v>
      </c>
      <c r="D92" s="9" t="s">
        <v>668</v>
      </c>
      <c r="E92" s="9">
        <v>585</v>
      </c>
      <c r="F92" s="9" t="s">
        <v>1507</v>
      </c>
      <c r="G92" s="9" t="s">
        <v>1574</v>
      </c>
      <c r="H92" s="10" t="s">
        <v>192</v>
      </c>
    </row>
    <row r="93" spans="1:8">
      <c r="A93" s="9">
        <v>92</v>
      </c>
      <c r="B93" s="9">
        <v>11178</v>
      </c>
      <c r="C93" s="9" t="s">
        <v>269</v>
      </c>
      <c r="D93" s="9" t="s">
        <v>1050</v>
      </c>
      <c r="E93" s="9">
        <v>598</v>
      </c>
      <c r="F93" s="9" t="s">
        <v>1140</v>
      </c>
      <c r="G93" s="9" t="s">
        <v>210</v>
      </c>
      <c r="H93" s="10" t="s">
        <v>1571</v>
      </c>
    </row>
    <row r="94" spans="1:8">
      <c r="A94" s="9">
        <v>93</v>
      </c>
      <c r="B94" s="9">
        <v>6662</v>
      </c>
      <c r="C94" s="9" t="s">
        <v>269</v>
      </c>
      <c r="D94" s="9" t="s">
        <v>1050</v>
      </c>
      <c r="E94" s="9">
        <v>598</v>
      </c>
      <c r="F94" s="9" t="s">
        <v>1051</v>
      </c>
      <c r="G94" s="15" t="s">
        <v>1570</v>
      </c>
      <c r="H94" s="10" t="s">
        <v>1571</v>
      </c>
    </row>
    <row r="95" spans="1:8">
      <c r="A95" s="9">
        <v>94</v>
      </c>
      <c r="B95" s="9">
        <v>12845</v>
      </c>
      <c r="C95" s="9" t="s">
        <v>269</v>
      </c>
      <c r="D95" s="9" t="s">
        <v>1050</v>
      </c>
      <c r="E95" s="9">
        <v>598</v>
      </c>
      <c r="F95" s="15" t="s">
        <v>1298</v>
      </c>
      <c r="G95" s="9" t="s">
        <v>1570</v>
      </c>
      <c r="H95" s="10" t="s">
        <v>1571</v>
      </c>
    </row>
    <row r="96" spans="1:8">
      <c r="A96" s="9">
        <v>95</v>
      </c>
      <c r="B96" s="9">
        <v>10930</v>
      </c>
      <c r="C96" s="9" t="s">
        <v>269</v>
      </c>
      <c r="D96" s="9" t="s">
        <v>1013</v>
      </c>
      <c r="E96" s="9">
        <v>724</v>
      </c>
      <c r="F96" s="9" t="s">
        <v>1014</v>
      </c>
      <c r="G96" s="9" t="s">
        <v>210</v>
      </c>
      <c r="H96" s="10" t="s">
        <v>1571</v>
      </c>
    </row>
    <row r="97" spans="1:8">
      <c r="A97" s="9">
        <v>96</v>
      </c>
      <c r="B97" s="16">
        <v>12936</v>
      </c>
      <c r="C97" s="9" t="s">
        <v>269</v>
      </c>
      <c r="D97" s="9" t="s">
        <v>1013</v>
      </c>
      <c r="E97" s="9">
        <v>724</v>
      </c>
      <c r="F97" s="14" t="s">
        <v>1580</v>
      </c>
      <c r="G97" s="9" t="s">
        <v>1570</v>
      </c>
      <c r="H97" s="10" t="s">
        <v>1571</v>
      </c>
    </row>
    <row r="98" spans="1:8">
      <c r="A98" s="9">
        <v>97</v>
      </c>
      <c r="B98" s="9">
        <v>14444</v>
      </c>
      <c r="C98" s="9" t="s">
        <v>269</v>
      </c>
      <c r="D98" s="9" t="s">
        <v>1013</v>
      </c>
      <c r="E98" s="9">
        <v>724</v>
      </c>
      <c r="F98" s="9" t="s">
        <v>1508</v>
      </c>
      <c r="G98" s="9" t="s">
        <v>1574</v>
      </c>
      <c r="H98" s="10" t="s">
        <v>192</v>
      </c>
    </row>
    <row r="99" spans="1:8">
      <c r="A99" s="9">
        <v>98</v>
      </c>
      <c r="B99" s="9">
        <v>14366</v>
      </c>
      <c r="C99" s="9" t="s">
        <v>269</v>
      </c>
      <c r="D99" s="9" t="s">
        <v>1013</v>
      </c>
      <c r="E99" s="9">
        <v>724</v>
      </c>
      <c r="F99" s="9" t="s">
        <v>1509</v>
      </c>
      <c r="G99" s="9" t="s">
        <v>1574</v>
      </c>
      <c r="H99" s="10" t="s">
        <v>192</v>
      </c>
    </row>
    <row r="100" spans="1:8">
      <c r="A100" s="9">
        <v>99</v>
      </c>
      <c r="B100" s="9">
        <v>5519</v>
      </c>
      <c r="C100" s="9" t="s">
        <v>269</v>
      </c>
      <c r="D100" s="9" t="s">
        <v>655</v>
      </c>
      <c r="E100" s="9">
        <v>744</v>
      </c>
      <c r="F100" s="9" t="s">
        <v>656</v>
      </c>
      <c r="G100" s="9" t="s">
        <v>210</v>
      </c>
      <c r="H100" s="10" t="s">
        <v>1571</v>
      </c>
    </row>
    <row r="101" spans="1:8">
      <c r="A101" s="9">
        <v>100</v>
      </c>
      <c r="B101" s="9">
        <v>12846</v>
      </c>
      <c r="C101" s="9" t="s">
        <v>269</v>
      </c>
      <c r="D101" s="9" t="s">
        <v>655</v>
      </c>
      <c r="E101" s="9">
        <v>744</v>
      </c>
      <c r="F101" s="15" t="s">
        <v>1278</v>
      </c>
      <c r="G101" s="9" t="s">
        <v>1570</v>
      </c>
      <c r="H101" s="10" t="s">
        <v>1571</v>
      </c>
    </row>
    <row r="102" spans="1:8">
      <c r="A102" s="9">
        <v>101</v>
      </c>
      <c r="B102" s="9">
        <v>14400</v>
      </c>
      <c r="C102" s="9" t="s">
        <v>269</v>
      </c>
      <c r="D102" s="9" t="s">
        <v>655</v>
      </c>
      <c r="E102" s="9">
        <v>744</v>
      </c>
      <c r="F102" s="9" t="s">
        <v>1481</v>
      </c>
      <c r="G102" s="9" t="s">
        <v>1574</v>
      </c>
      <c r="H102" s="10" t="s">
        <v>192</v>
      </c>
    </row>
    <row r="103" spans="1:8">
      <c r="A103" s="9">
        <v>102</v>
      </c>
      <c r="B103" s="9">
        <v>14481</v>
      </c>
      <c r="C103" s="9" t="s">
        <v>269</v>
      </c>
      <c r="D103" s="9" t="s">
        <v>655</v>
      </c>
      <c r="E103" s="9">
        <v>744</v>
      </c>
      <c r="F103" s="9" t="s">
        <v>1482</v>
      </c>
      <c r="G103" s="9" t="s">
        <v>1574</v>
      </c>
      <c r="H103" s="10" t="s">
        <v>192</v>
      </c>
    </row>
    <row r="104" spans="1:8">
      <c r="A104" s="9">
        <v>103</v>
      </c>
      <c r="B104" s="9">
        <v>14359</v>
      </c>
      <c r="C104" s="9" t="s">
        <v>269</v>
      </c>
      <c r="D104" s="9" t="s">
        <v>655</v>
      </c>
      <c r="E104" s="9">
        <v>744</v>
      </c>
      <c r="F104" s="9" t="s">
        <v>1483</v>
      </c>
      <c r="G104" s="9" t="s">
        <v>1574</v>
      </c>
      <c r="H104" s="10" t="s">
        <v>192</v>
      </c>
    </row>
    <row r="105" spans="1:8">
      <c r="A105" s="9">
        <v>104</v>
      </c>
      <c r="B105" s="9">
        <v>14474</v>
      </c>
      <c r="C105" s="9" t="s">
        <v>269</v>
      </c>
      <c r="D105" s="9" t="s">
        <v>655</v>
      </c>
      <c r="E105" s="9">
        <v>744</v>
      </c>
      <c r="F105" s="9" t="s">
        <v>1484</v>
      </c>
      <c r="G105" s="9" t="s">
        <v>1574</v>
      </c>
      <c r="H105" s="10" t="s">
        <v>192</v>
      </c>
    </row>
    <row r="106" spans="1:8">
      <c r="A106" s="9">
        <v>105</v>
      </c>
      <c r="B106" s="16">
        <v>14282</v>
      </c>
      <c r="C106" s="9" t="s">
        <v>269</v>
      </c>
      <c r="D106" s="9" t="s">
        <v>1427</v>
      </c>
      <c r="E106" s="9">
        <v>116919</v>
      </c>
      <c r="F106" s="9" t="s">
        <v>1428</v>
      </c>
      <c r="G106" s="9" t="s">
        <v>1570</v>
      </c>
      <c r="H106" s="10" t="s">
        <v>1571</v>
      </c>
    </row>
    <row r="107" spans="1:8">
      <c r="A107" s="9">
        <v>106</v>
      </c>
      <c r="B107" s="9">
        <v>10907</v>
      </c>
      <c r="C107" s="9" t="s">
        <v>269</v>
      </c>
      <c r="D107" s="9" t="s">
        <v>268</v>
      </c>
      <c r="E107" s="9">
        <v>747</v>
      </c>
      <c r="F107" s="9" t="s">
        <v>758</v>
      </c>
      <c r="G107" s="9" t="s">
        <v>210</v>
      </c>
      <c r="H107" s="10" t="s">
        <v>1571</v>
      </c>
    </row>
    <row r="108" spans="1:8">
      <c r="A108" s="9">
        <v>107</v>
      </c>
      <c r="B108" s="9">
        <v>11964</v>
      </c>
      <c r="C108" s="9" t="s">
        <v>269</v>
      </c>
      <c r="D108" s="9" t="s">
        <v>268</v>
      </c>
      <c r="E108" s="9">
        <v>747</v>
      </c>
      <c r="F108" s="9" t="s">
        <v>270</v>
      </c>
      <c r="G108" s="9" t="s">
        <v>1570</v>
      </c>
      <c r="H108" s="10" t="s">
        <v>1571</v>
      </c>
    </row>
    <row r="109" spans="1:8">
      <c r="A109" s="9">
        <v>108</v>
      </c>
      <c r="B109" s="12">
        <v>12465</v>
      </c>
      <c r="C109" s="9" t="s">
        <v>269</v>
      </c>
      <c r="D109" s="9" t="s">
        <v>1196</v>
      </c>
      <c r="E109" s="9">
        <v>102479</v>
      </c>
      <c r="F109" s="13" t="s">
        <v>1197</v>
      </c>
      <c r="G109" s="9" t="s">
        <v>210</v>
      </c>
      <c r="H109" s="10" t="s">
        <v>1571</v>
      </c>
    </row>
    <row r="110" spans="1:8">
      <c r="A110" s="9">
        <v>109</v>
      </c>
      <c r="B110" s="9">
        <v>12898</v>
      </c>
      <c r="C110" s="9" t="s">
        <v>269</v>
      </c>
      <c r="D110" s="9" t="s">
        <v>1196</v>
      </c>
      <c r="E110" s="9">
        <v>102479</v>
      </c>
      <c r="F110" s="15" t="s">
        <v>1285</v>
      </c>
      <c r="G110" s="9" t="s">
        <v>1570</v>
      </c>
      <c r="H110" s="10" t="s">
        <v>1571</v>
      </c>
    </row>
    <row r="111" spans="1:8">
      <c r="A111" s="9">
        <v>110</v>
      </c>
      <c r="B111" s="9">
        <v>14464</v>
      </c>
      <c r="C111" s="9" t="s">
        <v>269</v>
      </c>
      <c r="D111" s="9" t="s">
        <v>1196</v>
      </c>
      <c r="E111" s="9">
        <v>102479</v>
      </c>
      <c r="F111" s="9" t="s">
        <v>1470</v>
      </c>
      <c r="G111" s="9" t="s">
        <v>1574</v>
      </c>
      <c r="H111" s="10" t="s">
        <v>192</v>
      </c>
    </row>
    <row r="112" spans="1:8">
      <c r="A112" s="9">
        <v>111</v>
      </c>
      <c r="B112" s="12">
        <v>12504</v>
      </c>
      <c r="C112" s="9" t="s">
        <v>269</v>
      </c>
      <c r="D112" s="9" t="s">
        <v>999</v>
      </c>
      <c r="E112" s="9">
        <v>103199</v>
      </c>
      <c r="F112" s="13" t="s">
        <v>1176</v>
      </c>
      <c r="G112" s="9" t="s">
        <v>210</v>
      </c>
      <c r="H112" s="10" t="s">
        <v>1571</v>
      </c>
    </row>
    <row r="113" spans="1:8">
      <c r="A113" s="9">
        <v>112</v>
      </c>
      <c r="B113" s="9">
        <v>7666</v>
      </c>
      <c r="C113" s="9" t="s">
        <v>269</v>
      </c>
      <c r="D113" s="9" t="s">
        <v>999</v>
      </c>
      <c r="E113" s="9">
        <v>103199</v>
      </c>
      <c r="F113" s="9" t="s">
        <v>1000</v>
      </c>
      <c r="G113" s="9" t="s">
        <v>1570</v>
      </c>
      <c r="H113" s="10" t="s">
        <v>1571</v>
      </c>
    </row>
    <row r="114" spans="1:8">
      <c r="A114" s="9">
        <v>113</v>
      </c>
      <c r="B114" s="14">
        <v>14339</v>
      </c>
      <c r="C114" s="9" t="s">
        <v>269</v>
      </c>
      <c r="D114" s="9" t="s">
        <v>999</v>
      </c>
      <c r="E114" s="9">
        <v>103199</v>
      </c>
      <c r="F114" s="9" t="s">
        <v>1510</v>
      </c>
      <c r="G114" s="9" t="s">
        <v>1570</v>
      </c>
      <c r="H114" s="10" t="s">
        <v>1571</v>
      </c>
    </row>
    <row r="115" spans="1:8">
      <c r="A115" s="9">
        <v>114</v>
      </c>
      <c r="B115" s="9">
        <v>14475</v>
      </c>
      <c r="C115" s="9" t="s">
        <v>269</v>
      </c>
      <c r="D115" s="9" t="s">
        <v>999</v>
      </c>
      <c r="E115" s="9">
        <v>581</v>
      </c>
      <c r="F115" s="9" t="s">
        <v>1505</v>
      </c>
      <c r="G115" s="9" t="s">
        <v>1574</v>
      </c>
      <c r="H115" s="10" t="s">
        <v>192</v>
      </c>
    </row>
    <row r="116" spans="1:8">
      <c r="A116" s="9">
        <v>115</v>
      </c>
      <c r="B116" s="12">
        <v>12454</v>
      </c>
      <c r="C116" s="9" t="s">
        <v>269</v>
      </c>
      <c r="D116" s="9" t="s">
        <v>1581</v>
      </c>
      <c r="E116" s="9">
        <v>105396</v>
      </c>
      <c r="F116" s="13" t="s">
        <v>1211</v>
      </c>
      <c r="G116" s="9" t="s">
        <v>210</v>
      </c>
      <c r="H116" s="10" t="s">
        <v>1571</v>
      </c>
    </row>
    <row r="117" spans="1:8">
      <c r="A117" s="9">
        <v>116</v>
      </c>
      <c r="B117" s="9">
        <v>7369</v>
      </c>
      <c r="C117" s="9" t="s">
        <v>269</v>
      </c>
      <c r="D117" s="9" t="s">
        <v>1581</v>
      </c>
      <c r="E117" s="9">
        <v>105396</v>
      </c>
      <c r="F117" s="9" t="s">
        <v>805</v>
      </c>
      <c r="G117" s="9" t="s">
        <v>1570</v>
      </c>
      <c r="H117" s="10" t="s">
        <v>1571</v>
      </c>
    </row>
    <row r="118" spans="1:8">
      <c r="A118" s="9">
        <v>117</v>
      </c>
      <c r="B118" s="9">
        <v>12949</v>
      </c>
      <c r="C118" s="9" t="s">
        <v>269</v>
      </c>
      <c r="D118" s="9" t="s">
        <v>980</v>
      </c>
      <c r="E118" s="9">
        <v>105910</v>
      </c>
      <c r="F118" s="15" t="s">
        <v>1288</v>
      </c>
      <c r="G118" s="9" t="s">
        <v>210</v>
      </c>
      <c r="H118" s="10" t="s">
        <v>1571</v>
      </c>
    </row>
    <row r="119" spans="1:8">
      <c r="A119" s="9">
        <v>118</v>
      </c>
      <c r="B119" s="9">
        <v>11876</v>
      </c>
      <c r="C119" s="9" t="s">
        <v>269</v>
      </c>
      <c r="D119" s="9" t="s">
        <v>980</v>
      </c>
      <c r="E119" s="9">
        <v>105910</v>
      </c>
      <c r="F119" s="9" t="s">
        <v>981</v>
      </c>
      <c r="G119" s="9" t="s">
        <v>1570</v>
      </c>
      <c r="H119" s="10" t="s">
        <v>1571</v>
      </c>
    </row>
    <row r="120" spans="1:8">
      <c r="A120" s="9">
        <v>119</v>
      </c>
      <c r="B120" s="20">
        <v>14786</v>
      </c>
      <c r="C120" s="9" t="s">
        <v>269</v>
      </c>
      <c r="D120" s="9" t="s">
        <v>980</v>
      </c>
      <c r="E120" s="10">
        <v>105910</v>
      </c>
      <c r="F120" s="21" t="s">
        <v>1474</v>
      </c>
      <c r="G120" s="9" t="s">
        <v>1570</v>
      </c>
      <c r="H120" s="10" t="s">
        <v>1582</v>
      </c>
    </row>
    <row r="121" spans="1:8">
      <c r="A121" s="9">
        <v>120</v>
      </c>
      <c r="B121" s="9">
        <v>5641</v>
      </c>
      <c r="C121" s="9" t="s">
        <v>269</v>
      </c>
      <c r="D121" s="9" t="s">
        <v>615</v>
      </c>
      <c r="E121" s="9">
        <v>114622</v>
      </c>
      <c r="F121" s="9" t="s">
        <v>616</v>
      </c>
      <c r="G121" s="9" t="s">
        <v>210</v>
      </c>
      <c r="H121" s="10" t="s">
        <v>1571</v>
      </c>
    </row>
    <row r="122" spans="1:8">
      <c r="A122" s="9">
        <v>121</v>
      </c>
      <c r="B122" s="9">
        <v>6544</v>
      </c>
      <c r="C122" s="9" t="s">
        <v>269</v>
      </c>
      <c r="D122" s="9" t="s">
        <v>615</v>
      </c>
      <c r="E122" s="9">
        <v>114622</v>
      </c>
      <c r="F122" s="9" t="s">
        <v>1395</v>
      </c>
      <c r="G122" s="9" t="s">
        <v>1570</v>
      </c>
      <c r="H122" s="10" t="s">
        <v>1571</v>
      </c>
    </row>
    <row r="123" spans="1:8">
      <c r="A123" s="9">
        <v>122</v>
      </c>
      <c r="B123" s="9">
        <v>14384</v>
      </c>
      <c r="C123" s="9" t="s">
        <v>269</v>
      </c>
      <c r="D123" s="9" t="s">
        <v>615</v>
      </c>
      <c r="E123" s="9">
        <v>114622</v>
      </c>
      <c r="F123" s="9" t="s">
        <v>1506</v>
      </c>
      <c r="G123" s="9" t="s">
        <v>1574</v>
      </c>
      <c r="H123" s="10" t="s">
        <v>192</v>
      </c>
    </row>
    <row r="124" spans="1:8">
      <c r="A124" s="9">
        <v>123</v>
      </c>
      <c r="B124" s="9">
        <v>14476</v>
      </c>
      <c r="C124" s="9" t="s">
        <v>269</v>
      </c>
      <c r="D124" s="9" t="s">
        <v>615</v>
      </c>
      <c r="E124" s="9">
        <v>114622</v>
      </c>
      <c r="F124" s="9" t="s">
        <v>1513</v>
      </c>
      <c r="G124" s="9" t="s">
        <v>1574</v>
      </c>
      <c r="H124" s="10" t="s">
        <v>192</v>
      </c>
    </row>
    <row r="125" spans="1:8">
      <c r="A125" s="9">
        <v>124</v>
      </c>
      <c r="B125" s="9">
        <v>4086</v>
      </c>
      <c r="C125" s="9" t="s">
        <v>269</v>
      </c>
      <c r="D125" s="9" t="s">
        <v>1583</v>
      </c>
      <c r="E125" s="9">
        <v>114685</v>
      </c>
      <c r="F125" s="9" t="s">
        <v>536</v>
      </c>
      <c r="G125" s="9" t="s">
        <v>210</v>
      </c>
      <c r="H125" s="10" t="s">
        <v>1571</v>
      </c>
    </row>
    <row r="126" spans="1:8">
      <c r="A126" s="9">
        <v>125</v>
      </c>
      <c r="B126" s="9">
        <v>7279</v>
      </c>
      <c r="C126" s="9" t="s">
        <v>269</v>
      </c>
      <c r="D126" s="9" t="s">
        <v>1583</v>
      </c>
      <c r="E126" s="9">
        <v>114685</v>
      </c>
      <c r="F126" s="9" t="s">
        <v>724</v>
      </c>
      <c r="G126" s="9" t="s">
        <v>1570</v>
      </c>
      <c r="H126" s="10" t="s">
        <v>1571</v>
      </c>
    </row>
    <row r="127" spans="1:8">
      <c r="A127" s="9">
        <v>126</v>
      </c>
      <c r="B127" s="14">
        <v>14306</v>
      </c>
      <c r="C127" s="9" t="s">
        <v>269</v>
      </c>
      <c r="D127" s="9" t="s">
        <v>1583</v>
      </c>
      <c r="E127" s="9">
        <v>114685</v>
      </c>
      <c r="F127" s="9" t="s">
        <v>1423</v>
      </c>
      <c r="G127" s="9" t="s">
        <v>1570</v>
      </c>
      <c r="H127" s="10" t="s">
        <v>1571</v>
      </c>
    </row>
    <row r="128" spans="1:8">
      <c r="A128" s="9">
        <v>127</v>
      </c>
      <c r="B128" s="9">
        <v>14468</v>
      </c>
      <c r="C128" s="9" t="s">
        <v>269</v>
      </c>
      <c r="D128" s="9" t="s">
        <v>1583</v>
      </c>
      <c r="E128" s="9">
        <v>114685</v>
      </c>
      <c r="F128" s="9" t="s">
        <v>1485</v>
      </c>
      <c r="G128" s="9" t="s">
        <v>1574</v>
      </c>
      <c r="H128" s="10" t="s">
        <v>192</v>
      </c>
    </row>
    <row r="129" spans="1:8">
      <c r="A129" s="9">
        <v>128</v>
      </c>
      <c r="B129" s="9">
        <v>14470</v>
      </c>
      <c r="C129" s="9" t="s">
        <v>269</v>
      </c>
      <c r="D129" s="9" t="s">
        <v>1583</v>
      </c>
      <c r="E129" s="9">
        <v>114685</v>
      </c>
      <c r="F129" s="9" t="s">
        <v>1486</v>
      </c>
      <c r="G129" s="9" t="s">
        <v>1574</v>
      </c>
      <c r="H129" s="10" t="s">
        <v>192</v>
      </c>
    </row>
    <row r="130" spans="1:8">
      <c r="A130" s="9">
        <v>129</v>
      </c>
      <c r="B130" s="9">
        <v>11326</v>
      </c>
      <c r="C130" s="9" t="s">
        <v>269</v>
      </c>
      <c r="D130" s="9" t="s">
        <v>1372</v>
      </c>
      <c r="E130" s="9">
        <v>114844</v>
      </c>
      <c r="F130" s="9" t="s">
        <v>1376</v>
      </c>
      <c r="G130" s="9" t="s">
        <v>210</v>
      </c>
      <c r="H130" s="10" t="s">
        <v>1571</v>
      </c>
    </row>
    <row r="131" spans="1:8">
      <c r="A131" s="9">
        <v>130</v>
      </c>
      <c r="B131" s="9">
        <v>13061</v>
      </c>
      <c r="C131" s="9" t="s">
        <v>269</v>
      </c>
      <c r="D131" s="11" t="s">
        <v>1372</v>
      </c>
      <c r="E131" s="9">
        <v>114844</v>
      </c>
      <c r="F131" s="15" t="s">
        <v>1373</v>
      </c>
      <c r="G131" s="9" t="s">
        <v>1570</v>
      </c>
      <c r="H131" s="10" t="s">
        <v>1571</v>
      </c>
    </row>
    <row r="132" spans="1:8">
      <c r="A132" s="9">
        <v>131</v>
      </c>
      <c r="B132" s="9">
        <v>13831</v>
      </c>
      <c r="C132" s="9" t="s">
        <v>269</v>
      </c>
      <c r="D132" s="11" t="s">
        <v>1372</v>
      </c>
      <c r="E132" s="9">
        <v>114844</v>
      </c>
      <c r="F132" s="9" t="s">
        <v>1406</v>
      </c>
      <c r="G132" s="9" t="s">
        <v>1570</v>
      </c>
      <c r="H132" s="10" t="s">
        <v>1571</v>
      </c>
    </row>
    <row r="133" spans="1:8">
      <c r="A133" s="9">
        <v>132</v>
      </c>
      <c r="B133" s="9">
        <v>7707</v>
      </c>
      <c r="C133" s="9" t="s">
        <v>269</v>
      </c>
      <c r="D133" s="9" t="s">
        <v>1258</v>
      </c>
      <c r="E133" s="9">
        <v>115971</v>
      </c>
      <c r="F133" s="9" t="s">
        <v>1343</v>
      </c>
      <c r="G133" s="9" t="s">
        <v>210</v>
      </c>
      <c r="H133" s="10" t="s">
        <v>1571</v>
      </c>
    </row>
    <row r="134" spans="1:8">
      <c r="A134" s="9">
        <v>133</v>
      </c>
      <c r="B134" s="9">
        <v>12847</v>
      </c>
      <c r="C134" s="9" t="s">
        <v>269</v>
      </c>
      <c r="D134" s="9" t="s">
        <v>1258</v>
      </c>
      <c r="E134" s="9">
        <v>115971</v>
      </c>
      <c r="F134" s="15" t="s">
        <v>1259</v>
      </c>
      <c r="G134" s="9" t="s">
        <v>1570</v>
      </c>
      <c r="H134" s="10" t="s">
        <v>1571</v>
      </c>
    </row>
    <row r="135" spans="1:8">
      <c r="A135" s="9">
        <v>134</v>
      </c>
      <c r="B135" s="16">
        <v>13136</v>
      </c>
      <c r="C135" s="9" t="s">
        <v>269</v>
      </c>
      <c r="D135" s="9" t="s">
        <v>1364</v>
      </c>
      <c r="E135" s="9">
        <v>116482</v>
      </c>
      <c r="F135" s="14" t="s">
        <v>1365</v>
      </c>
      <c r="G135" s="9" t="s">
        <v>1570</v>
      </c>
      <c r="H135" s="10" t="s">
        <v>1571</v>
      </c>
    </row>
    <row r="136" spans="1:8">
      <c r="A136" s="9">
        <v>135</v>
      </c>
      <c r="B136" s="9">
        <v>14367</v>
      </c>
      <c r="C136" s="9" t="s">
        <v>269</v>
      </c>
      <c r="D136" s="9" t="s">
        <v>1364</v>
      </c>
      <c r="E136" s="9">
        <v>116482</v>
      </c>
      <c r="F136" s="9" t="s">
        <v>1487</v>
      </c>
      <c r="G136" s="9" t="s">
        <v>1574</v>
      </c>
      <c r="H136" s="10" t="s">
        <v>192</v>
      </c>
    </row>
    <row r="137" spans="1:8">
      <c r="A137" s="9">
        <v>136</v>
      </c>
      <c r="B137" s="9">
        <v>14402</v>
      </c>
      <c r="C137" s="9" t="s">
        <v>269</v>
      </c>
      <c r="D137" s="9" t="s">
        <v>1364</v>
      </c>
      <c r="E137" s="9">
        <v>116482</v>
      </c>
      <c r="F137" s="9" t="s">
        <v>1432</v>
      </c>
      <c r="G137" s="9" t="s">
        <v>1574</v>
      </c>
      <c r="H137" s="10" t="s">
        <v>192</v>
      </c>
    </row>
    <row r="138" spans="1:8">
      <c r="A138" s="9">
        <v>137</v>
      </c>
      <c r="B138" s="9">
        <v>11769</v>
      </c>
      <c r="C138" s="9" t="s">
        <v>269</v>
      </c>
      <c r="D138" s="9" t="s">
        <v>612</v>
      </c>
      <c r="E138" s="9">
        <v>117184</v>
      </c>
      <c r="F138" s="9" t="s">
        <v>678</v>
      </c>
      <c r="G138" s="9" t="s">
        <v>210</v>
      </c>
      <c r="H138" s="10" t="s">
        <v>1571</v>
      </c>
    </row>
    <row r="139" spans="1:8">
      <c r="A139" s="9">
        <v>138</v>
      </c>
      <c r="B139" s="9">
        <v>8075</v>
      </c>
      <c r="C139" s="9" t="s">
        <v>269</v>
      </c>
      <c r="D139" s="9" t="s">
        <v>612</v>
      </c>
      <c r="E139" s="9">
        <v>117184</v>
      </c>
      <c r="F139" s="9" t="s">
        <v>613</v>
      </c>
      <c r="G139" s="9" t="s">
        <v>1570</v>
      </c>
      <c r="H139" s="10" t="s">
        <v>1571</v>
      </c>
    </row>
    <row r="140" spans="1:8">
      <c r="A140" s="9">
        <v>139</v>
      </c>
      <c r="B140" s="9">
        <v>12848</v>
      </c>
      <c r="C140" s="9" t="s">
        <v>269</v>
      </c>
      <c r="D140" s="9" t="s">
        <v>612</v>
      </c>
      <c r="E140" s="9">
        <v>117184</v>
      </c>
      <c r="F140" s="15" t="s">
        <v>1274</v>
      </c>
      <c r="G140" s="9" t="s">
        <v>1570</v>
      </c>
      <c r="H140" s="10" t="s">
        <v>1571</v>
      </c>
    </row>
    <row r="141" spans="1:8">
      <c r="A141" s="9">
        <v>140</v>
      </c>
      <c r="B141" s="9">
        <v>10949</v>
      </c>
      <c r="C141" s="9" t="s">
        <v>269</v>
      </c>
      <c r="D141" s="11" t="s">
        <v>1266</v>
      </c>
      <c r="E141" s="9">
        <v>117310</v>
      </c>
      <c r="F141" s="15" t="s">
        <v>1267</v>
      </c>
      <c r="G141" s="9" t="s">
        <v>210</v>
      </c>
      <c r="H141" s="10" t="s">
        <v>1571</v>
      </c>
    </row>
    <row r="142" spans="1:8">
      <c r="A142" s="9">
        <v>141</v>
      </c>
      <c r="B142" s="9">
        <v>13409</v>
      </c>
      <c r="C142" s="9" t="s">
        <v>269</v>
      </c>
      <c r="D142" s="9" t="s">
        <v>1266</v>
      </c>
      <c r="E142" s="9">
        <v>117310</v>
      </c>
      <c r="F142" s="14" t="s">
        <v>1388</v>
      </c>
      <c r="G142" s="9" t="s">
        <v>1570</v>
      </c>
      <c r="H142" s="10" t="s">
        <v>1571</v>
      </c>
    </row>
    <row r="143" spans="1:8">
      <c r="A143" s="9">
        <v>142</v>
      </c>
      <c r="B143" s="22"/>
      <c r="C143" s="9" t="s">
        <v>269</v>
      </c>
      <c r="D143" s="9" t="s">
        <v>1266</v>
      </c>
      <c r="E143" s="9">
        <v>117310</v>
      </c>
      <c r="F143" s="22" t="s">
        <v>1554</v>
      </c>
      <c r="G143" s="9" t="s">
        <v>1570</v>
      </c>
      <c r="H143" s="22" t="s">
        <v>1582</v>
      </c>
    </row>
    <row r="144" spans="1:8">
      <c r="A144" s="9">
        <v>143</v>
      </c>
      <c r="B144" s="15">
        <v>12911</v>
      </c>
      <c r="C144" s="9" t="s">
        <v>269</v>
      </c>
      <c r="D144" s="11" t="s">
        <v>1291</v>
      </c>
      <c r="E144" s="9">
        <v>119262</v>
      </c>
      <c r="F144" s="15" t="s">
        <v>1292</v>
      </c>
      <c r="G144" s="9" t="s">
        <v>1570</v>
      </c>
      <c r="H144" s="10" t="s">
        <v>1571</v>
      </c>
    </row>
    <row r="145" spans="1:8">
      <c r="A145" s="9">
        <v>144</v>
      </c>
      <c r="B145" s="9">
        <v>9895</v>
      </c>
      <c r="C145" s="9" t="s">
        <v>279</v>
      </c>
      <c r="D145" s="9" t="s">
        <v>687</v>
      </c>
      <c r="E145" s="9">
        <v>355</v>
      </c>
      <c r="F145" s="9" t="s">
        <v>804</v>
      </c>
      <c r="G145" s="9" t="s">
        <v>210</v>
      </c>
      <c r="H145" s="10" t="s">
        <v>1571</v>
      </c>
    </row>
    <row r="146" spans="1:8">
      <c r="A146" s="9">
        <v>145</v>
      </c>
      <c r="B146" s="9">
        <v>8233</v>
      </c>
      <c r="C146" s="9" t="s">
        <v>279</v>
      </c>
      <c r="D146" s="9" t="s">
        <v>687</v>
      </c>
      <c r="E146" s="9">
        <v>355</v>
      </c>
      <c r="F146" s="9" t="s">
        <v>688</v>
      </c>
      <c r="G146" s="9" t="s">
        <v>1570</v>
      </c>
      <c r="H146" s="10" t="s">
        <v>1571</v>
      </c>
    </row>
    <row r="147" spans="1:8">
      <c r="A147" s="9">
        <v>146</v>
      </c>
      <c r="B147" s="9">
        <v>12940</v>
      </c>
      <c r="C147" s="9" t="s">
        <v>279</v>
      </c>
      <c r="D147" s="9" t="s">
        <v>687</v>
      </c>
      <c r="E147" s="9">
        <v>355</v>
      </c>
      <c r="F147" s="16" t="s">
        <v>1310</v>
      </c>
      <c r="G147" s="9" t="s">
        <v>1570</v>
      </c>
      <c r="H147" s="10" t="s">
        <v>1571</v>
      </c>
    </row>
    <row r="148" spans="1:8">
      <c r="A148" s="9">
        <v>147</v>
      </c>
      <c r="B148" s="22"/>
      <c r="C148" s="9" t="s">
        <v>279</v>
      </c>
      <c r="D148" s="9" t="s">
        <v>687</v>
      </c>
      <c r="E148" s="9">
        <v>355</v>
      </c>
      <c r="F148" s="22" t="s">
        <v>1584</v>
      </c>
      <c r="G148" s="9" t="s">
        <v>1570</v>
      </c>
      <c r="H148" s="9" t="s">
        <v>1582</v>
      </c>
    </row>
    <row r="149" spans="1:8">
      <c r="A149" s="9">
        <v>148</v>
      </c>
      <c r="B149" s="9">
        <v>14171</v>
      </c>
      <c r="C149" s="9" t="s">
        <v>279</v>
      </c>
      <c r="D149" s="9" t="s">
        <v>1353</v>
      </c>
      <c r="E149" s="9">
        <v>118758</v>
      </c>
      <c r="F149" s="9" t="s">
        <v>1420</v>
      </c>
      <c r="G149" s="9" t="s">
        <v>1570</v>
      </c>
      <c r="H149" s="10" t="s">
        <v>1571</v>
      </c>
    </row>
    <row r="150" spans="1:8">
      <c r="A150" s="9">
        <v>149</v>
      </c>
      <c r="B150" s="9">
        <v>13327</v>
      </c>
      <c r="C150" s="9" t="s">
        <v>279</v>
      </c>
      <c r="D150" s="9" t="s">
        <v>1353</v>
      </c>
      <c r="E150" s="9">
        <v>118758</v>
      </c>
      <c r="F150" s="9" t="s">
        <v>1354</v>
      </c>
      <c r="G150" s="9" t="s">
        <v>1570</v>
      </c>
      <c r="H150" s="10" t="s">
        <v>1571</v>
      </c>
    </row>
    <row r="151" spans="1:8">
      <c r="A151" s="9">
        <v>150</v>
      </c>
      <c r="B151" s="9">
        <v>11323</v>
      </c>
      <c r="C151" s="9" t="s">
        <v>279</v>
      </c>
      <c r="D151" s="9" t="s">
        <v>1074</v>
      </c>
      <c r="E151" s="9">
        <v>377</v>
      </c>
      <c r="F151" s="18" t="s">
        <v>1075</v>
      </c>
      <c r="G151" s="9" t="s">
        <v>210</v>
      </c>
      <c r="H151" s="10" t="s">
        <v>1571</v>
      </c>
    </row>
    <row r="152" spans="1:8">
      <c r="A152" s="9">
        <v>151</v>
      </c>
      <c r="B152" s="12">
        <v>12446</v>
      </c>
      <c r="C152" s="9" t="s">
        <v>279</v>
      </c>
      <c r="D152" s="9" t="s">
        <v>1074</v>
      </c>
      <c r="E152" s="9">
        <v>377</v>
      </c>
      <c r="F152" s="13" t="s">
        <v>1202</v>
      </c>
      <c r="G152" s="9" t="s">
        <v>1570</v>
      </c>
      <c r="H152" s="10" t="s">
        <v>1571</v>
      </c>
    </row>
    <row r="153" spans="1:8">
      <c r="A153" s="9">
        <v>152</v>
      </c>
      <c r="B153" s="9">
        <v>14365</v>
      </c>
      <c r="C153" s="9" t="s">
        <v>279</v>
      </c>
      <c r="D153" s="9" t="s">
        <v>1074</v>
      </c>
      <c r="E153" s="9">
        <v>377</v>
      </c>
      <c r="F153" s="9" t="s">
        <v>1543</v>
      </c>
      <c r="G153" s="9" t="s">
        <v>1574</v>
      </c>
      <c r="H153" s="10" t="s">
        <v>192</v>
      </c>
    </row>
    <row r="154" spans="1:8">
      <c r="A154" s="9">
        <v>153</v>
      </c>
      <c r="B154" s="17">
        <v>15006</v>
      </c>
      <c r="C154" s="9" t="s">
        <v>279</v>
      </c>
      <c r="D154" s="9" t="s">
        <v>1074</v>
      </c>
      <c r="E154" s="9">
        <v>377</v>
      </c>
      <c r="F154" s="17" t="s">
        <v>1555</v>
      </c>
      <c r="G154" s="17" t="s">
        <v>1574</v>
      </c>
      <c r="H154" s="10" t="s">
        <v>192</v>
      </c>
    </row>
    <row r="155" spans="1:8">
      <c r="A155" s="9">
        <v>154</v>
      </c>
      <c r="B155" s="9">
        <v>5408</v>
      </c>
      <c r="C155" s="9" t="s">
        <v>279</v>
      </c>
      <c r="D155" s="9" t="s">
        <v>467</v>
      </c>
      <c r="E155" s="9">
        <v>387</v>
      </c>
      <c r="F155" s="9" t="s">
        <v>1585</v>
      </c>
      <c r="G155" s="9" t="s">
        <v>210</v>
      </c>
      <c r="H155" s="10" t="s">
        <v>1571</v>
      </c>
    </row>
    <row r="156" spans="1:8">
      <c r="A156" s="9">
        <v>155</v>
      </c>
      <c r="B156" s="9">
        <v>5701</v>
      </c>
      <c r="C156" s="9" t="s">
        <v>279</v>
      </c>
      <c r="D156" s="9" t="s">
        <v>467</v>
      </c>
      <c r="E156" s="9">
        <v>387</v>
      </c>
      <c r="F156" s="9" t="s">
        <v>1029</v>
      </c>
      <c r="G156" s="9" t="s">
        <v>1570</v>
      </c>
      <c r="H156" s="10" t="s">
        <v>1571</v>
      </c>
    </row>
    <row r="157" spans="1:8">
      <c r="A157" s="9">
        <v>156</v>
      </c>
      <c r="B157" s="9">
        <v>14425</v>
      </c>
      <c r="C157" s="9" t="s">
        <v>279</v>
      </c>
      <c r="D157" s="9" t="s">
        <v>467</v>
      </c>
      <c r="E157" s="9">
        <v>387</v>
      </c>
      <c r="F157" s="9" t="s">
        <v>1516</v>
      </c>
      <c r="G157" s="9" t="s">
        <v>1574</v>
      </c>
      <c r="H157" s="10" t="s">
        <v>192</v>
      </c>
    </row>
    <row r="158" spans="1:8">
      <c r="A158" s="9">
        <v>157</v>
      </c>
      <c r="B158" s="9">
        <v>14430</v>
      </c>
      <c r="C158" s="9" t="s">
        <v>279</v>
      </c>
      <c r="D158" s="9" t="s">
        <v>467</v>
      </c>
      <c r="E158" s="9">
        <v>387</v>
      </c>
      <c r="F158" s="9" t="s">
        <v>1515</v>
      </c>
      <c r="G158" s="9" t="s">
        <v>1574</v>
      </c>
      <c r="H158" s="10" t="s">
        <v>192</v>
      </c>
    </row>
    <row r="159" spans="1:8">
      <c r="A159" s="9">
        <v>158</v>
      </c>
      <c r="B159" s="9">
        <v>5527</v>
      </c>
      <c r="C159" s="9" t="s">
        <v>279</v>
      </c>
      <c r="D159" s="9" t="s">
        <v>930</v>
      </c>
      <c r="E159" s="9">
        <v>511</v>
      </c>
      <c r="F159" s="9" t="s">
        <v>931</v>
      </c>
      <c r="G159" s="9" t="s">
        <v>210</v>
      </c>
      <c r="H159" s="10" t="s">
        <v>1571</v>
      </c>
    </row>
    <row r="160" spans="1:8">
      <c r="A160" s="9">
        <v>159</v>
      </c>
      <c r="B160" s="9">
        <v>13405</v>
      </c>
      <c r="C160" s="9" t="s">
        <v>279</v>
      </c>
      <c r="D160" s="9" t="s">
        <v>930</v>
      </c>
      <c r="E160" s="9">
        <v>511</v>
      </c>
      <c r="F160" s="16" t="s">
        <v>1394</v>
      </c>
      <c r="G160" s="9" t="s">
        <v>1570</v>
      </c>
      <c r="H160" s="10" t="s">
        <v>1571</v>
      </c>
    </row>
    <row r="161" spans="1:8">
      <c r="A161" s="9">
        <v>160</v>
      </c>
      <c r="B161" s="20">
        <v>15034</v>
      </c>
      <c r="C161" s="9" t="s">
        <v>279</v>
      </c>
      <c r="D161" s="9" t="s">
        <v>930</v>
      </c>
      <c r="E161" s="9">
        <v>511</v>
      </c>
      <c r="F161" s="20" t="s">
        <v>1563</v>
      </c>
      <c r="G161" s="20" t="s">
        <v>1570</v>
      </c>
      <c r="H161" s="10" t="s">
        <v>1582</v>
      </c>
    </row>
    <row r="162" spans="1:8">
      <c r="A162" s="9">
        <v>161</v>
      </c>
      <c r="B162" s="9">
        <v>14478</v>
      </c>
      <c r="C162" s="9" t="s">
        <v>279</v>
      </c>
      <c r="D162" s="9" t="s">
        <v>930</v>
      </c>
      <c r="E162" s="9">
        <v>511</v>
      </c>
      <c r="F162" s="9" t="s">
        <v>1517</v>
      </c>
      <c r="G162" s="9" t="s">
        <v>1574</v>
      </c>
      <c r="H162" s="10" t="s">
        <v>192</v>
      </c>
    </row>
    <row r="163" spans="1:8">
      <c r="A163" s="9">
        <v>162</v>
      </c>
      <c r="B163" s="17">
        <v>15007</v>
      </c>
      <c r="C163" s="17" t="s">
        <v>279</v>
      </c>
      <c r="D163" s="17" t="s">
        <v>930</v>
      </c>
      <c r="E163" s="9">
        <v>511</v>
      </c>
      <c r="F163" s="17" t="s">
        <v>1586</v>
      </c>
      <c r="G163" s="17" t="s">
        <v>1574</v>
      </c>
      <c r="H163" s="10" t="s">
        <v>192</v>
      </c>
    </row>
    <row r="164" spans="1:8">
      <c r="A164" s="9">
        <v>163</v>
      </c>
      <c r="B164" s="9">
        <v>12623</v>
      </c>
      <c r="C164" s="9" t="s">
        <v>279</v>
      </c>
      <c r="D164" s="9" t="s">
        <v>620</v>
      </c>
      <c r="E164" s="9">
        <v>515</v>
      </c>
      <c r="F164" s="15" t="s">
        <v>1232</v>
      </c>
      <c r="G164" s="9" t="s">
        <v>210</v>
      </c>
      <c r="H164" s="10" t="s">
        <v>1571</v>
      </c>
    </row>
    <row r="165" spans="1:8">
      <c r="A165" s="9">
        <v>164</v>
      </c>
      <c r="B165" s="9">
        <v>7917</v>
      </c>
      <c r="C165" s="9" t="s">
        <v>279</v>
      </c>
      <c r="D165" s="9" t="s">
        <v>620</v>
      </c>
      <c r="E165" s="9">
        <v>515</v>
      </c>
      <c r="F165" s="9" t="s">
        <v>621</v>
      </c>
      <c r="G165" s="9" t="s">
        <v>1570</v>
      </c>
      <c r="H165" s="10" t="s">
        <v>1571</v>
      </c>
    </row>
    <row r="166" spans="1:8">
      <c r="A166" s="9">
        <v>165</v>
      </c>
      <c r="B166" s="9">
        <v>14361</v>
      </c>
      <c r="C166" s="9" t="s">
        <v>279</v>
      </c>
      <c r="D166" s="9" t="s">
        <v>620</v>
      </c>
      <c r="E166" s="9">
        <v>515</v>
      </c>
      <c r="F166" s="9" t="s">
        <v>1518</v>
      </c>
      <c r="G166" s="9" t="s">
        <v>1574</v>
      </c>
      <c r="H166" s="10" t="s">
        <v>192</v>
      </c>
    </row>
    <row r="167" spans="1:8">
      <c r="A167" s="9">
        <v>166</v>
      </c>
      <c r="B167" s="9">
        <v>10951</v>
      </c>
      <c r="C167" s="9" t="s">
        <v>279</v>
      </c>
      <c r="D167" s="9" t="s">
        <v>292</v>
      </c>
      <c r="E167" s="9">
        <v>545</v>
      </c>
      <c r="F167" s="9" t="s">
        <v>293</v>
      </c>
      <c r="G167" s="9" t="s">
        <v>1570</v>
      </c>
      <c r="H167" s="10" t="s">
        <v>1571</v>
      </c>
    </row>
    <row r="168" spans="1:8">
      <c r="A168" s="9">
        <v>167</v>
      </c>
      <c r="B168" s="9">
        <v>12669</v>
      </c>
      <c r="C168" s="9" t="s">
        <v>279</v>
      </c>
      <c r="D168" s="9" t="s">
        <v>292</v>
      </c>
      <c r="E168" s="9">
        <v>545</v>
      </c>
      <c r="F168" s="15" t="s">
        <v>1239</v>
      </c>
      <c r="G168" s="9" t="s">
        <v>1570</v>
      </c>
      <c r="H168" s="10" t="s">
        <v>1571</v>
      </c>
    </row>
    <row r="169" spans="1:8">
      <c r="A169" s="9">
        <v>168</v>
      </c>
      <c r="B169" s="9">
        <v>6123</v>
      </c>
      <c r="C169" s="9" t="s">
        <v>279</v>
      </c>
      <c r="D169" s="9" t="s">
        <v>515</v>
      </c>
      <c r="E169" s="9">
        <v>546</v>
      </c>
      <c r="F169" s="9" t="s">
        <v>578</v>
      </c>
      <c r="G169" s="9" t="s">
        <v>210</v>
      </c>
      <c r="H169" s="10" t="s">
        <v>1571</v>
      </c>
    </row>
    <row r="170" spans="1:8">
      <c r="A170" s="9">
        <v>169</v>
      </c>
      <c r="B170" s="12">
        <v>11377</v>
      </c>
      <c r="C170" s="9" t="s">
        <v>279</v>
      </c>
      <c r="D170" s="9" t="s">
        <v>515</v>
      </c>
      <c r="E170" s="9">
        <v>546</v>
      </c>
      <c r="F170" s="12" t="s">
        <v>516</v>
      </c>
      <c r="G170" s="9" t="s">
        <v>1570</v>
      </c>
      <c r="H170" s="10" t="s">
        <v>1571</v>
      </c>
    </row>
    <row r="171" spans="1:8">
      <c r="A171" s="9">
        <v>170</v>
      </c>
      <c r="B171" s="9">
        <v>13410</v>
      </c>
      <c r="C171" s="9" t="s">
        <v>279</v>
      </c>
      <c r="D171" s="9" t="s">
        <v>515</v>
      </c>
      <c r="E171" s="9">
        <v>546</v>
      </c>
      <c r="F171" s="14" t="s">
        <v>1324</v>
      </c>
      <c r="G171" s="9" t="s">
        <v>1570</v>
      </c>
      <c r="H171" s="10" t="s">
        <v>1571</v>
      </c>
    </row>
    <row r="172" spans="1:8">
      <c r="A172" s="9">
        <v>171</v>
      </c>
      <c r="B172" s="17">
        <v>14992</v>
      </c>
      <c r="C172" s="9" t="s">
        <v>279</v>
      </c>
      <c r="D172" s="9" t="s">
        <v>515</v>
      </c>
      <c r="E172" s="9">
        <v>546</v>
      </c>
      <c r="F172" s="17" t="s">
        <v>1556</v>
      </c>
      <c r="G172" s="17" t="s">
        <v>1570</v>
      </c>
      <c r="H172" s="10" t="s">
        <v>1582</v>
      </c>
    </row>
    <row r="173" spans="1:8">
      <c r="A173" s="9">
        <v>172</v>
      </c>
      <c r="B173" s="9">
        <v>5471</v>
      </c>
      <c r="C173" s="9" t="s">
        <v>279</v>
      </c>
      <c r="D173" s="9" t="s">
        <v>557</v>
      </c>
      <c r="E173" s="9">
        <v>571</v>
      </c>
      <c r="F173" s="9" t="s">
        <v>953</v>
      </c>
      <c r="G173" s="9" t="s">
        <v>210</v>
      </c>
      <c r="H173" s="10" t="s">
        <v>1571</v>
      </c>
    </row>
    <row r="174" spans="1:8">
      <c r="A174" s="9">
        <v>173</v>
      </c>
      <c r="B174" s="23">
        <v>6454</v>
      </c>
      <c r="C174" s="9" t="s">
        <v>279</v>
      </c>
      <c r="D174" s="9" t="s">
        <v>557</v>
      </c>
      <c r="E174" s="9">
        <v>571</v>
      </c>
      <c r="F174" s="9" t="s">
        <v>827</v>
      </c>
      <c r="G174" s="9" t="s">
        <v>1570</v>
      </c>
      <c r="H174" s="10" t="s">
        <v>1571</v>
      </c>
    </row>
    <row r="175" spans="1:8">
      <c r="A175" s="9">
        <v>174</v>
      </c>
      <c r="B175" s="17">
        <v>11109</v>
      </c>
      <c r="C175" s="9" t="s">
        <v>279</v>
      </c>
      <c r="D175" s="9" t="s">
        <v>557</v>
      </c>
      <c r="E175" s="9">
        <v>571</v>
      </c>
      <c r="F175" s="17" t="s">
        <v>558</v>
      </c>
      <c r="G175" s="17" t="s">
        <v>1570</v>
      </c>
      <c r="H175" s="10" t="s">
        <v>1571</v>
      </c>
    </row>
    <row r="176" spans="1:8">
      <c r="A176" s="9">
        <v>175</v>
      </c>
      <c r="B176" s="9">
        <v>14411</v>
      </c>
      <c r="C176" s="9" t="s">
        <v>279</v>
      </c>
      <c r="D176" s="9" t="s">
        <v>557</v>
      </c>
      <c r="E176" s="9">
        <v>571</v>
      </c>
      <c r="F176" s="9" t="s">
        <v>1471</v>
      </c>
      <c r="G176" s="9" t="s">
        <v>1574</v>
      </c>
      <c r="H176" s="10" t="s">
        <v>192</v>
      </c>
    </row>
    <row r="177" spans="1:8">
      <c r="A177" s="9">
        <v>176</v>
      </c>
      <c r="B177" s="9">
        <v>5501</v>
      </c>
      <c r="C177" s="9" t="s">
        <v>279</v>
      </c>
      <c r="D177" s="9" t="s">
        <v>1031</v>
      </c>
      <c r="E177" s="9">
        <v>573</v>
      </c>
      <c r="F177" s="9" t="s">
        <v>1032</v>
      </c>
      <c r="G177" s="9" t="s">
        <v>210</v>
      </c>
      <c r="H177" s="10" t="s">
        <v>1571</v>
      </c>
    </row>
    <row r="178" spans="1:8">
      <c r="A178" s="9">
        <v>177</v>
      </c>
      <c r="B178" s="9">
        <v>14199</v>
      </c>
      <c r="C178" s="9" t="s">
        <v>279</v>
      </c>
      <c r="D178" s="9" t="s">
        <v>1031</v>
      </c>
      <c r="E178" s="9">
        <v>573</v>
      </c>
      <c r="F178" s="9" t="s">
        <v>1421</v>
      </c>
      <c r="G178" s="9" t="s">
        <v>1570</v>
      </c>
      <c r="H178" s="10" t="s">
        <v>1571</v>
      </c>
    </row>
    <row r="179" spans="1:8">
      <c r="A179" s="9">
        <v>178</v>
      </c>
      <c r="B179" s="9">
        <v>4311</v>
      </c>
      <c r="C179" s="9" t="s">
        <v>279</v>
      </c>
      <c r="D179" s="9" t="s">
        <v>278</v>
      </c>
      <c r="E179" s="9">
        <v>707</v>
      </c>
      <c r="F179" s="9" t="s">
        <v>280</v>
      </c>
      <c r="G179" s="9" t="s">
        <v>210</v>
      </c>
      <c r="H179" s="10" t="s">
        <v>1571</v>
      </c>
    </row>
    <row r="180" spans="1:8">
      <c r="A180" s="9">
        <v>179</v>
      </c>
      <c r="B180" s="9">
        <v>9130</v>
      </c>
      <c r="C180" s="9" t="s">
        <v>279</v>
      </c>
      <c r="D180" s="9" t="s">
        <v>278</v>
      </c>
      <c r="E180" s="9">
        <v>707</v>
      </c>
      <c r="F180" s="9" t="s">
        <v>1133</v>
      </c>
      <c r="G180" s="9" t="s">
        <v>1570</v>
      </c>
      <c r="H180" s="10" t="s">
        <v>1571</v>
      </c>
    </row>
    <row r="181" spans="1:8">
      <c r="A181" s="9">
        <v>180</v>
      </c>
      <c r="B181" s="12">
        <v>12468</v>
      </c>
      <c r="C181" s="9" t="s">
        <v>279</v>
      </c>
      <c r="D181" s="9" t="s">
        <v>278</v>
      </c>
      <c r="E181" s="9">
        <v>707</v>
      </c>
      <c r="F181" s="12" t="s">
        <v>1238</v>
      </c>
      <c r="G181" s="9" t="s">
        <v>1570</v>
      </c>
      <c r="H181" s="10" t="s">
        <v>1571</v>
      </c>
    </row>
    <row r="182" spans="1:8">
      <c r="A182" s="9">
        <v>181</v>
      </c>
      <c r="B182" s="9">
        <v>14452</v>
      </c>
      <c r="C182" s="9" t="s">
        <v>279</v>
      </c>
      <c r="D182" s="9" t="s">
        <v>278</v>
      </c>
      <c r="E182" s="9">
        <v>707</v>
      </c>
      <c r="F182" s="9" t="s">
        <v>1520</v>
      </c>
      <c r="G182" s="9" t="s">
        <v>1574</v>
      </c>
      <c r="H182" s="10" t="s">
        <v>192</v>
      </c>
    </row>
    <row r="183" spans="1:8">
      <c r="A183" s="9">
        <v>182</v>
      </c>
      <c r="B183" s="9">
        <v>14388</v>
      </c>
      <c r="C183" s="9" t="s">
        <v>279</v>
      </c>
      <c r="D183" s="9" t="s">
        <v>278</v>
      </c>
      <c r="E183" s="9">
        <v>707</v>
      </c>
      <c r="F183" s="9" t="s">
        <v>1521</v>
      </c>
      <c r="G183" s="9" t="s">
        <v>1574</v>
      </c>
      <c r="H183" s="10" t="s">
        <v>192</v>
      </c>
    </row>
    <row r="184" spans="1:8">
      <c r="A184" s="9">
        <v>183</v>
      </c>
      <c r="B184" s="9">
        <v>14454</v>
      </c>
      <c r="C184" s="9" t="s">
        <v>279</v>
      </c>
      <c r="D184" s="9" t="s">
        <v>278</v>
      </c>
      <c r="E184" s="9">
        <v>707</v>
      </c>
      <c r="F184" s="9" t="s">
        <v>1519</v>
      </c>
      <c r="G184" s="9" t="s">
        <v>1574</v>
      </c>
      <c r="H184" s="10" t="s">
        <v>192</v>
      </c>
    </row>
    <row r="185" spans="1:8">
      <c r="A185" s="9">
        <v>184</v>
      </c>
      <c r="B185" s="16">
        <v>13209</v>
      </c>
      <c r="C185" s="9" t="s">
        <v>279</v>
      </c>
      <c r="D185" s="9" t="s">
        <v>1367</v>
      </c>
      <c r="E185" s="9">
        <v>743</v>
      </c>
      <c r="F185" s="14" t="s">
        <v>1368</v>
      </c>
      <c r="G185" s="9" t="s">
        <v>1570</v>
      </c>
      <c r="H185" s="10" t="s">
        <v>1571</v>
      </c>
    </row>
    <row r="186" spans="1:8">
      <c r="A186" s="9">
        <v>185</v>
      </c>
      <c r="B186" s="9">
        <v>11143</v>
      </c>
      <c r="C186" s="9" t="s">
        <v>279</v>
      </c>
      <c r="D186" s="9" t="s">
        <v>739</v>
      </c>
      <c r="E186" s="9">
        <v>712</v>
      </c>
      <c r="F186" s="9" t="s">
        <v>1171</v>
      </c>
      <c r="G186" s="9" t="s">
        <v>210</v>
      </c>
      <c r="H186" s="10" t="s">
        <v>1571</v>
      </c>
    </row>
    <row r="187" spans="1:8">
      <c r="A187" s="9">
        <v>186</v>
      </c>
      <c r="B187" s="9">
        <v>8972</v>
      </c>
      <c r="C187" s="9" t="s">
        <v>279</v>
      </c>
      <c r="D187" s="9" t="s">
        <v>739</v>
      </c>
      <c r="E187" s="9">
        <v>712</v>
      </c>
      <c r="F187" s="9" t="s">
        <v>740</v>
      </c>
      <c r="G187" s="9" t="s">
        <v>1570</v>
      </c>
      <c r="H187" s="10" t="s">
        <v>1571</v>
      </c>
    </row>
    <row r="188" spans="1:8">
      <c r="A188" s="9">
        <v>187</v>
      </c>
      <c r="B188" s="9">
        <v>11382</v>
      </c>
      <c r="C188" s="9" t="s">
        <v>279</v>
      </c>
      <c r="D188" s="9" t="s">
        <v>739</v>
      </c>
      <c r="E188" s="9">
        <v>712</v>
      </c>
      <c r="F188" s="9" t="s">
        <v>1114</v>
      </c>
      <c r="G188" s="9" t="s">
        <v>1570</v>
      </c>
      <c r="H188" s="10" t="s">
        <v>1571</v>
      </c>
    </row>
    <row r="189" spans="1:8">
      <c r="A189" s="9">
        <v>188</v>
      </c>
      <c r="B189" s="9">
        <v>14420</v>
      </c>
      <c r="C189" s="9" t="s">
        <v>279</v>
      </c>
      <c r="D189" s="9" t="s">
        <v>739</v>
      </c>
      <c r="E189" s="9">
        <v>712</v>
      </c>
      <c r="F189" s="9" t="s">
        <v>1512</v>
      </c>
      <c r="G189" s="9" t="s">
        <v>1574</v>
      </c>
      <c r="H189" s="10" t="s">
        <v>192</v>
      </c>
    </row>
    <row r="190" spans="1:8">
      <c r="A190" s="9">
        <v>189</v>
      </c>
      <c r="B190" s="9">
        <v>7006</v>
      </c>
      <c r="C190" s="9" t="s">
        <v>279</v>
      </c>
      <c r="D190" s="9" t="s">
        <v>1079</v>
      </c>
      <c r="E190" s="17">
        <v>122198</v>
      </c>
      <c r="F190" s="9" t="s">
        <v>1080</v>
      </c>
      <c r="G190" s="9" t="s">
        <v>210</v>
      </c>
      <c r="H190" s="10" t="s">
        <v>1571</v>
      </c>
    </row>
    <row r="191" spans="1:8">
      <c r="A191" s="9">
        <v>190</v>
      </c>
      <c r="B191" s="9">
        <v>14065</v>
      </c>
      <c r="C191" s="9" t="s">
        <v>279</v>
      </c>
      <c r="D191" s="9" t="s">
        <v>1079</v>
      </c>
      <c r="E191" s="17">
        <v>122198</v>
      </c>
      <c r="F191" s="9" t="s">
        <v>1415</v>
      </c>
      <c r="G191" s="9" t="s">
        <v>1570</v>
      </c>
      <c r="H191" s="10" t="s">
        <v>1571</v>
      </c>
    </row>
    <row r="192" spans="1:8">
      <c r="A192" s="9">
        <v>191</v>
      </c>
      <c r="B192" s="9">
        <v>8940</v>
      </c>
      <c r="C192" s="9" t="s">
        <v>279</v>
      </c>
      <c r="D192" s="9" t="s">
        <v>977</v>
      </c>
      <c r="E192" s="9">
        <v>723</v>
      </c>
      <c r="F192" s="9" t="s">
        <v>978</v>
      </c>
      <c r="G192" s="9" t="s">
        <v>210</v>
      </c>
      <c r="H192" s="10" t="s">
        <v>1571</v>
      </c>
    </row>
    <row r="193" spans="1:8">
      <c r="A193" s="9">
        <v>192</v>
      </c>
      <c r="B193" s="9">
        <v>13020</v>
      </c>
      <c r="C193" s="9" t="s">
        <v>279</v>
      </c>
      <c r="D193" s="9" t="s">
        <v>977</v>
      </c>
      <c r="E193" s="9">
        <v>723</v>
      </c>
      <c r="F193" s="15" t="s">
        <v>1385</v>
      </c>
      <c r="G193" s="9" t="s">
        <v>1570</v>
      </c>
      <c r="H193" s="10" t="s">
        <v>1571</v>
      </c>
    </row>
    <row r="194" spans="1:8">
      <c r="A194" s="9">
        <v>193</v>
      </c>
      <c r="B194" s="9">
        <v>4435</v>
      </c>
      <c r="C194" s="9" t="s">
        <v>279</v>
      </c>
      <c r="D194" s="9" t="s">
        <v>691</v>
      </c>
      <c r="E194" s="9">
        <v>733</v>
      </c>
      <c r="F194" s="9" t="s">
        <v>692</v>
      </c>
      <c r="G194" s="9" t="s">
        <v>210</v>
      </c>
      <c r="H194" s="10" t="s">
        <v>1571</v>
      </c>
    </row>
    <row r="195" spans="1:8">
      <c r="A195" s="9">
        <v>194</v>
      </c>
      <c r="B195" s="9">
        <v>13164</v>
      </c>
      <c r="C195" s="9" t="s">
        <v>279</v>
      </c>
      <c r="D195" s="9" t="s">
        <v>691</v>
      </c>
      <c r="E195" s="9">
        <v>733</v>
      </c>
      <c r="F195" s="15" t="s">
        <v>1315</v>
      </c>
      <c r="G195" s="9" t="s">
        <v>1570</v>
      </c>
      <c r="H195" s="10" t="s">
        <v>1571</v>
      </c>
    </row>
    <row r="196" spans="1:8">
      <c r="A196" s="9">
        <v>195</v>
      </c>
      <c r="B196" s="9">
        <v>11004</v>
      </c>
      <c r="C196" s="9" t="s">
        <v>279</v>
      </c>
      <c r="D196" s="9" t="s">
        <v>691</v>
      </c>
      <c r="E196" s="9">
        <v>733</v>
      </c>
      <c r="F196" s="9" t="s">
        <v>1108</v>
      </c>
      <c r="G196" s="9" t="s">
        <v>1570</v>
      </c>
      <c r="H196" s="10" t="s">
        <v>1571</v>
      </c>
    </row>
    <row r="197" spans="1:8">
      <c r="A197" s="9">
        <v>196</v>
      </c>
      <c r="B197" s="9">
        <v>11642</v>
      </c>
      <c r="C197" s="9" t="s">
        <v>279</v>
      </c>
      <c r="D197" s="9" t="s">
        <v>1007</v>
      </c>
      <c r="E197" s="9">
        <v>737</v>
      </c>
      <c r="F197" s="15" t="s">
        <v>1008</v>
      </c>
      <c r="G197" s="9" t="s">
        <v>210</v>
      </c>
      <c r="H197" s="10" t="s">
        <v>1571</v>
      </c>
    </row>
    <row r="198" spans="1:8">
      <c r="A198" s="9">
        <v>197</v>
      </c>
      <c r="B198" s="16">
        <v>13124</v>
      </c>
      <c r="C198" s="9" t="s">
        <v>279</v>
      </c>
      <c r="D198" s="10" t="s">
        <v>1007</v>
      </c>
      <c r="E198" s="9">
        <v>737</v>
      </c>
      <c r="F198" s="14" t="s">
        <v>1322</v>
      </c>
      <c r="G198" s="9" t="s">
        <v>1570</v>
      </c>
      <c r="H198" s="10" t="s">
        <v>1571</v>
      </c>
    </row>
    <row r="199" spans="1:8">
      <c r="A199" s="9">
        <v>198</v>
      </c>
      <c r="B199" s="9">
        <v>14427</v>
      </c>
      <c r="C199" s="9" t="s">
        <v>279</v>
      </c>
      <c r="D199" s="10" t="s">
        <v>1007</v>
      </c>
      <c r="E199" s="9">
        <v>737</v>
      </c>
      <c r="F199" s="9" t="s">
        <v>1426</v>
      </c>
      <c r="G199" s="9" t="s">
        <v>1574</v>
      </c>
      <c r="H199" s="10" t="s">
        <v>192</v>
      </c>
    </row>
    <row r="200" spans="1:8">
      <c r="A200" s="9">
        <v>199</v>
      </c>
      <c r="B200" s="9">
        <v>14387</v>
      </c>
      <c r="C200" s="9" t="s">
        <v>279</v>
      </c>
      <c r="D200" s="10" t="s">
        <v>1007</v>
      </c>
      <c r="E200" s="9">
        <v>737</v>
      </c>
      <c r="F200" s="9" t="s">
        <v>1522</v>
      </c>
      <c r="G200" s="9" t="s">
        <v>1574</v>
      </c>
      <c r="H200" s="10" t="s">
        <v>192</v>
      </c>
    </row>
    <row r="201" spans="1:8">
      <c r="A201" s="9">
        <v>200</v>
      </c>
      <c r="B201" s="9">
        <v>11487</v>
      </c>
      <c r="C201" s="9" t="s">
        <v>279</v>
      </c>
      <c r="D201" s="9" t="s">
        <v>1088</v>
      </c>
      <c r="E201" s="9">
        <v>740</v>
      </c>
      <c r="F201" s="9" t="s">
        <v>1089</v>
      </c>
      <c r="G201" s="9" t="s">
        <v>210</v>
      </c>
      <c r="H201" s="10" t="s">
        <v>1571</v>
      </c>
    </row>
    <row r="202" spans="1:8">
      <c r="A202" s="9">
        <v>201</v>
      </c>
      <c r="B202" s="9">
        <v>9749</v>
      </c>
      <c r="C202" s="9" t="s">
        <v>279</v>
      </c>
      <c r="D202" s="9" t="s">
        <v>1088</v>
      </c>
      <c r="E202" s="9">
        <v>740</v>
      </c>
      <c r="F202" s="9" t="s">
        <v>1120</v>
      </c>
      <c r="G202" s="9" t="s">
        <v>1570</v>
      </c>
      <c r="H202" s="10" t="s">
        <v>1571</v>
      </c>
    </row>
    <row r="203" spans="1:8">
      <c r="A203" s="9">
        <v>202</v>
      </c>
      <c r="B203" s="9">
        <v>5347</v>
      </c>
      <c r="C203" s="9" t="s">
        <v>279</v>
      </c>
      <c r="D203" s="9" t="s">
        <v>626</v>
      </c>
      <c r="E203" s="9">
        <v>103639</v>
      </c>
      <c r="F203" s="9" t="s">
        <v>627</v>
      </c>
      <c r="G203" s="9" t="s">
        <v>210</v>
      </c>
      <c r="H203" s="10" t="s">
        <v>1571</v>
      </c>
    </row>
    <row r="204" spans="1:8">
      <c r="A204" s="9">
        <v>203</v>
      </c>
      <c r="B204" s="9">
        <v>12164</v>
      </c>
      <c r="C204" s="9" t="s">
        <v>279</v>
      </c>
      <c r="D204" s="9" t="s">
        <v>626</v>
      </c>
      <c r="E204" s="9">
        <v>103639</v>
      </c>
      <c r="F204" s="9" t="s">
        <v>956</v>
      </c>
      <c r="G204" s="9" t="s">
        <v>1570</v>
      </c>
      <c r="H204" s="10" t="s">
        <v>1571</v>
      </c>
    </row>
    <row r="205" spans="1:8">
      <c r="A205" s="9">
        <v>204</v>
      </c>
      <c r="B205" s="9">
        <v>14399</v>
      </c>
      <c r="C205" s="9" t="s">
        <v>279</v>
      </c>
      <c r="D205" s="9" t="s">
        <v>626</v>
      </c>
      <c r="E205" s="9">
        <v>103639</v>
      </c>
      <c r="F205" s="9" t="s">
        <v>1523</v>
      </c>
      <c r="G205" s="9" t="s">
        <v>1574</v>
      </c>
      <c r="H205" s="10" t="s">
        <v>192</v>
      </c>
    </row>
    <row r="206" spans="1:8">
      <c r="A206" s="9">
        <v>205</v>
      </c>
      <c r="B206" s="9">
        <v>11463</v>
      </c>
      <c r="C206" s="9" t="s">
        <v>279</v>
      </c>
      <c r="D206" s="11" t="s">
        <v>987</v>
      </c>
      <c r="E206" s="9">
        <v>104430</v>
      </c>
      <c r="F206" s="9" t="s">
        <v>988</v>
      </c>
      <c r="G206" s="9" t="s">
        <v>210</v>
      </c>
      <c r="H206" s="10" t="s">
        <v>1571</v>
      </c>
    </row>
    <row r="207" spans="1:8">
      <c r="A207" s="9">
        <v>206</v>
      </c>
      <c r="B207" s="9">
        <v>13293</v>
      </c>
      <c r="C207" s="9" t="s">
        <v>279</v>
      </c>
      <c r="D207" s="11" t="s">
        <v>987</v>
      </c>
      <c r="E207" s="9">
        <v>104430</v>
      </c>
      <c r="F207" s="9" t="s">
        <v>1323</v>
      </c>
      <c r="G207" s="9" t="s">
        <v>1570</v>
      </c>
      <c r="H207" s="10" t="s">
        <v>1571</v>
      </c>
    </row>
    <row r="208" spans="1:8">
      <c r="A208" s="9">
        <v>207</v>
      </c>
      <c r="B208" s="17">
        <v>15003</v>
      </c>
      <c r="C208" s="9" t="s">
        <v>279</v>
      </c>
      <c r="D208" s="9" t="s">
        <v>987</v>
      </c>
      <c r="E208" s="9">
        <v>104430</v>
      </c>
      <c r="F208" s="17" t="s">
        <v>1557</v>
      </c>
      <c r="G208" s="17" t="s">
        <v>1574</v>
      </c>
      <c r="H208" s="10" t="s">
        <v>192</v>
      </c>
    </row>
    <row r="209" spans="1:8">
      <c r="A209" s="9">
        <v>208</v>
      </c>
      <c r="B209" s="9">
        <v>8763</v>
      </c>
      <c r="C209" s="9" t="s">
        <v>279</v>
      </c>
      <c r="D209" s="11" t="s">
        <v>338</v>
      </c>
      <c r="E209" s="9">
        <v>105751</v>
      </c>
      <c r="F209" s="9" t="s">
        <v>339</v>
      </c>
      <c r="G209" s="9" t="s">
        <v>210</v>
      </c>
      <c r="H209" s="10" t="s">
        <v>1571</v>
      </c>
    </row>
    <row r="210" spans="1:8">
      <c r="A210" s="9">
        <v>209</v>
      </c>
      <c r="B210" s="9">
        <v>9295</v>
      </c>
      <c r="C210" s="9" t="s">
        <v>279</v>
      </c>
      <c r="D210" s="11" t="s">
        <v>338</v>
      </c>
      <c r="E210" s="9">
        <v>105751</v>
      </c>
      <c r="F210" s="9" t="s">
        <v>510</v>
      </c>
      <c r="G210" s="9" t="s">
        <v>1570</v>
      </c>
      <c r="H210" s="10" t="s">
        <v>1571</v>
      </c>
    </row>
    <row r="211" spans="1:8">
      <c r="A211" s="9">
        <v>210</v>
      </c>
      <c r="B211" s="9">
        <v>14390</v>
      </c>
      <c r="C211" s="9" t="s">
        <v>279</v>
      </c>
      <c r="D211" s="11" t="s">
        <v>338</v>
      </c>
      <c r="E211" s="9">
        <v>105751</v>
      </c>
      <c r="F211" s="9" t="s">
        <v>1524</v>
      </c>
      <c r="G211" s="9" t="s">
        <v>1574</v>
      </c>
      <c r="H211" s="10" t="s">
        <v>192</v>
      </c>
    </row>
    <row r="212" spans="1:8">
      <c r="A212" s="9">
        <v>211</v>
      </c>
      <c r="B212" s="9">
        <v>14416</v>
      </c>
      <c r="C212" s="9" t="s">
        <v>279</v>
      </c>
      <c r="D212" s="11" t="s">
        <v>338</v>
      </c>
      <c r="E212" s="9">
        <v>105751</v>
      </c>
      <c r="F212" s="9" t="s">
        <v>1525</v>
      </c>
      <c r="G212" s="9" t="s">
        <v>1574</v>
      </c>
      <c r="H212" s="10" t="s">
        <v>192</v>
      </c>
    </row>
    <row r="213" spans="1:8">
      <c r="A213" s="9">
        <v>212</v>
      </c>
      <c r="B213" s="12">
        <v>12216</v>
      </c>
      <c r="C213" s="9" t="s">
        <v>279</v>
      </c>
      <c r="D213" s="9" t="s">
        <v>829</v>
      </c>
      <c r="E213" s="9">
        <v>106568</v>
      </c>
      <c r="F213" s="12" t="s">
        <v>830</v>
      </c>
      <c r="G213" s="9" t="s">
        <v>210</v>
      </c>
      <c r="H213" s="10" t="s">
        <v>1571</v>
      </c>
    </row>
    <row r="214" spans="1:8">
      <c r="A214" s="9">
        <v>213</v>
      </c>
      <c r="B214" s="24">
        <v>14062</v>
      </c>
      <c r="C214" s="24" t="s">
        <v>279</v>
      </c>
      <c r="D214" s="24" t="s">
        <v>829</v>
      </c>
      <c r="E214" s="24">
        <v>106568</v>
      </c>
      <c r="F214" s="24" t="s">
        <v>1410</v>
      </c>
      <c r="G214" s="24" t="s">
        <v>1570</v>
      </c>
      <c r="H214" s="10" t="s">
        <v>1571</v>
      </c>
    </row>
    <row r="215" spans="1:8">
      <c r="A215" s="9">
        <v>214</v>
      </c>
      <c r="B215" s="9">
        <v>15005</v>
      </c>
      <c r="C215" s="9" t="s">
        <v>279</v>
      </c>
      <c r="D215" s="9" t="s">
        <v>829</v>
      </c>
      <c r="E215" s="9">
        <v>106568</v>
      </c>
      <c r="F215" s="9" t="s">
        <v>1558</v>
      </c>
      <c r="G215" s="9" t="s">
        <v>1574</v>
      </c>
      <c r="H215" s="10" t="s">
        <v>192</v>
      </c>
    </row>
    <row r="216" spans="1:8">
      <c r="A216" s="9">
        <v>215</v>
      </c>
      <c r="B216" s="9">
        <v>4304</v>
      </c>
      <c r="C216" s="9" t="s">
        <v>279</v>
      </c>
      <c r="D216" s="11" t="s">
        <v>1398</v>
      </c>
      <c r="E216" s="9">
        <v>114069</v>
      </c>
      <c r="F216" s="9" t="s">
        <v>1399</v>
      </c>
      <c r="G216" s="9" t="s">
        <v>210</v>
      </c>
      <c r="H216" s="10" t="s">
        <v>1571</v>
      </c>
    </row>
    <row r="217" spans="1:8">
      <c r="A217" s="9">
        <v>216</v>
      </c>
      <c r="B217" s="25">
        <v>14007</v>
      </c>
      <c r="C217" s="26" t="s">
        <v>279</v>
      </c>
      <c r="D217" s="27" t="s">
        <v>1398</v>
      </c>
      <c r="E217" s="26">
        <v>114069</v>
      </c>
      <c r="F217" s="28" t="s">
        <v>1416</v>
      </c>
      <c r="G217" s="26" t="s">
        <v>1570</v>
      </c>
      <c r="H217" s="10" t="s">
        <v>1571</v>
      </c>
    </row>
    <row r="218" spans="1:8">
      <c r="A218" s="9">
        <v>217</v>
      </c>
      <c r="B218" s="12">
        <v>12464</v>
      </c>
      <c r="C218" s="9" t="s">
        <v>279</v>
      </c>
      <c r="D218" s="9" t="s">
        <v>1184</v>
      </c>
      <c r="E218" s="9">
        <v>118074</v>
      </c>
      <c r="F218" s="13" t="s">
        <v>1185</v>
      </c>
      <c r="G218" s="9" t="s">
        <v>210</v>
      </c>
      <c r="H218" s="10" t="s">
        <v>1571</v>
      </c>
    </row>
    <row r="219" spans="1:8">
      <c r="A219" s="9">
        <v>218</v>
      </c>
      <c r="B219" s="16">
        <v>13144</v>
      </c>
      <c r="C219" s="9" t="s">
        <v>279</v>
      </c>
      <c r="D219" s="9" t="s">
        <v>1184</v>
      </c>
      <c r="E219" s="9">
        <v>118074</v>
      </c>
      <c r="F219" s="14" t="s">
        <v>1339</v>
      </c>
      <c r="G219" s="9" t="s">
        <v>1570</v>
      </c>
      <c r="H219" s="10" t="s">
        <v>1571</v>
      </c>
    </row>
    <row r="220" spans="1:8">
      <c r="A220" s="9">
        <v>219</v>
      </c>
      <c r="B220" s="9">
        <v>4093</v>
      </c>
      <c r="C220" s="9" t="s">
        <v>208</v>
      </c>
      <c r="D220" s="9" t="s">
        <v>258</v>
      </c>
      <c r="E220" s="9">
        <v>311</v>
      </c>
      <c r="F220" s="9" t="s">
        <v>1587</v>
      </c>
      <c r="G220" s="9" t="s">
        <v>210</v>
      </c>
      <c r="H220" s="10" t="s">
        <v>1571</v>
      </c>
    </row>
    <row r="221" spans="1:8">
      <c r="A221" s="9">
        <v>220</v>
      </c>
      <c r="B221" s="9">
        <v>4302</v>
      </c>
      <c r="C221" s="9" t="s">
        <v>208</v>
      </c>
      <c r="D221" s="9" t="s">
        <v>258</v>
      </c>
      <c r="E221" s="9">
        <v>311</v>
      </c>
      <c r="F221" s="9" t="s">
        <v>1588</v>
      </c>
      <c r="G221" s="9" t="s">
        <v>1570</v>
      </c>
      <c r="H221" s="10" t="s">
        <v>1571</v>
      </c>
    </row>
    <row r="222" spans="1:8">
      <c r="A222" s="9">
        <v>221</v>
      </c>
      <c r="B222" s="9">
        <v>6456</v>
      </c>
      <c r="C222" s="9" t="s">
        <v>208</v>
      </c>
      <c r="D222" s="9" t="s">
        <v>866</v>
      </c>
      <c r="E222" s="9">
        <v>339</v>
      </c>
      <c r="F222" s="9" t="s">
        <v>867</v>
      </c>
      <c r="G222" s="9" t="s">
        <v>210</v>
      </c>
      <c r="H222" s="10" t="s">
        <v>1571</v>
      </c>
    </row>
    <row r="223" spans="1:8">
      <c r="A223" s="9">
        <v>222</v>
      </c>
      <c r="B223" s="16">
        <v>13986</v>
      </c>
      <c r="C223" s="9" t="s">
        <v>208</v>
      </c>
      <c r="D223" s="9" t="s">
        <v>866</v>
      </c>
      <c r="E223" s="9">
        <v>339</v>
      </c>
      <c r="F223" s="14" t="s">
        <v>1405</v>
      </c>
      <c r="G223" s="9" t="s">
        <v>1570</v>
      </c>
      <c r="H223" s="10" t="s">
        <v>1571</v>
      </c>
    </row>
    <row r="224" spans="1:8">
      <c r="A224" s="9">
        <v>223</v>
      </c>
      <c r="B224" s="9">
        <v>7583</v>
      </c>
      <c r="C224" s="9" t="s">
        <v>208</v>
      </c>
      <c r="D224" s="9" t="s">
        <v>229</v>
      </c>
      <c r="E224" s="9">
        <v>343</v>
      </c>
      <c r="F224" s="9" t="s">
        <v>230</v>
      </c>
      <c r="G224" s="9" t="s">
        <v>210</v>
      </c>
      <c r="H224" s="10" t="s">
        <v>1571</v>
      </c>
    </row>
    <row r="225" spans="1:8">
      <c r="A225" s="9">
        <v>224</v>
      </c>
      <c r="B225" s="9">
        <v>10932</v>
      </c>
      <c r="C225" s="9" t="s">
        <v>208</v>
      </c>
      <c r="D225" s="9" t="s">
        <v>229</v>
      </c>
      <c r="E225" s="9">
        <v>343</v>
      </c>
      <c r="F225" s="9" t="s">
        <v>1057</v>
      </c>
      <c r="G225" s="9" t="s">
        <v>1570</v>
      </c>
      <c r="H225" s="10" t="s">
        <v>1571</v>
      </c>
    </row>
    <row r="226" spans="1:8">
      <c r="A226" s="9">
        <v>225</v>
      </c>
      <c r="B226" s="9">
        <v>13019</v>
      </c>
      <c r="C226" s="9" t="s">
        <v>208</v>
      </c>
      <c r="D226" s="9" t="s">
        <v>229</v>
      </c>
      <c r="E226" s="9">
        <v>343</v>
      </c>
      <c r="F226" s="15" t="s">
        <v>1319</v>
      </c>
      <c r="G226" s="9" t="s">
        <v>1570</v>
      </c>
      <c r="H226" s="10" t="s">
        <v>1571</v>
      </c>
    </row>
    <row r="227" spans="1:8">
      <c r="A227" s="9">
        <v>226</v>
      </c>
      <c r="B227" s="9">
        <v>13329</v>
      </c>
      <c r="C227" s="9" t="s">
        <v>208</v>
      </c>
      <c r="D227" s="9" t="s">
        <v>229</v>
      </c>
      <c r="E227" s="9">
        <v>343</v>
      </c>
      <c r="F227" s="9" t="s">
        <v>1335</v>
      </c>
      <c r="G227" s="9" t="s">
        <v>1570</v>
      </c>
      <c r="H227" s="10" t="s">
        <v>1571</v>
      </c>
    </row>
    <row r="228" spans="1:8">
      <c r="A228" s="9">
        <v>227</v>
      </c>
      <c r="B228" s="9">
        <v>14437</v>
      </c>
      <c r="C228" s="9" t="s">
        <v>208</v>
      </c>
      <c r="D228" s="9" t="s">
        <v>229</v>
      </c>
      <c r="E228" s="9">
        <v>343</v>
      </c>
      <c r="F228" s="9" t="s">
        <v>1527</v>
      </c>
      <c r="G228" s="9" t="s">
        <v>1574</v>
      </c>
      <c r="H228" s="10" t="s">
        <v>192</v>
      </c>
    </row>
    <row r="229" spans="1:8">
      <c r="A229" s="9">
        <v>228</v>
      </c>
      <c r="B229" s="9">
        <v>6814</v>
      </c>
      <c r="C229" s="9" t="s">
        <v>208</v>
      </c>
      <c r="D229" s="11" t="s">
        <v>243</v>
      </c>
      <c r="E229" s="9">
        <v>357</v>
      </c>
      <c r="F229" s="9" t="s">
        <v>244</v>
      </c>
      <c r="G229" s="9" t="s">
        <v>210</v>
      </c>
      <c r="H229" s="10" t="s">
        <v>1571</v>
      </c>
    </row>
    <row r="230" spans="1:8">
      <c r="A230" s="9">
        <v>229</v>
      </c>
      <c r="B230" s="9">
        <v>13100</v>
      </c>
      <c r="C230" s="9" t="s">
        <v>208</v>
      </c>
      <c r="D230" s="9" t="s">
        <v>243</v>
      </c>
      <c r="E230" s="9">
        <v>357</v>
      </c>
      <c r="F230" s="15" t="s">
        <v>1303</v>
      </c>
      <c r="G230" s="9" t="s">
        <v>1570</v>
      </c>
      <c r="H230" s="10" t="s">
        <v>1571</v>
      </c>
    </row>
    <row r="231" spans="1:8">
      <c r="A231" s="9">
        <v>230</v>
      </c>
      <c r="B231" s="9">
        <v>14371</v>
      </c>
      <c r="C231" s="9" t="s">
        <v>208</v>
      </c>
      <c r="D231" s="9" t="s">
        <v>243</v>
      </c>
      <c r="E231" s="9">
        <v>357</v>
      </c>
      <c r="F231" s="9" t="s">
        <v>1446</v>
      </c>
      <c r="G231" s="9" t="s">
        <v>1574</v>
      </c>
      <c r="H231" s="10" t="s">
        <v>192</v>
      </c>
    </row>
    <row r="232" spans="1:8">
      <c r="A232" s="9">
        <v>231</v>
      </c>
      <c r="B232" s="9">
        <v>14355</v>
      </c>
      <c r="C232" s="9" t="s">
        <v>208</v>
      </c>
      <c r="D232" s="9" t="s">
        <v>243</v>
      </c>
      <c r="E232" s="9">
        <v>357</v>
      </c>
      <c r="F232" s="9" t="s">
        <v>1546</v>
      </c>
      <c r="G232" s="9" t="s">
        <v>1574</v>
      </c>
      <c r="H232" s="10" t="s">
        <v>192</v>
      </c>
    </row>
    <row r="233" spans="1:8">
      <c r="A233" s="9">
        <v>232</v>
      </c>
      <c r="B233" s="9">
        <v>13300</v>
      </c>
      <c r="C233" s="9" t="s">
        <v>208</v>
      </c>
      <c r="D233" s="11" t="s">
        <v>1245</v>
      </c>
      <c r="E233" s="9">
        <v>359</v>
      </c>
      <c r="F233" s="9" t="s">
        <v>1383</v>
      </c>
      <c r="G233" s="9" t="s">
        <v>210</v>
      </c>
      <c r="H233" s="10" t="s">
        <v>1571</v>
      </c>
    </row>
    <row r="234" spans="1:8">
      <c r="A234" s="9">
        <v>233</v>
      </c>
      <c r="B234" s="17">
        <v>14747</v>
      </c>
      <c r="C234" s="9" t="s">
        <v>208</v>
      </c>
      <c r="D234" s="11" t="s">
        <v>1245</v>
      </c>
      <c r="E234" s="9">
        <v>359</v>
      </c>
      <c r="F234" s="17" t="s">
        <v>1528</v>
      </c>
      <c r="G234" s="17" t="s">
        <v>1570</v>
      </c>
      <c r="H234" s="10" t="s">
        <v>1571</v>
      </c>
    </row>
    <row r="235" spans="1:8">
      <c r="A235" s="9">
        <v>234</v>
      </c>
      <c r="B235" s="22">
        <v>12449</v>
      </c>
      <c r="C235" s="9" t="s">
        <v>208</v>
      </c>
      <c r="D235" s="11" t="s">
        <v>1245</v>
      </c>
      <c r="E235" s="9">
        <v>359</v>
      </c>
      <c r="F235" s="22" t="s">
        <v>1246</v>
      </c>
      <c r="G235" s="17" t="s">
        <v>1570</v>
      </c>
      <c r="H235" s="22" t="s">
        <v>1582</v>
      </c>
    </row>
    <row r="236" spans="1:8">
      <c r="A236" s="9">
        <v>235</v>
      </c>
      <c r="B236" s="9">
        <v>14463</v>
      </c>
      <c r="C236" s="9" t="s">
        <v>208</v>
      </c>
      <c r="D236" s="11" t="s">
        <v>1245</v>
      </c>
      <c r="E236" s="9">
        <v>359</v>
      </c>
      <c r="F236" s="9" t="s">
        <v>1530</v>
      </c>
      <c r="G236" s="9" t="s">
        <v>1574</v>
      </c>
      <c r="H236" s="10" t="s">
        <v>192</v>
      </c>
    </row>
    <row r="237" spans="1:8">
      <c r="A237" s="9">
        <v>236</v>
      </c>
      <c r="B237" s="9">
        <v>14407</v>
      </c>
      <c r="C237" s="9" t="s">
        <v>208</v>
      </c>
      <c r="D237" s="11" t="s">
        <v>1245</v>
      </c>
      <c r="E237" s="9">
        <v>359</v>
      </c>
      <c r="F237" s="9" t="s">
        <v>1529</v>
      </c>
      <c r="G237" s="9" t="s">
        <v>1574</v>
      </c>
      <c r="H237" s="10" t="s">
        <v>192</v>
      </c>
    </row>
    <row r="238" spans="1:8">
      <c r="A238" s="9">
        <v>237</v>
      </c>
      <c r="B238" s="9">
        <v>4301</v>
      </c>
      <c r="C238" s="9" t="s">
        <v>208</v>
      </c>
      <c r="D238" s="9" t="s">
        <v>207</v>
      </c>
      <c r="E238" s="9">
        <v>365</v>
      </c>
      <c r="F238" s="9" t="s">
        <v>209</v>
      </c>
      <c r="G238" s="9" t="s">
        <v>210</v>
      </c>
      <c r="H238" s="10" t="s">
        <v>1571</v>
      </c>
    </row>
    <row r="239" spans="1:8">
      <c r="A239" s="9">
        <v>238</v>
      </c>
      <c r="B239" s="9">
        <v>10931</v>
      </c>
      <c r="C239" s="9" t="s">
        <v>208</v>
      </c>
      <c r="D239" s="11" t="s">
        <v>207</v>
      </c>
      <c r="E239" s="9">
        <v>365</v>
      </c>
      <c r="F239" s="9" t="s">
        <v>924</v>
      </c>
      <c r="G239" s="9" t="s">
        <v>1570</v>
      </c>
      <c r="H239" s="10" t="s">
        <v>1571</v>
      </c>
    </row>
    <row r="240" spans="1:8">
      <c r="A240" s="9">
        <v>239</v>
      </c>
      <c r="B240" s="9">
        <v>14458</v>
      </c>
      <c r="C240" s="9" t="s">
        <v>208</v>
      </c>
      <c r="D240" s="9" t="s">
        <v>207</v>
      </c>
      <c r="E240" s="9">
        <v>365</v>
      </c>
      <c r="F240" s="9" t="s">
        <v>1532</v>
      </c>
      <c r="G240" s="9" t="s">
        <v>1574</v>
      </c>
      <c r="H240" s="10" t="s">
        <v>192</v>
      </c>
    </row>
    <row r="241" spans="1:8">
      <c r="A241" s="9">
        <v>240</v>
      </c>
      <c r="B241" s="9">
        <v>14466</v>
      </c>
      <c r="C241" s="9" t="s">
        <v>208</v>
      </c>
      <c r="D241" s="9" t="s">
        <v>207</v>
      </c>
      <c r="E241" s="9">
        <v>365</v>
      </c>
      <c r="F241" s="9" t="s">
        <v>1531</v>
      </c>
      <c r="G241" s="9" t="s">
        <v>1574</v>
      </c>
      <c r="H241" s="10" t="s">
        <v>192</v>
      </c>
    </row>
    <row r="242" spans="1:8">
      <c r="A242" s="9">
        <v>241</v>
      </c>
      <c r="B242" s="9">
        <v>6830</v>
      </c>
      <c r="C242" s="9" t="s">
        <v>208</v>
      </c>
      <c r="D242" s="9" t="s">
        <v>313</v>
      </c>
      <c r="E242" s="9">
        <v>379</v>
      </c>
      <c r="F242" s="9" t="s">
        <v>314</v>
      </c>
      <c r="G242" s="9" t="s">
        <v>210</v>
      </c>
      <c r="H242" s="10" t="s">
        <v>1571</v>
      </c>
    </row>
    <row r="243" spans="1:8">
      <c r="A243" s="9">
        <v>242</v>
      </c>
      <c r="B243" s="9">
        <v>6831</v>
      </c>
      <c r="C243" s="9" t="s">
        <v>208</v>
      </c>
      <c r="D243" s="9" t="s">
        <v>313</v>
      </c>
      <c r="E243" s="9">
        <v>379</v>
      </c>
      <c r="F243" s="9" t="s">
        <v>928</v>
      </c>
      <c r="G243" s="9" t="s">
        <v>1570</v>
      </c>
      <c r="H243" s="10" t="s">
        <v>1571</v>
      </c>
    </row>
    <row r="244" spans="1:8">
      <c r="A244" s="9">
        <v>243</v>
      </c>
      <c r="B244" s="9">
        <v>5344</v>
      </c>
      <c r="C244" s="9" t="s">
        <v>208</v>
      </c>
      <c r="D244" s="9" t="s">
        <v>313</v>
      </c>
      <c r="E244" s="9">
        <v>379</v>
      </c>
      <c r="F244" s="9" t="s">
        <v>734</v>
      </c>
      <c r="G244" s="9" t="s">
        <v>1570</v>
      </c>
      <c r="H244" s="10" t="s">
        <v>1571</v>
      </c>
    </row>
    <row r="245" spans="1:8">
      <c r="A245" s="9">
        <v>244</v>
      </c>
      <c r="B245" s="9">
        <v>14405</v>
      </c>
      <c r="C245" s="9" t="s">
        <v>208</v>
      </c>
      <c r="D245" s="9" t="s">
        <v>313</v>
      </c>
      <c r="E245" s="9">
        <v>379</v>
      </c>
      <c r="F245" s="9" t="s">
        <v>1545</v>
      </c>
      <c r="G245" s="9" t="s">
        <v>1574</v>
      </c>
      <c r="H245" s="10" t="s">
        <v>192</v>
      </c>
    </row>
    <row r="246" spans="1:8">
      <c r="A246" s="9">
        <v>245</v>
      </c>
      <c r="B246" s="9">
        <v>9760</v>
      </c>
      <c r="C246" s="9" t="s">
        <v>208</v>
      </c>
      <c r="D246" s="9" t="s">
        <v>911</v>
      </c>
      <c r="E246" s="9">
        <v>513</v>
      </c>
      <c r="F246" s="9" t="s">
        <v>944</v>
      </c>
      <c r="G246" s="9" t="s">
        <v>210</v>
      </c>
      <c r="H246" s="10" t="s">
        <v>1571</v>
      </c>
    </row>
    <row r="247" spans="1:8">
      <c r="A247" s="9">
        <v>246</v>
      </c>
      <c r="B247" s="9">
        <v>12157</v>
      </c>
      <c r="C247" s="9" t="s">
        <v>208</v>
      </c>
      <c r="D247" s="9" t="s">
        <v>911</v>
      </c>
      <c r="E247" s="9">
        <v>513</v>
      </c>
      <c r="F247" s="9" t="s">
        <v>912</v>
      </c>
      <c r="G247" s="9" t="s">
        <v>1570</v>
      </c>
      <c r="H247" s="10" t="s">
        <v>1571</v>
      </c>
    </row>
    <row r="248" spans="1:8">
      <c r="A248" s="9">
        <v>247</v>
      </c>
      <c r="B248" s="16">
        <v>13148</v>
      </c>
      <c r="C248" s="9" t="s">
        <v>208</v>
      </c>
      <c r="D248" s="9" t="s">
        <v>911</v>
      </c>
      <c r="E248" s="9">
        <v>513</v>
      </c>
      <c r="F248" s="14" t="s">
        <v>1361</v>
      </c>
      <c r="G248" s="9" t="s">
        <v>1570</v>
      </c>
      <c r="H248" s="10" t="s">
        <v>1571</v>
      </c>
    </row>
    <row r="249" spans="1:8">
      <c r="A249" s="9">
        <v>248</v>
      </c>
      <c r="B249" s="9">
        <v>14467</v>
      </c>
      <c r="C249" s="9" t="s">
        <v>208</v>
      </c>
      <c r="D249" s="9" t="s">
        <v>911</v>
      </c>
      <c r="E249" s="9">
        <v>513</v>
      </c>
      <c r="F249" s="9" t="s">
        <v>1447</v>
      </c>
      <c r="G249" s="9" t="s">
        <v>1574</v>
      </c>
      <c r="H249" s="10" t="s">
        <v>192</v>
      </c>
    </row>
    <row r="250" spans="1:8">
      <c r="A250" s="9">
        <v>249</v>
      </c>
      <c r="B250" s="9">
        <v>14376</v>
      </c>
      <c r="C250" s="9" t="s">
        <v>208</v>
      </c>
      <c r="D250" s="9" t="s">
        <v>911</v>
      </c>
      <c r="E250" s="9">
        <v>513</v>
      </c>
      <c r="F250" s="9" t="s">
        <v>1448</v>
      </c>
      <c r="G250" s="9" t="s">
        <v>1574</v>
      </c>
      <c r="H250" s="10" t="s">
        <v>192</v>
      </c>
    </row>
    <row r="251" spans="1:8">
      <c r="A251" s="9">
        <v>250</v>
      </c>
      <c r="B251" s="9">
        <v>14398</v>
      </c>
      <c r="C251" s="9" t="s">
        <v>208</v>
      </c>
      <c r="D251" s="9" t="s">
        <v>911</v>
      </c>
      <c r="E251" s="9">
        <v>513</v>
      </c>
      <c r="F251" s="9" t="s">
        <v>1449</v>
      </c>
      <c r="G251" s="9" t="s">
        <v>1574</v>
      </c>
      <c r="H251" s="10" t="s">
        <v>192</v>
      </c>
    </row>
    <row r="252" spans="1:8">
      <c r="A252" s="9">
        <v>251</v>
      </c>
      <c r="B252" s="9">
        <v>11537</v>
      </c>
      <c r="C252" s="9" t="s">
        <v>208</v>
      </c>
      <c r="D252" s="9" t="s">
        <v>629</v>
      </c>
      <c r="E252" s="9">
        <v>570</v>
      </c>
      <c r="F252" s="9" t="s">
        <v>630</v>
      </c>
      <c r="G252" s="9" t="s">
        <v>210</v>
      </c>
      <c r="H252" s="10" t="s">
        <v>1571</v>
      </c>
    </row>
    <row r="253" spans="1:8">
      <c r="A253" s="9">
        <v>252</v>
      </c>
      <c r="B253" s="17">
        <v>13304</v>
      </c>
      <c r="C253" s="9" t="s">
        <v>208</v>
      </c>
      <c r="D253" s="9" t="s">
        <v>629</v>
      </c>
      <c r="E253" s="9">
        <v>513</v>
      </c>
      <c r="F253" s="17" t="s">
        <v>1379</v>
      </c>
      <c r="G253" s="17" t="s">
        <v>1570</v>
      </c>
      <c r="H253" s="10" t="s">
        <v>1571</v>
      </c>
    </row>
    <row r="254" spans="1:8">
      <c r="A254" s="9">
        <v>253</v>
      </c>
      <c r="B254" s="9">
        <v>4044</v>
      </c>
      <c r="C254" s="9" t="s">
        <v>208</v>
      </c>
      <c r="D254" s="9" t="s">
        <v>546</v>
      </c>
      <c r="E254" s="9">
        <v>582</v>
      </c>
      <c r="F254" s="9" t="s">
        <v>671</v>
      </c>
      <c r="G254" s="9" t="s">
        <v>210</v>
      </c>
      <c r="H254" s="10" t="s">
        <v>1571</v>
      </c>
    </row>
    <row r="255" spans="1:8">
      <c r="A255" s="9">
        <v>254</v>
      </c>
      <c r="B255" s="9">
        <v>4444</v>
      </c>
      <c r="C255" s="9" t="s">
        <v>208</v>
      </c>
      <c r="D255" s="9" t="s">
        <v>546</v>
      </c>
      <c r="E255" s="9">
        <v>582</v>
      </c>
      <c r="F255" s="11" t="s">
        <v>547</v>
      </c>
      <c r="G255" s="9" t="s">
        <v>1570</v>
      </c>
      <c r="H255" s="10" t="s">
        <v>1571</v>
      </c>
    </row>
    <row r="256" spans="1:8">
      <c r="A256" s="9">
        <v>255</v>
      </c>
      <c r="B256" s="9">
        <v>8798</v>
      </c>
      <c r="C256" s="9" t="s">
        <v>208</v>
      </c>
      <c r="D256" s="9" t="s">
        <v>546</v>
      </c>
      <c r="E256" s="9">
        <v>582</v>
      </c>
      <c r="F256" s="9" t="s">
        <v>1043</v>
      </c>
      <c r="G256" s="9" t="s">
        <v>1570</v>
      </c>
      <c r="H256" s="10" t="s">
        <v>1571</v>
      </c>
    </row>
    <row r="257" spans="1:8">
      <c r="A257" s="9">
        <v>256</v>
      </c>
      <c r="B257" s="9">
        <v>13286</v>
      </c>
      <c r="C257" s="9" t="s">
        <v>208</v>
      </c>
      <c r="D257" s="9" t="s">
        <v>546</v>
      </c>
      <c r="E257" s="9">
        <v>582</v>
      </c>
      <c r="F257" s="9" t="s">
        <v>1384</v>
      </c>
      <c r="G257" s="9" t="s">
        <v>1570</v>
      </c>
      <c r="H257" s="10" t="s">
        <v>1571</v>
      </c>
    </row>
    <row r="258" spans="1:8">
      <c r="A258" s="9">
        <v>257</v>
      </c>
      <c r="B258" s="9">
        <v>10816</v>
      </c>
      <c r="C258" s="9" t="s">
        <v>208</v>
      </c>
      <c r="D258" s="9" t="s">
        <v>546</v>
      </c>
      <c r="E258" s="9">
        <v>582</v>
      </c>
      <c r="F258" s="9" t="s">
        <v>712</v>
      </c>
      <c r="G258" s="9" t="s">
        <v>1570</v>
      </c>
      <c r="H258" s="10" t="s">
        <v>1571</v>
      </c>
    </row>
    <row r="259" spans="1:8">
      <c r="A259" s="9">
        <v>258</v>
      </c>
      <c r="B259" s="16">
        <v>14251</v>
      </c>
      <c r="C259" s="9" t="s">
        <v>208</v>
      </c>
      <c r="D259" s="9" t="s">
        <v>546</v>
      </c>
      <c r="E259" s="9">
        <v>582</v>
      </c>
      <c r="F259" s="16" t="s">
        <v>1589</v>
      </c>
      <c r="G259" s="9" t="s">
        <v>1570</v>
      </c>
      <c r="H259" s="10" t="s">
        <v>1571</v>
      </c>
    </row>
    <row r="260" spans="1:8">
      <c r="A260" s="9">
        <v>259</v>
      </c>
      <c r="B260" s="9">
        <v>14418</v>
      </c>
      <c r="C260" s="9" t="s">
        <v>208</v>
      </c>
      <c r="D260" s="9" t="s">
        <v>546</v>
      </c>
      <c r="E260" s="9">
        <v>582</v>
      </c>
      <c r="F260" s="9" t="s">
        <v>1450</v>
      </c>
      <c r="G260" s="9" t="s">
        <v>1574</v>
      </c>
      <c r="H260" s="10" t="s">
        <v>192</v>
      </c>
    </row>
    <row r="261" spans="1:8">
      <c r="A261" s="9">
        <v>260</v>
      </c>
      <c r="B261" s="9">
        <v>14472</v>
      </c>
      <c r="C261" s="9" t="s">
        <v>208</v>
      </c>
      <c r="D261" s="9" t="s">
        <v>546</v>
      </c>
      <c r="E261" s="9">
        <v>582</v>
      </c>
      <c r="F261" s="9" t="s">
        <v>1445</v>
      </c>
      <c r="G261" s="9" t="s">
        <v>1574</v>
      </c>
      <c r="H261" s="10" t="s">
        <v>192</v>
      </c>
    </row>
    <row r="262" spans="1:8">
      <c r="A262" s="9">
        <v>261</v>
      </c>
      <c r="B262" s="9">
        <v>6607</v>
      </c>
      <c r="C262" s="9" t="s">
        <v>208</v>
      </c>
      <c r="D262" s="9" t="s">
        <v>1130</v>
      </c>
      <c r="E262" s="9">
        <v>726</v>
      </c>
      <c r="F262" s="9" t="s">
        <v>1144</v>
      </c>
      <c r="G262" s="9" t="s">
        <v>210</v>
      </c>
      <c r="H262" s="10" t="s">
        <v>1571</v>
      </c>
    </row>
    <row r="263" spans="1:8">
      <c r="A263" s="9">
        <v>262</v>
      </c>
      <c r="B263" s="17">
        <v>10177</v>
      </c>
      <c r="C263" s="9" t="s">
        <v>208</v>
      </c>
      <c r="D263" s="9" t="s">
        <v>1130</v>
      </c>
      <c r="E263" s="9">
        <v>726</v>
      </c>
      <c r="F263" s="9" t="s">
        <v>1131</v>
      </c>
      <c r="G263" s="17" t="s">
        <v>1570</v>
      </c>
      <c r="H263" s="10" t="s">
        <v>1571</v>
      </c>
    </row>
    <row r="264" spans="1:8">
      <c r="A264" s="9">
        <v>263</v>
      </c>
      <c r="B264" s="17">
        <v>15004</v>
      </c>
      <c r="C264" s="9" t="s">
        <v>208</v>
      </c>
      <c r="D264" s="9" t="s">
        <v>1130</v>
      </c>
      <c r="E264" s="9">
        <v>117491</v>
      </c>
      <c r="F264" s="17" t="s">
        <v>1560</v>
      </c>
      <c r="G264" s="17" t="s">
        <v>1574</v>
      </c>
      <c r="H264" s="10" t="s">
        <v>192</v>
      </c>
    </row>
    <row r="265" spans="1:8">
      <c r="A265" s="9">
        <v>264</v>
      </c>
      <c r="B265" s="9">
        <v>14473</v>
      </c>
      <c r="C265" s="9" t="s">
        <v>208</v>
      </c>
      <c r="D265" s="9" t="s">
        <v>1130</v>
      </c>
      <c r="E265" s="9">
        <v>726</v>
      </c>
      <c r="F265" s="9" t="s">
        <v>1542</v>
      </c>
      <c r="G265" s="9" t="s">
        <v>1574</v>
      </c>
      <c r="H265" s="10" t="s">
        <v>192</v>
      </c>
    </row>
    <row r="266" spans="1:8">
      <c r="A266" s="9">
        <v>265</v>
      </c>
      <c r="B266" s="9">
        <v>8060</v>
      </c>
      <c r="C266" s="9" t="s">
        <v>208</v>
      </c>
      <c r="D266" s="9" t="s">
        <v>1036</v>
      </c>
      <c r="E266" s="9">
        <v>727</v>
      </c>
      <c r="F266" s="9" t="s">
        <v>1037</v>
      </c>
      <c r="G266" s="9" t="s">
        <v>210</v>
      </c>
      <c r="H266" s="10" t="s">
        <v>1571</v>
      </c>
    </row>
    <row r="267" spans="1:8">
      <c r="A267" s="9">
        <v>266</v>
      </c>
      <c r="B267" s="9">
        <v>14438</v>
      </c>
      <c r="C267" s="9" t="s">
        <v>208</v>
      </c>
      <c r="D267" s="9" t="s">
        <v>1036</v>
      </c>
      <c r="E267" s="9">
        <v>727</v>
      </c>
      <c r="F267" s="9" t="s">
        <v>1550</v>
      </c>
      <c r="G267" s="9" t="s">
        <v>1574</v>
      </c>
      <c r="H267" s="10" t="s">
        <v>192</v>
      </c>
    </row>
    <row r="268" spans="1:8">
      <c r="A268" s="9">
        <v>267</v>
      </c>
      <c r="B268" s="9">
        <v>11504</v>
      </c>
      <c r="C268" s="9" t="s">
        <v>208</v>
      </c>
      <c r="D268" s="9" t="s">
        <v>311</v>
      </c>
      <c r="E268" s="9">
        <v>745</v>
      </c>
      <c r="F268" s="9" t="s">
        <v>312</v>
      </c>
      <c r="G268" s="9" t="s">
        <v>210</v>
      </c>
      <c r="H268" s="10" t="s">
        <v>1571</v>
      </c>
    </row>
    <row r="269" spans="1:8">
      <c r="A269" s="9">
        <v>268</v>
      </c>
      <c r="B269" s="9">
        <v>13282</v>
      </c>
      <c r="C269" s="9" t="s">
        <v>208</v>
      </c>
      <c r="D269" s="9" t="s">
        <v>311</v>
      </c>
      <c r="E269" s="9">
        <v>745</v>
      </c>
      <c r="F269" s="9" t="s">
        <v>1371</v>
      </c>
      <c r="G269" s="9" t="s">
        <v>1570</v>
      </c>
      <c r="H269" s="10" t="s">
        <v>1571</v>
      </c>
    </row>
    <row r="270" spans="1:8">
      <c r="A270" s="9">
        <v>269</v>
      </c>
      <c r="B270" s="9">
        <v>14395</v>
      </c>
      <c r="C270" s="9" t="s">
        <v>208</v>
      </c>
      <c r="D270" s="9" t="s">
        <v>311</v>
      </c>
      <c r="E270" s="9">
        <v>745</v>
      </c>
      <c r="F270" s="9" t="s">
        <v>1533</v>
      </c>
      <c r="G270" s="9" t="s">
        <v>1574</v>
      </c>
      <c r="H270" s="10" t="s">
        <v>192</v>
      </c>
    </row>
    <row r="271" spans="1:8">
      <c r="A271" s="9">
        <v>270</v>
      </c>
      <c r="B271" s="9">
        <v>11318</v>
      </c>
      <c r="C271" s="9" t="s">
        <v>208</v>
      </c>
      <c r="D271" s="9" t="s">
        <v>1022</v>
      </c>
      <c r="E271" s="9">
        <v>752</v>
      </c>
      <c r="F271" s="18" t="s">
        <v>1023</v>
      </c>
      <c r="G271" s="9" t="s">
        <v>210</v>
      </c>
      <c r="H271" s="10" t="s">
        <v>1571</v>
      </c>
    </row>
    <row r="272" spans="1:8">
      <c r="A272" s="9">
        <v>271</v>
      </c>
      <c r="B272" s="9">
        <v>14415</v>
      </c>
      <c r="C272" s="9" t="s">
        <v>208</v>
      </c>
      <c r="D272" s="9" t="s">
        <v>1022</v>
      </c>
      <c r="E272" s="9">
        <v>752</v>
      </c>
      <c r="F272" s="9" t="s">
        <v>1534</v>
      </c>
      <c r="G272" s="9" t="s">
        <v>1574</v>
      </c>
      <c r="H272" s="10" t="s">
        <v>192</v>
      </c>
    </row>
    <row r="273" spans="1:8">
      <c r="A273" s="9">
        <v>272</v>
      </c>
      <c r="B273" s="29">
        <v>12135</v>
      </c>
      <c r="C273" s="9" t="s">
        <v>208</v>
      </c>
      <c r="D273" s="9" t="s">
        <v>905</v>
      </c>
      <c r="E273" s="9">
        <v>102565</v>
      </c>
      <c r="F273" s="29" t="s">
        <v>906</v>
      </c>
      <c r="G273" s="9" t="s">
        <v>210</v>
      </c>
      <c r="H273" s="10" t="s">
        <v>1571</v>
      </c>
    </row>
    <row r="274" spans="1:8">
      <c r="A274" s="9">
        <v>273</v>
      </c>
      <c r="B274" s="9">
        <v>12990</v>
      </c>
      <c r="C274" s="9" t="s">
        <v>208</v>
      </c>
      <c r="D274" s="9" t="s">
        <v>905</v>
      </c>
      <c r="E274" s="9">
        <v>102565</v>
      </c>
      <c r="F274" s="15" t="s">
        <v>1387</v>
      </c>
      <c r="G274" s="9" t="s">
        <v>1570</v>
      </c>
      <c r="H274" s="10" t="s">
        <v>1571</v>
      </c>
    </row>
    <row r="275" spans="1:8">
      <c r="A275" s="9">
        <v>274</v>
      </c>
      <c r="B275" s="9">
        <v>14457</v>
      </c>
      <c r="C275" s="9" t="s">
        <v>208</v>
      </c>
      <c r="D275" s="9" t="s">
        <v>905</v>
      </c>
      <c r="E275" s="9">
        <v>102565</v>
      </c>
      <c r="F275" s="9" t="s">
        <v>1590</v>
      </c>
      <c r="G275" s="9" t="s">
        <v>1574</v>
      </c>
      <c r="H275" s="10" t="s">
        <v>192</v>
      </c>
    </row>
    <row r="276" spans="1:8">
      <c r="A276" s="9">
        <v>275</v>
      </c>
      <c r="B276" s="9">
        <v>14401</v>
      </c>
      <c r="C276" s="9" t="s">
        <v>208</v>
      </c>
      <c r="D276" s="9" t="s">
        <v>905</v>
      </c>
      <c r="E276" s="9">
        <v>102565</v>
      </c>
      <c r="F276" s="9" t="s">
        <v>1535</v>
      </c>
      <c r="G276" s="9" t="s">
        <v>1574</v>
      </c>
      <c r="H276" s="10" t="s">
        <v>192</v>
      </c>
    </row>
    <row r="277" spans="1:8">
      <c r="A277" s="9">
        <v>276</v>
      </c>
      <c r="B277" s="9">
        <v>4117</v>
      </c>
      <c r="C277" s="9" t="s">
        <v>208</v>
      </c>
      <c r="D277" s="9" t="s">
        <v>298</v>
      </c>
      <c r="E277" s="9">
        <v>102934</v>
      </c>
      <c r="F277" s="9" t="s">
        <v>299</v>
      </c>
      <c r="G277" s="9" t="s">
        <v>210</v>
      </c>
      <c r="H277" s="10" t="s">
        <v>1571</v>
      </c>
    </row>
    <row r="278" spans="1:8">
      <c r="A278" s="9">
        <v>277</v>
      </c>
      <c r="B278" s="9">
        <v>8400</v>
      </c>
      <c r="C278" s="9" t="s">
        <v>208</v>
      </c>
      <c r="D278" s="9" t="s">
        <v>298</v>
      </c>
      <c r="E278" s="9">
        <v>102934</v>
      </c>
      <c r="F278" s="18" t="s">
        <v>550</v>
      </c>
      <c r="G278" s="9" t="s">
        <v>1570</v>
      </c>
      <c r="H278" s="10" t="s">
        <v>1571</v>
      </c>
    </row>
    <row r="279" spans="1:8">
      <c r="A279" s="9">
        <v>278</v>
      </c>
      <c r="B279" s="9">
        <v>14439</v>
      </c>
      <c r="C279" s="9" t="s">
        <v>208</v>
      </c>
      <c r="D279" s="9" t="s">
        <v>298</v>
      </c>
      <c r="E279" s="9">
        <v>102934</v>
      </c>
      <c r="F279" s="9" t="s">
        <v>1537</v>
      </c>
      <c r="G279" s="9" t="s">
        <v>1574</v>
      </c>
      <c r="H279" s="10" t="s">
        <v>192</v>
      </c>
    </row>
    <row r="280" spans="1:8">
      <c r="A280" s="9">
        <v>279</v>
      </c>
      <c r="B280" s="9">
        <v>14403</v>
      </c>
      <c r="C280" s="9" t="s">
        <v>208</v>
      </c>
      <c r="D280" s="9" t="s">
        <v>298</v>
      </c>
      <c r="E280" s="9">
        <v>102934</v>
      </c>
      <c r="F280" s="9" t="s">
        <v>1536</v>
      </c>
      <c r="G280" s="9" t="s">
        <v>1574</v>
      </c>
      <c r="H280" s="10" t="s">
        <v>192</v>
      </c>
    </row>
    <row r="281" spans="1:8">
      <c r="A281" s="9">
        <v>280</v>
      </c>
      <c r="B281" s="12">
        <v>12332</v>
      </c>
      <c r="C281" s="9" t="s">
        <v>208</v>
      </c>
      <c r="D281" s="9" t="s">
        <v>1230</v>
      </c>
      <c r="E281" s="9">
        <v>119622</v>
      </c>
      <c r="F281" s="13" t="s">
        <v>1231</v>
      </c>
      <c r="G281" s="9" t="s">
        <v>210</v>
      </c>
      <c r="H281" s="10" t="s">
        <v>1571</v>
      </c>
    </row>
    <row r="282" spans="1:8">
      <c r="A282" s="9">
        <v>281</v>
      </c>
      <c r="B282" s="9">
        <v>14417</v>
      </c>
      <c r="C282" s="9" t="s">
        <v>208</v>
      </c>
      <c r="D282" s="9" t="s">
        <v>1230</v>
      </c>
      <c r="E282" s="9">
        <v>119622</v>
      </c>
      <c r="F282" s="9" t="s">
        <v>1551</v>
      </c>
      <c r="G282" s="9" t="s">
        <v>1574</v>
      </c>
      <c r="H282" s="10" t="s">
        <v>192</v>
      </c>
    </row>
    <row r="283" spans="1:8">
      <c r="A283" s="9">
        <v>282</v>
      </c>
      <c r="B283" s="9">
        <v>14377</v>
      </c>
      <c r="C283" s="9" t="s">
        <v>208</v>
      </c>
      <c r="D283" s="9" t="s">
        <v>1230</v>
      </c>
      <c r="E283" s="9">
        <v>119622</v>
      </c>
      <c r="F283" s="9" t="s">
        <v>1552</v>
      </c>
      <c r="G283" s="9" t="s">
        <v>1574</v>
      </c>
      <c r="H283" s="10" t="s">
        <v>192</v>
      </c>
    </row>
    <row r="284" spans="1:8">
      <c r="A284" s="9">
        <v>283</v>
      </c>
      <c r="B284" s="12">
        <v>12505</v>
      </c>
      <c r="C284" s="9" t="s">
        <v>208</v>
      </c>
      <c r="D284" s="9" t="s">
        <v>1190</v>
      </c>
      <c r="E284" s="9">
        <v>103198</v>
      </c>
      <c r="F284" s="13" t="s">
        <v>1191</v>
      </c>
      <c r="G284" s="9" t="s">
        <v>643</v>
      </c>
      <c r="H284" s="10" t="s">
        <v>1571</v>
      </c>
    </row>
    <row r="285" spans="1:8">
      <c r="A285" s="9">
        <v>284</v>
      </c>
      <c r="B285" s="9">
        <v>12905</v>
      </c>
      <c r="C285" s="9" t="s">
        <v>208</v>
      </c>
      <c r="D285" s="9" t="s">
        <v>1190</v>
      </c>
      <c r="E285" s="9">
        <v>103198</v>
      </c>
      <c r="F285" s="15" t="s">
        <v>1282</v>
      </c>
      <c r="G285" s="9" t="s">
        <v>1570</v>
      </c>
      <c r="H285" s="10" t="s">
        <v>1571</v>
      </c>
    </row>
    <row r="286" spans="1:8">
      <c r="A286" s="9">
        <v>285</v>
      </c>
      <c r="B286" s="9">
        <v>14363</v>
      </c>
      <c r="C286" s="9" t="s">
        <v>208</v>
      </c>
      <c r="D286" s="9" t="s">
        <v>1190</v>
      </c>
      <c r="E286" s="9">
        <v>103198</v>
      </c>
      <c r="F286" s="9" t="s">
        <v>1538</v>
      </c>
      <c r="G286" s="9" t="s">
        <v>1574</v>
      </c>
      <c r="H286" s="10" t="s">
        <v>192</v>
      </c>
    </row>
    <row r="287" spans="1:8">
      <c r="A287" s="9">
        <v>286</v>
      </c>
      <c r="B287" s="9">
        <v>14385</v>
      </c>
      <c r="C287" s="9" t="s">
        <v>208</v>
      </c>
      <c r="D287" s="9" t="s">
        <v>1190</v>
      </c>
      <c r="E287" s="9">
        <v>103198</v>
      </c>
      <c r="F287" s="9" t="s">
        <v>1539</v>
      </c>
      <c r="G287" s="9" t="s">
        <v>1574</v>
      </c>
      <c r="H287" s="10" t="s">
        <v>192</v>
      </c>
    </row>
    <row r="288" spans="1:8">
      <c r="A288" s="9">
        <v>287</v>
      </c>
      <c r="B288" s="12">
        <v>12451</v>
      </c>
      <c r="C288" s="9" t="s">
        <v>208</v>
      </c>
      <c r="D288" s="9" t="s">
        <v>1242</v>
      </c>
      <c r="E288" s="9">
        <v>104429</v>
      </c>
      <c r="F288" s="13" t="s">
        <v>1243</v>
      </c>
      <c r="G288" s="9" t="s">
        <v>210</v>
      </c>
      <c r="H288" s="10" t="s">
        <v>1571</v>
      </c>
    </row>
    <row r="289" spans="1:8">
      <c r="A289" s="9">
        <v>288</v>
      </c>
      <c r="B289" s="9">
        <v>13161</v>
      </c>
      <c r="C289" s="9" t="s">
        <v>208</v>
      </c>
      <c r="D289" s="9" t="s">
        <v>1242</v>
      </c>
      <c r="E289" s="9">
        <v>104429</v>
      </c>
      <c r="F289" s="15" t="s">
        <v>1396</v>
      </c>
      <c r="G289" s="9" t="s">
        <v>1570</v>
      </c>
      <c r="H289" s="10" t="s">
        <v>1571</v>
      </c>
    </row>
    <row r="290" spans="1:8">
      <c r="A290" s="9">
        <v>289</v>
      </c>
      <c r="B290" s="9">
        <v>14392</v>
      </c>
      <c r="C290" s="9" t="s">
        <v>208</v>
      </c>
      <c r="D290" s="9" t="s">
        <v>1242</v>
      </c>
      <c r="E290" s="9">
        <v>343</v>
      </c>
      <c r="F290" s="9" t="s">
        <v>1526</v>
      </c>
      <c r="G290" s="9" t="s">
        <v>1574</v>
      </c>
      <c r="H290" s="10" t="s">
        <v>192</v>
      </c>
    </row>
    <row r="291" spans="1:8">
      <c r="A291" s="9">
        <v>290</v>
      </c>
      <c r="B291" s="9">
        <v>12886</v>
      </c>
      <c r="C291" s="9" t="s">
        <v>208</v>
      </c>
      <c r="D291" s="9" t="s">
        <v>1263</v>
      </c>
      <c r="E291" s="9">
        <v>105267</v>
      </c>
      <c r="F291" s="15" t="s">
        <v>1264</v>
      </c>
      <c r="G291" s="9" t="s">
        <v>1570</v>
      </c>
      <c r="H291" s="10" t="s">
        <v>1571</v>
      </c>
    </row>
    <row r="292" spans="1:8">
      <c r="A292" s="9">
        <v>291</v>
      </c>
      <c r="B292" s="9">
        <v>14442</v>
      </c>
      <c r="C292" s="9" t="s">
        <v>208</v>
      </c>
      <c r="D292" s="9" t="s">
        <v>1263</v>
      </c>
      <c r="E292" s="9">
        <v>105267</v>
      </c>
      <c r="F292" s="9" t="s">
        <v>1451</v>
      </c>
      <c r="G292" s="9" t="s">
        <v>1574</v>
      </c>
      <c r="H292" s="10" t="s">
        <v>192</v>
      </c>
    </row>
    <row r="293" spans="1:8">
      <c r="A293" s="9">
        <v>292</v>
      </c>
      <c r="B293" s="9">
        <v>14456</v>
      </c>
      <c r="C293" s="9" t="s">
        <v>208</v>
      </c>
      <c r="D293" s="9" t="s">
        <v>1263</v>
      </c>
      <c r="E293" s="9">
        <v>105267</v>
      </c>
      <c r="F293" s="9" t="s">
        <v>1452</v>
      </c>
      <c r="G293" s="9" t="s">
        <v>1574</v>
      </c>
      <c r="H293" s="10" t="s">
        <v>192</v>
      </c>
    </row>
    <row r="294" spans="1:8">
      <c r="A294" s="9">
        <v>293</v>
      </c>
      <c r="B294" s="9">
        <v>13940</v>
      </c>
      <c r="C294" s="9" t="s">
        <v>208</v>
      </c>
      <c r="D294" s="9" t="s">
        <v>1403</v>
      </c>
      <c r="E294" s="9">
        <v>106399</v>
      </c>
      <c r="F294" s="9" t="s">
        <v>1404</v>
      </c>
      <c r="G294" s="9" t="s">
        <v>210</v>
      </c>
      <c r="H294" s="10" t="s">
        <v>1571</v>
      </c>
    </row>
    <row r="295" spans="1:8">
      <c r="A295" s="9">
        <v>294</v>
      </c>
      <c r="B295" s="9">
        <v>14493</v>
      </c>
      <c r="C295" s="9" t="s">
        <v>208</v>
      </c>
      <c r="D295" s="9" t="s">
        <v>1403</v>
      </c>
      <c r="E295" s="9">
        <v>106399</v>
      </c>
      <c r="F295" s="9" t="s">
        <v>1429</v>
      </c>
      <c r="G295" s="9" t="s">
        <v>1570</v>
      </c>
      <c r="H295" s="10" t="s">
        <v>1571</v>
      </c>
    </row>
    <row r="296" spans="1:8">
      <c r="A296" s="9">
        <v>295</v>
      </c>
      <c r="B296" s="9">
        <v>14443</v>
      </c>
      <c r="C296" s="9" t="s">
        <v>208</v>
      </c>
      <c r="D296" s="9" t="s">
        <v>1403</v>
      </c>
      <c r="E296" s="9">
        <v>106399</v>
      </c>
      <c r="F296" s="9" t="s">
        <v>1453</v>
      </c>
      <c r="G296" s="9" t="s">
        <v>1574</v>
      </c>
      <c r="H296" s="10" t="s">
        <v>192</v>
      </c>
    </row>
    <row r="297" spans="1:8">
      <c r="A297" s="9">
        <v>296</v>
      </c>
      <c r="B297" s="9">
        <v>14441</v>
      </c>
      <c r="C297" s="9" t="s">
        <v>208</v>
      </c>
      <c r="D297" s="9" t="s">
        <v>1403</v>
      </c>
      <c r="E297" s="9">
        <v>106399</v>
      </c>
      <c r="F297" s="9" t="s">
        <v>1454</v>
      </c>
      <c r="G297" s="9" t="s">
        <v>1574</v>
      </c>
      <c r="H297" s="10" t="s">
        <v>192</v>
      </c>
    </row>
    <row r="298" spans="1:8">
      <c r="A298" s="9">
        <v>297</v>
      </c>
      <c r="B298" s="9">
        <v>10468</v>
      </c>
      <c r="C298" s="9" t="s">
        <v>208</v>
      </c>
      <c r="D298" s="9" t="s">
        <v>587</v>
      </c>
      <c r="E298" s="9">
        <v>106569</v>
      </c>
      <c r="F298" s="9" t="s">
        <v>588</v>
      </c>
      <c r="G298" s="9" t="s">
        <v>210</v>
      </c>
      <c r="H298" s="10" t="s">
        <v>1571</v>
      </c>
    </row>
    <row r="299" spans="1:8">
      <c r="A299" s="9">
        <v>298</v>
      </c>
      <c r="B299" s="17">
        <v>14842</v>
      </c>
      <c r="C299" s="9" t="s">
        <v>208</v>
      </c>
      <c r="D299" s="9" t="s">
        <v>587</v>
      </c>
      <c r="E299" s="9">
        <v>106569</v>
      </c>
      <c r="F299" s="17" t="s">
        <v>1444</v>
      </c>
      <c r="G299" s="17" t="s">
        <v>1570</v>
      </c>
      <c r="H299" s="10" t="s">
        <v>1571</v>
      </c>
    </row>
    <row r="300" spans="1:8">
      <c r="A300" s="9">
        <v>299</v>
      </c>
      <c r="B300" s="9">
        <v>14358</v>
      </c>
      <c r="C300" s="9" t="s">
        <v>208</v>
      </c>
      <c r="D300" s="9" t="s">
        <v>587</v>
      </c>
      <c r="E300" s="9">
        <v>106569</v>
      </c>
      <c r="F300" s="9" t="s">
        <v>1455</v>
      </c>
      <c r="G300" s="9" t="s">
        <v>1574</v>
      </c>
      <c r="H300" s="10" t="s">
        <v>192</v>
      </c>
    </row>
    <row r="301" spans="1:8">
      <c r="A301" s="9">
        <v>300</v>
      </c>
      <c r="B301" s="9">
        <v>14362</v>
      </c>
      <c r="C301" s="9" t="s">
        <v>208</v>
      </c>
      <c r="D301" s="9" t="s">
        <v>587</v>
      </c>
      <c r="E301" s="9">
        <v>106569</v>
      </c>
      <c r="F301" s="9" t="s">
        <v>1456</v>
      </c>
      <c r="G301" s="9" t="s">
        <v>1574</v>
      </c>
      <c r="H301" s="10" t="s">
        <v>192</v>
      </c>
    </row>
    <row r="302" spans="1:8">
      <c r="A302" s="9">
        <v>301</v>
      </c>
      <c r="B302" s="9">
        <v>12255</v>
      </c>
      <c r="C302" s="9" t="s">
        <v>208</v>
      </c>
      <c r="D302" s="9" t="s">
        <v>1058</v>
      </c>
      <c r="E302" s="9">
        <v>108277</v>
      </c>
      <c r="F302" s="15" t="s">
        <v>1059</v>
      </c>
      <c r="G302" s="9" t="s">
        <v>210</v>
      </c>
      <c r="H302" s="10" t="s">
        <v>1571</v>
      </c>
    </row>
    <row r="303" spans="1:8">
      <c r="A303" s="9">
        <v>302</v>
      </c>
      <c r="B303" s="16">
        <v>13186</v>
      </c>
      <c r="C303" s="9" t="s">
        <v>208</v>
      </c>
      <c r="D303" s="9" t="s">
        <v>1058</v>
      </c>
      <c r="E303" s="9">
        <v>108277</v>
      </c>
      <c r="F303" s="14" t="s">
        <v>1591</v>
      </c>
      <c r="G303" s="9" t="s">
        <v>1570</v>
      </c>
      <c r="H303" s="10" t="s">
        <v>1571</v>
      </c>
    </row>
    <row r="304" spans="1:8">
      <c r="A304" s="9">
        <v>303</v>
      </c>
      <c r="B304" s="9">
        <v>14434</v>
      </c>
      <c r="C304" s="9" t="s">
        <v>208</v>
      </c>
      <c r="D304" s="9" t="s">
        <v>1058</v>
      </c>
      <c r="E304" s="9">
        <v>108277</v>
      </c>
      <c r="F304" s="9" t="s">
        <v>1457</v>
      </c>
      <c r="G304" s="9" t="s">
        <v>1574</v>
      </c>
      <c r="H304" s="10" t="s">
        <v>192</v>
      </c>
    </row>
    <row r="305" spans="1:8">
      <c r="A305" s="9">
        <v>304</v>
      </c>
      <c r="B305" s="9">
        <v>14394</v>
      </c>
      <c r="C305" s="9" t="s">
        <v>208</v>
      </c>
      <c r="D305" s="9" t="s">
        <v>1058</v>
      </c>
      <c r="E305" s="9">
        <v>108277</v>
      </c>
      <c r="F305" s="9" t="s">
        <v>1458</v>
      </c>
      <c r="G305" s="9" t="s">
        <v>1574</v>
      </c>
      <c r="H305" s="10" t="s">
        <v>192</v>
      </c>
    </row>
    <row r="306" spans="1:8">
      <c r="A306" s="9">
        <v>305</v>
      </c>
      <c r="B306" s="9">
        <v>11453</v>
      </c>
      <c r="C306" s="9" t="s">
        <v>208</v>
      </c>
      <c r="D306" s="11" t="s">
        <v>567</v>
      </c>
      <c r="E306" s="9">
        <v>111219</v>
      </c>
      <c r="F306" s="9" t="s">
        <v>568</v>
      </c>
      <c r="G306" s="9" t="s">
        <v>210</v>
      </c>
      <c r="H306" s="10" t="s">
        <v>1571</v>
      </c>
    </row>
    <row r="307" spans="1:8">
      <c r="A307" s="9">
        <v>306</v>
      </c>
      <c r="B307" s="9">
        <v>11231</v>
      </c>
      <c r="C307" s="9" t="s">
        <v>208</v>
      </c>
      <c r="D307" s="11" t="s">
        <v>567</v>
      </c>
      <c r="E307" s="9">
        <v>111219</v>
      </c>
      <c r="F307" s="9" t="s">
        <v>822</v>
      </c>
      <c r="G307" s="9" t="s">
        <v>1570</v>
      </c>
      <c r="H307" s="10" t="s">
        <v>1571</v>
      </c>
    </row>
    <row r="308" spans="1:8">
      <c r="A308" s="9">
        <v>307</v>
      </c>
      <c r="B308" s="12">
        <v>12528</v>
      </c>
      <c r="C308" s="9" t="s">
        <v>208</v>
      </c>
      <c r="D308" s="11" t="s">
        <v>567</v>
      </c>
      <c r="E308" s="9">
        <v>111219</v>
      </c>
      <c r="F308" s="13" t="s">
        <v>1200</v>
      </c>
      <c r="G308" s="9" t="s">
        <v>1570</v>
      </c>
      <c r="H308" s="10" t="s">
        <v>1571</v>
      </c>
    </row>
    <row r="309" spans="1:8">
      <c r="A309" s="9">
        <v>308</v>
      </c>
      <c r="B309" s="9">
        <v>14364</v>
      </c>
      <c r="C309" s="9" t="s">
        <v>208</v>
      </c>
      <c r="D309" s="11" t="s">
        <v>567</v>
      </c>
      <c r="E309" s="9">
        <v>111219</v>
      </c>
      <c r="F309" s="9" t="s">
        <v>1541</v>
      </c>
      <c r="G309" s="9" t="s">
        <v>1574</v>
      </c>
      <c r="H309" s="10" t="s">
        <v>192</v>
      </c>
    </row>
    <row r="310" spans="1:8">
      <c r="A310" s="9">
        <v>309</v>
      </c>
      <c r="B310" s="9">
        <v>14397</v>
      </c>
      <c r="C310" s="9" t="s">
        <v>208</v>
      </c>
      <c r="D310" s="9" t="s">
        <v>567</v>
      </c>
      <c r="E310" s="9">
        <v>111219</v>
      </c>
      <c r="F310" s="9" t="s">
        <v>1540</v>
      </c>
      <c r="G310" s="9" t="s">
        <v>1574</v>
      </c>
      <c r="H310" s="10" t="s">
        <v>192</v>
      </c>
    </row>
    <row r="311" spans="1:8">
      <c r="A311" s="9">
        <v>310</v>
      </c>
      <c r="B311" s="9">
        <v>4188</v>
      </c>
      <c r="C311" s="9" t="s">
        <v>208</v>
      </c>
      <c r="D311" s="9" t="s">
        <v>496</v>
      </c>
      <c r="E311" s="9">
        <v>112415</v>
      </c>
      <c r="F311" s="11" t="s">
        <v>605</v>
      </c>
      <c r="G311" s="9" t="s">
        <v>210</v>
      </c>
      <c r="H311" s="10" t="s">
        <v>1571</v>
      </c>
    </row>
    <row r="312" spans="1:8">
      <c r="A312" s="9">
        <v>311</v>
      </c>
      <c r="B312" s="9">
        <v>11880</v>
      </c>
      <c r="C312" s="9" t="s">
        <v>208</v>
      </c>
      <c r="D312" s="9" t="s">
        <v>496</v>
      </c>
      <c r="E312" s="9">
        <v>112415</v>
      </c>
      <c r="F312" s="9" t="s">
        <v>497</v>
      </c>
      <c r="G312" s="9" t="s">
        <v>1570</v>
      </c>
      <c r="H312" s="10" t="s">
        <v>1571</v>
      </c>
    </row>
    <row r="313" spans="1:8">
      <c r="A313" s="9">
        <v>312</v>
      </c>
      <c r="B313" s="9">
        <v>12954</v>
      </c>
      <c r="C313" s="9" t="s">
        <v>208</v>
      </c>
      <c r="D313" s="9" t="s">
        <v>1301</v>
      </c>
      <c r="E313" s="9">
        <v>112888</v>
      </c>
      <c r="F313" s="15" t="s">
        <v>1592</v>
      </c>
      <c r="G313" s="9" t="s">
        <v>210</v>
      </c>
      <c r="H313" s="10" t="s">
        <v>1571</v>
      </c>
    </row>
    <row r="314" spans="1:8">
      <c r="A314" s="9">
        <v>313</v>
      </c>
      <c r="B314" s="9">
        <v>14393</v>
      </c>
      <c r="C314" s="9" t="s">
        <v>208</v>
      </c>
      <c r="D314" s="9" t="s">
        <v>1301</v>
      </c>
      <c r="E314" s="9">
        <v>112888</v>
      </c>
      <c r="F314" s="9" t="s">
        <v>1544</v>
      </c>
      <c r="G314" s="9" t="s">
        <v>1574</v>
      </c>
      <c r="H314" s="10" t="s">
        <v>192</v>
      </c>
    </row>
    <row r="315" spans="1:8">
      <c r="A315" s="9">
        <v>314</v>
      </c>
      <c r="B315" s="29">
        <v>12144</v>
      </c>
      <c r="C315" s="9" t="s">
        <v>208</v>
      </c>
      <c r="D315" s="9" t="s">
        <v>948</v>
      </c>
      <c r="E315" s="9">
        <v>113025</v>
      </c>
      <c r="F315" s="29" t="s">
        <v>949</v>
      </c>
      <c r="G315" s="9" t="s">
        <v>210</v>
      </c>
      <c r="H315" s="10" t="s">
        <v>1571</v>
      </c>
    </row>
    <row r="316" spans="1:8">
      <c r="A316" s="9">
        <v>315</v>
      </c>
      <c r="B316" s="29">
        <v>12147</v>
      </c>
      <c r="C316" s="9" t="s">
        <v>208</v>
      </c>
      <c r="D316" s="9" t="s">
        <v>948</v>
      </c>
      <c r="E316" s="9">
        <v>113025</v>
      </c>
      <c r="F316" s="29" t="s">
        <v>1056</v>
      </c>
      <c r="G316" s="9" t="s">
        <v>1570</v>
      </c>
      <c r="H316" s="10" t="s">
        <v>1571</v>
      </c>
    </row>
    <row r="317" spans="1:8">
      <c r="A317" s="9">
        <v>316</v>
      </c>
      <c r="B317" s="9">
        <v>12989</v>
      </c>
      <c r="C317" s="9" t="s">
        <v>208</v>
      </c>
      <c r="D317" s="9" t="s">
        <v>1272</v>
      </c>
      <c r="E317" s="9">
        <v>113298</v>
      </c>
      <c r="F317" s="15" t="s">
        <v>1273</v>
      </c>
      <c r="G317" s="9" t="s">
        <v>210</v>
      </c>
      <c r="H317" s="10" t="s">
        <v>1571</v>
      </c>
    </row>
    <row r="318" spans="1:8">
      <c r="A318" s="9">
        <v>317</v>
      </c>
      <c r="B318" s="9">
        <v>14373</v>
      </c>
      <c r="C318" s="9" t="s">
        <v>208</v>
      </c>
      <c r="D318" s="15" t="s">
        <v>1272</v>
      </c>
      <c r="E318" s="9">
        <v>113298</v>
      </c>
      <c r="F318" s="9" t="s">
        <v>1419</v>
      </c>
      <c r="G318" s="9" t="s">
        <v>1574</v>
      </c>
      <c r="H318" s="10" t="s">
        <v>192</v>
      </c>
    </row>
    <row r="319" spans="1:8">
      <c r="A319" s="9">
        <v>318</v>
      </c>
      <c r="B319" s="9">
        <v>11624</v>
      </c>
      <c r="C319" s="9" t="s">
        <v>208</v>
      </c>
      <c r="D319" s="15" t="s">
        <v>1152</v>
      </c>
      <c r="E319" s="15">
        <v>113833</v>
      </c>
      <c r="F319" s="15" t="s">
        <v>1153</v>
      </c>
      <c r="G319" s="9" t="s">
        <v>210</v>
      </c>
      <c r="H319" s="10" t="s">
        <v>1571</v>
      </c>
    </row>
    <row r="320" spans="1:8">
      <c r="A320" s="9">
        <v>319</v>
      </c>
      <c r="B320" s="9">
        <v>13296</v>
      </c>
      <c r="C320" s="9" t="s">
        <v>208</v>
      </c>
      <c r="D320" s="15" t="s">
        <v>1152</v>
      </c>
      <c r="E320" s="15">
        <v>113833</v>
      </c>
      <c r="F320" s="15" t="s">
        <v>1338</v>
      </c>
      <c r="G320" s="9" t="s">
        <v>1570</v>
      </c>
      <c r="H320" s="10" t="s">
        <v>1571</v>
      </c>
    </row>
    <row r="321" spans="1:8">
      <c r="A321" s="9">
        <v>320</v>
      </c>
      <c r="B321" s="12">
        <v>12471</v>
      </c>
      <c r="C321" s="9" t="s">
        <v>208</v>
      </c>
      <c r="D321" s="11" t="s">
        <v>1194</v>
      </c>
      <c r="E321" s="9">
        <v>114286</v>
      </c>
      <c r="F321" s="13" t="s">
        <v>1195</v>
      </c>
      <c r="G321" s="9" t="s">
        <v>210</v>
      </c>
      <c r="H321" s="10" t="s">
        <v>1571</v>
      </c>
    </row>
    <row r="322" spans="1:8">
      <c r="A322" s="9">
        <v>321</v>
      </c>
      <c r="B322" s="9">
        <v>13698</v>
      </c>
      <c r="C322" s="9" t="s">
        <v>208</v>
      </c>
      <c r="D322" s="16" t="s">
        <v>1194</v>
      </c>
      <c r="E322" s="9">
        <v>114286</v>
      </c>
      <c r="F322" s="9" t="s">
        <v>1402</v>
      </c>
      <c r="G322" s="9" t="s">
        <v>1570</v>
      </c>
      <c r="H322" s="10" t="s">
        <v>1571</v>
      </c>
    </row>
    <row r="323" spans="1:8">
      <c r="A323" s="9">
        <v>322</v>
      </c>
      <c r="B323" s="9">
        <v>14360</v>
      </c>
      <c r="C323" s="9" t="s">
        <v>208</v>
      </c>
      <c r="D323" s="9" t="s">
        <v>1194</v>
      </c>
      <c r="E323" s="9">
        <v>114286</v>
      </c>
      <c r="F323" s="9" t="s">
        <v>1548</v>
      </c>
      <c r="G323" s="9" t="s">
        <v>1574</v>
      </c>
      <c r="H323" s="10" t="s">
        <v>192</v>
      </c>
    </row>
    <row r="324" spans="1:8">
      <c r="A324" s="9">
        <v>323</v>
      </c>
      <c r="B324" s="9">
        <v>14433</v>
      </c>
      <c r="C324" s="9" t="s">
        <v>208</v>
      </c>
      <c r="D324" s="9" t="s">
        <v>1194</v>
      </c>
      <c r="E324" s="9">
        <v>114286</v>
      </c>
      <c r="F324" s="9" t="s">
        <v>1547</v>
      </c>
      <c r="G324" s="9" t="s">
        <v>1574</v>
      </c>
      <c r="H324" s="10" t="s">
        <v>192</v>
      </c>
    </row>
    <row r="325" spans="1:8">
      <c r="A325" s="9">
        <v>324</v>
      </c>
      <c r="B325" s="16">
        <v>13149</v>
      </c>
      <c r="C325" s="9" t="s">
        <v>208</v>
      </c>
      <c r="D325" s="9" t="s">
        <v>1336</v>
      </c>
      <c r="E325" s="9">
        <v>116773</v>
      </c>
      <c r="F325" s="14" t="s">
        <v>1337</v>
      </c>
      <c r="G325" s="9" t="s">
        <v>210</v>
      </c>
      <c r="H325" s="10" t="s">
        <v>1571</v>
      </c>
    </row>
    <row r="326" spans="1:8">
      <c r="A326" s="9">
        <v>325</v>
      </c>
      <c r="B326" s="9">
        <v>14421</v>
      </c>
      <c r="C326" s="9" t="s">
        <v>208</v>
      </c>
      <c r="D326" s="9" t="s">
        <v>1336</v>
      </c>
      <c r="E326" s="9">
        <v>116773</v>
      </c>
      <c r="F326" s="9" t="s">
        <v>1549</v>
      </c>
      <c r="G326" s="9" t="s">
        <v>1574</v>
      </c>
      <c r="H326" s="10" t="s">
        <v>192</v>
      </c>
    </row>
    <row r="327" spans="1:8">
      <c r="A327" s="9">
        <v>326</v>
      </c>
      <c r="B327" s="9">
        <v>12909</v>
      </c>
      <c r="C327" s="9" t="s">
        <v>208</v>
      </c>
      <c r="D327" s="11" t="s">
        <v>1593</v>
      </c>
      <c r="E327" s="9">
        <v>117491</v>
      </c>
      <c r="F327" s="15" t="s">
        <v>1270</v>
      </c>
      <c r="G327" s="9" t="s">
        <v>210</v>
      </c>
      <c r="H327" s="10" t="s">
        <v>1571</v>
      </c>
    </row>
    <row r="328" spans="1:8">
      <c r="A328" s="9">
        <v>327</v>
      </c>
      <c r="B328" s="16">
        <v>13199</v>
      </c>
      <c r="C328" s="9" t="s">
        <v>208</v>
      </c>
      <c r="D328" s="11" t="s">
        <v>1593</v>
      </c>
      <c r="E328" s="9">
        <v>117491</v>
      </c>
      <c r="F328" s="14" t="s">
        <v>1390</v>
      </c>
      <c r="G328" s="9" t="s">
        <v>1570</v>
      </c>
      <c r="H328" s="10" t="s">
        <v>1571</v>
      </c>
    </row>
    <row r="329" spans="1:8">
      <c r="A329" s="9">
        <v>328</v>
      </c>
      <c r="B329" s="12">
        <v>12185</v>
      </c>
      <c r="C329" s="9" t="s">
        <v>208</v>
      </c>
      <c r="D329" s="9" t="s">
        <v>921</v>
      </c>
      <c r="E329" s="9">
        <v>118151</v>
      </c>
      <c r="F329" s="12" t="s">
        <v>922</v>
      </c>
      <c r="G329" s="9" t="s">
        <v>210</v>
      </c>
      <c r="H329" s="10" t="s">
        <v>1571</v>
      </c>
    </row>
    <row r="330" spans="1:8">
      <c r="A330" s="9">
        <v>329</v>
      </c>
      <c r="B330" s="9">
        <v>13279</v>
      </c>
      <c r="C330" s="9" t="s">
        <v>208</v>
      </c>
      <c r="D330" s="9" t="s">
        <v>921</v>
      </c>
      <c r="E330" s="9">
        <v>118151</v>
      </c>
      <c r="F330" s="9" t="s">
        <v>1349</v>
      </c>
      <c r="G330" s="9" t="s">
        <v>1570</v>
      </c>
      <c r="H330" s="10" t="s">
        <v>1571</v>
      </c>
    </row>
    <row r="331" spans="1:8">
      <c r="A331" s="9">
        <v>330</v>
      </c>
      <c r="B331" s="9">
        <v>12158</v>
      </c>
      <c r="C331" s="9" t="s">
        <v>208</v>
      </c>
      <c r="D331" s="9" t="s">
        <v>960</v>
      </c>
      <c r="E331" s="9">
        <v>118951</v>
      </c>
      <c r="F331" s="9" t="s">
        <v>961</v>
      </c>
      <c r="G331" s="9" t="s">
        <v>210</v>
      </c>
      <c r="H331" s="10" t="s">
        <v>1571</v>
      </c>
    </row>
    <row r="332" spans="1:8">
      <c r="A332" s="9">
        <v>331</v>
      </c>
      <c r="B332" s="16">
        <v>12932</v>
      </c>
      <c r="C332" s="9" t="s">
        <v>208</v>
      </c>
      <c r="D332" s="9" t="s">
        <v>960</v>
      </c>
      <c r="E332" s="9">
        <v>118951</v>
      </c>
      <c r="F332" s="14" t="s">
        <v>1290</v>
      </c>
      <c r="G332" s="9" t="s">
        <v>1570</v>
      </c>
      <c r="H332" s="10" t="s">
        <v>1571</v>
      </c>
    </row>
    <row r="333" spans="1:8">
      <c r="A333" s="9">
        <v>332</v>
      </c>
      <c r="B333" s="9">
        <v>12718</v>
      </c>
      <c r="C333" s="9" t="s">
        <v>208</v>
      </c>
      <c r="D333" s="9" t="s">
        <v>1254</v>
      </c>
      <c r="E333" s="9">
        <v>119263</v>
      </c>
      <c r="F333" s="9" t="s">
        <v>1255</v>
      </c>
      <c r="G333" s="9" t="s">
        <v>210</v>
      </c>
      <c r="H333" s="10" t="s">
        <v>1571</v>
      </c>
    </row>
    <row r="334" spans="1:8">
      <c r="A334" s="9">
        <v>333</v>
      </c>
      <c r="B334" s="9">
        <v>14337</v>
      </c>
      <c r="C334" s="9" t="s">
        <v>208</v>
      </c>
      <c r="D334" s="9" t="s">
        <v>1254</v>
      </c>
      <c r="E334" s="9">
        <v>119263</v>
      </c>
      <c r="F334" s="9" t="s">
        <v>1424</v>
      </c>
      <c r="G334" s="9" t="s">
        <v>1570</v>
      </c>
      <c r="H334" s="10" t="s">
        <v>1571</v>
      </c>
    </row>
    <row r="335" spans="1:8">
      <c r="A335" s="9">
        <v>334</v>
      </c>
      <c r="B335" s="9">
        <v>4450</v>
      </c>
      <c r="C335" s="9" t="s">
        <v>196</v>
      </c>
      <c r="D335" s="9" t="s">
        <v>598</v>
      </c>
      <c r="E335" s="9">
        <v>341</v>
      </c>
      <c r="F335" s="9" t="s">
        <v>1412</v>
      </c>
      <c r="G335" s="9" t="s">
        <v>210</v>
      </c>
      <c r="H335" s="10" t="s">
        <v>1571</v>
      </c>
    </row>
    <row r="336" spans="1:8">
      <c r="A336" s="9">
        <v>335</v>
      </c>
      <c r="B336" s="9">
        <v>11372</v>
      </c>
      <c r="C336" s="9" t="s">
        <v>196</v>
      </c>
      <c r="D336" s="9" t="s">
        <v>598</v>
      </c>
      <c r="E336" s="9">
        <v>341</v>
      </c>
      <c r="F336" s="9" t="s">
        <v>599</v>
      </c>
      <c r="G336" s="9" t="s">
        <v>1570</v>
      </c>
      <c r="H336" s="10" t="s">
        <v>1571</v>
      </c>
    </row>
    <row r="337" spans="1:8">
      <c r="A337" s="9">
        <v>336</v>
      </c>
      <c r="B337" s="12">
        <v>12535</v>
      </c>
      <c r="C337" s="9" t="s">
        <v>196</v>
      </c>
      <c r="D337" s="9" t="s">
        <v>598</v>
      </c>
      <c r="E337" s="9">
        <v>341</v>
      </c>
      <c r="F337" s="13" t="s">
        <v>1217</v>
      </c>
      <c r="G337" s="9" t="s">
        <v>1570</v>
      </c>
      <c r="H337" s="10" t="s">
        <v>1571</v>
      </c>
    </row>
    <row r="338" spans="1:8">
      <c r="A338" s="9">
        <v>337</v>
      </c>
      <c r="B338" s="9">
        <v>14064</v>
      </c>
      <c r="C338" s="9" t="s">
        <v>196</v>
      </c>
      <c r="D338" s="9" t="s">
        <v>598</v>
      </c>
      <c r="E338" s="9">
        <v>341</v>
      </c>
      <c r="F338" s="9" t="s">
        <v>1413</v>
      </c>
      <c r="G338" s="9" t="s">
        <v>1570</v>
      </c>
      <c r="H338" s="10" t="s">
        <v>1571</v>
      </c>
    </row>
    <row r="339" spans="1:8">
      <c r="A339" s="9">
        <v>338</v>
      </c>
      <c r="B339" s="17">
        <v>14813</v>
      </c>
      <c r="C339" s="9" t="s">
        <v>196</v>
      </c>
      <c r="D339" s="9" t="s">
        <v>598</v>
      </c>
      <c r="E339" s="9">
        <v>341</v>
      </c>
      <c r="F339" s="9" t="s">
        <v>1492</v>
      </c>
      <c r="G339" s="17" t="s">
        <v>1570</v>
      </c>
      <c r="H339" s="10" t="s">
        <v>1571</v>
      </c>
    </row>
    <row r="340" spans="1:8">
      <c r="A340" s="9">
        <v>339</v>
      </c>
      <c r="B340" s="9">
        <v>9320</v>
      </c>
      <c r="C340" s="9" t="s">
        <v>196</v>
      </c>
      <c r="D340" s="9" t="s">
        <v>819</v>
      </c>
      <c r="E340" s="9">
        <v>539</v>
      </c>
      <c r="F340" s="9" t="s">
        <v>820</v>
      </c>
      <c r="G340" s="9" t="s">
        <v>210</v>
      </c>
      <c r="H340" s="10" t="s">
        <v>1571</v>
      </c>
    </row>
    <row r="341" spans="1:8">
      <c r="A341" s="9">
        <v>340</v>
      </c>
      <c r="B341" s="17">
        <v>14740</v>
      </c>
      <c r="C341" s="17" t="s">
        <v>196</v>
      </c>
      <c r="D341" s="9" t="s">
        <v>819</v>
      </c>
      <c r="E341" s="9">
        <v>539</v>
      </c>
      <c r="F341" s="17" t="s">
        <v>1493</v>
      </c>
      <c r="G341" s="17" t="s">
        <v>1570</v>
      </c>
      <c r="H341" s="10" t="s">
        <v>1571</v>
      </c>
    </row>
    <row r="342" spans="1:8">
      <c r="A342" s="9">
        <v>341</v>
      </c>
      <c r="B342" s="9">
        <v>6733</v>
      </c>
      <c r="C342" s="9" t="s">
        <v>196</v>
      </c>
      <c r="D342" s="9" t="s">
        <v>761</v>
      </c>
      <c r="E342" s="9">
        <v>123007</v>
      </c>
      <c r="F342" s="9" t="s">
        <v>762</v>
      </c>
      <c r="G342" s="9" t="s">
        <v>210</v>
      </c>
      <c r="H342" s="10" t="s">
        <v>1571</v>
      </c>
    </row>
    <row r="343" spans="1:8">
      <c r="A343" s="9">
        <v>342</v>
      </c>
      <c r="B343" s="17">
        <v>5662</v>
      </c>
      <c r="C343" s="17" t="s">
        <v>196</v>
      </c>
      <c r="D343" s="9" t="s">
        <v>761</v>
      </c>
      <c r="E343" s="9">
        <v>123007</v>
      </c>
      <c r="F343" s="17" t="s">
        <v>1559</v>
      </c>
      <c r="G343" s="17" t="s">
        <v>1570</v>
      </c>
      <c r="H343" s="10" t="s">
        <v>1582</v>
      </c>
    </row>
    <row r="344" spans="1:8">
      <c r="A344" s="9">
        <v>343</v>
      </c>
      <c r="B344" s="9">
        <v>6731</v>
      </c>
      <c r="C344" s="9" t="s">
        <v>196</v>
      </c>
      <c r="D344" s="9" t="s">
        <v>581</v>
      </c>
      <c r="E344" s="9">
        <v>549</v>
      </c>
      <c r="F344" s="9" t="s">
        <v>582</v>
      </c>
      <c r="G344" s="9" t="s">
        <v>210</v>
      </c>
      <c r="H344" s="10" t="s">
        <v>1571</v>
      </c>
    </row>
    <row r="345" spans="1:8">
      <c r="A345" s="9">
        <v>344</v>
      </c>
      <c r="B345" s="9">
        <v>7687</v>
      </c>
      <c r="C345" s="9" t="s">
        <v>196</v>
      </c>
      <c r="D345" s="9" t="s">
        <v>581</v>
      </c>
      <c r="E345" s="9">
        <v>549</v>
      </c>
      <c r="F345" s="9" t="s">
        <v>1103</v>
      </c>
      <c r="G345" s="9" t="s">
        <v>1570</v>
      </c>
      <c r="H345" s="10" t="s">
        <v>1571</v>
      </c>
    </row>
    <row r="346" spans="1:8">
      <c r="A346" s="9">
        <v>345</v>
      </c>
      <c r="B346" s="9">
        <v>5764</v>
      </c>
      <c r="C346" s="9" t="s">
        <v>196</v>
      </c>
      <c r="D346" s="11" t="s">
        <v>603</v>
      </c>
      <c r="E346" s="9">
        <v>591</v>
      </c>
      <c r="F346" s="9" t="s">
        <v>634</v>
      </c>
      <c r="G346" s="9" t="s">
        <v>210</v>
      </c>
      <c r="H346" s="10" t="s">
        <v>1571</v>
      </c>
    </row>
    <row r="347" spans="1:8">
      <c r="A347" s="9">
        <v>346</v>
      </c>
      <c r="B347" s="9">
        <v>11490</v>
      </c>
      <c r="C347" s="9" t="s">
        <v>196</v>
      </c>
      <c r="D347" s="11" t="s">
        <v>603</v>
      </c>
      <c r="E347" s="9">
        <v>591</v>
      </c>
      <c r="F347" s="9" t="s">
        <v>604</v>
      </c>
      <c r="G347" s="9" t="s">
        <v>1570</v>
      </c>
      <c r="H347" s="10" t="s">
        <v>1571</v>
      </c>
    </row>
    <row r="348" spans="1:8">
      <c r="A348" s="9">
        <v>347</v>
      </c>
      <c r="B348" s="9">
        <v>6148</v>
      </c>
      <c r="C348" s="9" t="s">
        <v>196</v>
      </c>
      <c r="D348" s="9" t="s">
        <v>705</v>
      </c>
      <c r="E348" s="9">
        <v>594</v>
      </c>
      <c r="F348" s="9" t="s">
        <v>706</v>
      </c>
      <c r="G348" s="9" t="s">
        <v>210</v>
      </c>
      <c r="H348" s="10" t="s">
        <v>1571</v>
      </c>
    </row>
    <row r="349" spans="1:8">
      <c r="A349" s="9">
        <v>348</v>
      </c>
      <c r="B349" s="9">
        <v>6232</v>
      </c>
      <c r="C349" s="9" t="s">
        <v>196</v>
      </c>
      <c r="D349" s="9" t="s">
        <v>705</v>
      </c>
      <c r="E349" s="9">
        <v>594</v>
      </c>
      <c r="F349" s="9" t="s">
        <v>1081</v>
      </c>
      <c r="G349" s="9" t="s">
        <v>1570</v>
      </c>
      <c r="H349" s="10" t="s">
        <v>1571</v>
      </c>
    </row>
    <row r="350" spans="1:8">
      <c r="A350" s="9">
        <v>349</v>
      </c>
      <c r="B350" s="9">
        <v>6473</v>
      </c>
      <c r="C350" s="9" t="s">
        <v>196</v>
      </c>
      <c r="D350" s="9" t="s">
        <v>1374</v>
      </c>
      <c r="E350" s="9">
        <v>716</v>
      </c>
      <c r="F350" s="9" t="s">
        <v>1375</v>
      </c>
      <c r="G350" s="9" t="s">
        <v>210</v>
      </c>
      <c r="H350" s="10" t="s">
        <v>1571</v>
      </c>
    </row>
    <row r="351" spans="1:8">
      <c r="A351" s="9">
        <v>350</v>
      </c>
      <c r="B351" s="9">
        <v>14338</v>
      </c>
      <c r="C351" s="9" t="s">
        <v>196</v>
      </c>
      <c r="D351" s="9" t="s">
        <v>1374</v>
      </c>
      <c r="E351" s="9">
        <v>716</v>
      </c>
      <c r="F351" s="9" t="s">
        <v>1422</v>
      </c>
      <c r="G351" s="9" t="s">
        <v>1570</v>
      </c>
      <c r="H351" s="10" t="s">
        <v>1571</v>
      </c>
    </row>
    <row r="352" spans="1:8">
      <c r="A352" s="9">
        <v>351</v>
      </c>
      <c r="B352" s="9">
        <v>6752</v>
      </c>
      <c r="C352" s="9" t="s">
        <v>196</v>
      </c>
      <c r="D352" s="11" t="s">
        <v>365</v>
      </c>
      <c r="E352" s="9">
        <v>717</v>
      </c>
      <c r="F352" s="9" t="s">
        <v>859</v>
      </c>
      <c r="G352" s="9" t="s">
        <v>210</v>
      </c>
      <c r="H352" s="10" t="s">
        <v>1571</v>
      </c>
    </row>
    <row r="353" spans="1:8">
      <c r="A353" s="9">
        <v>352</v>
      </c>
      <c r="B353" s="9">
        <v>11627</v>
      </c>
      <c r="C353" s="9" t="s">
        <v>196</v>
      </c>
      <c r="D353" s="11" t="s">
        <v>365</v>
      </c>
      <c r="E353" s="9">
        <v>717</v>
      </c>
      <c r="F353" s="9" t="s">
        <v>366</v>
      </c>
      <c r="G353" s="9" t="s">
        <v>1570</v>
      </c>
      <c r="H353" s="10" t="s">
        <v>1571</v>
      </c>
    </row>
    <row r="354" spans="1:8">
      <c r="A354" s="9">
        <v>353</v>
      </c>
      <c r="B354" s="9">
        <v>11142</v>
      </c>
      <c r="C354" s="9" t="s">
        <v>196</v>
      </c>
      <c r="D354" s="9" t="s">
        <v>1070</v>
      </c>
      <c r="E354" s="9">
        <v>720</v>
      </c>
      <c r="F354" s="9" t="s">
        <v>1071</v>
      </c>
      <c r="G354" s="9" t="s">
        <v>210</v>
      </c>
      <c r="H354" s="10" t="s">
        <v>1571</v>
      </c>
    </row>
    <row r="355" spans="1:8">
      <c r="A355" s="9">
        <v>354</v>
      </c>
      <c r="B355" s="20">
        <v>15035</v>
      </c>
      <c r="C355" s="9" t="s">
        <v>196</v>
      </c>
      <c r="D355" s="9" t="s">
        <v>1070</v>
      </c>
      <c r="E355" s="9">
        <v>720</v>
      </c>
      <c r="F355" s="20" t="s">
        <v>1594</v>
      </c>
      <c r="G355" s="9" t="s">
        <v>1570</v>
      </c>
      <c r="H355" s="10" t="s">
        <v>1582</v>
      </c>
    </row>
    <row r="356" spans="1:8">
      <c r="A356" s="9">
        <v>355</v>
      </c>
      <c r="B356" s="9">
        <v>7011</v>
      </c>
      <c r="C356" s="9" t="s">
        <v>196</v>
      </c>
      <c r="D356" s="9" t="s">
        <v>645</v>
      </c>
      <c r="E356" s="9">
        <v>721</v>
      </c>
      <c r="F356" s="9" t="s">
        <v>1595</v>
      </c>
      <c r="G356" s="9" t="s">
        <v>210</v>
      </c>
      <c r="H356" s="10" t="s">
        <v>1571</v>
      </c>
    </row>
    <row r="357" spans="1:8">
      <c r="A357" s="9">
        <v>356</v>
      </c>
      <c r="B357" s="16">
        <v>12934</v>
      </c>
      <c r="C357" s="9" t="s">
        <v>196</v>
      </c>
      <c r="D357" s="9" t="s">
        <v>645</v>
      </c>
      <c r="E357" s="9">
        <v>721</v>
      </c>
      <c r="F357" s="14" t="s">
        <v>1276</v>
      </c>
      <c r="G357" s="9" t="s">
        <v>1570</v>
      </c>
      <c r="H357" s="10" t="s">
        <v>1571</v>
      </c>
    </row>
    <row r="358" spans="1:8">
      <c r="A358" s="9">
        <v>357</v>
      </c>
      <c r="B358" s="9">
        <v>11619</v>
      </c>
      <c r="C358" s="9" t="s">
        <v>196</v>
      </c>
      <c r="D358" s="9" t="s">
        <v>645</v>
      </c>
      <c r="E358" s="9">
        <v>721</v>
      </c>
      <c r="F358" s="9" t="s">
        <v>865</v>
      </c>
      <c r="G358" s="9" t="s">
        <v>1570</v>
      </c>
      <c r="H358" s="10" t="s">
        <v>1571</v>
      </c>
    </row>
    <row r="359" spans="1:8">
      <c r="A359" s="9">
        <v>358</v>
      </c>
      <c r="B359" s="9">
        <v>9138</v>
      </c>
      <c r="C359" s="9" t="s">
        <v>196</v>
      </c>
      <c r="D359" s="9" t="s">
        <v>1155</v>
      </c>
      <c r="E359" s="9">
        <v>732</v>
      </c>
      <c r="F359" s="9" t="s">
        <v>1156</v>
      </c>
      <c r="G359" s="9" t="s">
        <v>210</v>
      </c>
      <c r="H359" s="10" t="s">
        <v>1571</v>
      </c>
    </row>
    <row r="360" spans="1:8">
      <c r="A360" s="9">
        <v>359</v>
      </c>
      <c r="B360" s="9">
        <v>4028</v>
      </c>
      <c r="C360" s="9" t="s">
        <v>196</v>
      </c>
      <c r="D360" s="9" t="s">
        <v>324</v>
      </c>
      <c r="E360" s="9">
        <v>746</v>
      </c>
      <c r="F360" s="9" t="s">
        <v>325</v>
      </c>
      <c r="G360" s="9" t="s">
        <v>210</v>
      </c>
      <c r="H360" s="10" t="s">
        <v>1571</v>
      </c>
    </row>
    <row r="361" spans="1:8">
      <c r="A361" s="9">
        <v>360</v>
      </c>
      <c r="B361" s="9">
        <v>14106</v>
      </c>
      <c r="C361" s="9" t="s">
        <v>196</v>
      </c>
      <c r="D361" s="9" t="s">
        <v>324</v>
      </c>
      <c r="E361" s="9">
        <v>746</v>
      </c>
      <c r="F361" s="9" t="s">
        <v>1418</v>
      </c>
      <c r="G361" s="9" t="s">
        <v>1570</v>
      </c>
      <c r="H361" s="10" t="s">
        <v>1571</v>
      </c>
    </row>
    <row r="362" spans="1:8">
      <c r="A362" s="9">
        <v>361</v>
      </c>
      <c r="B362" s="9">
        <v>14840</v>
      </c>
      <c r="C362" s="9" t="s">
        <v>196</v>
      </c>
      <c r="D362" s="9" t="s">
        <v>324</v>
      </c>
      <c r="E362" s="9">
        <v>746</v>
      </c>
      <c r="F362" s="9" t="s">
        <v>1494</v>
      </c>
      <c r="G362" s="17" t="s">
        <v>1570</v>
      </c>
      <c r="H362" s="10" t="s">
        <v>1571</v>
      </c>
    </row>
    <row r="363" spans="1:8">
      <c r="A363" s="9">
        <v>362</v>
      </c>
      <c r="B363" s="9">
        <v>6537</v>
      </c>
      <c r="C363" s="9" t="s">
        <v>196</v>
      </c>
      <c r="D363" s="11" t="s">
        <v>236</v>
      </c>
      <c r="E363" s="9">
        <v>748</v>
      </c>
      <c r="F363" s="9" t="s">
        <v>237</v>
      </c>
      <c r="G363" s="9" t="s">
        <v>210</v>
      </c>
      <c r="H363" s="10" t="s">
        <v>1571</v>
      </c>
    </row>
    <row r="364" spans="1:8">
      <c r="A364" s="9">
        <v>363</v>
      </c>
      <c r="B364" s="9">
        <v>11903</v>
      </c>
      <c r="C364" s="9" t="s">
        <v>196</v>
      </c>
      <c r="D364" s="11" t="s">
        <v>236</v>
      </c>
      <c r="E364" s="9">
        <v>748</v>
      </c>
      <c r="F364" s="9" t="s">
        <v>710</v>
      </c>
      <c r="G364" s="9" t="s">
        <v>1570</v>
      </c>
      <c r="H364" s="10" t="s">
        <v>1571</v>
      </c>
    </row>
    <row r="365" spans="1:8">
      <c r="A365" s="9">
        <v>364</v>
      </c>
      <c r="B365" s="12">
        <v>12184</v>
      </c>
      <c r="C365" s="9" t="s">
        <v>196</v>
      </c>
      <c r="D365" s="9" t="s">
        <v>1025</v>
      </c>
      <c r="E365" s="9">
        <v>122718</v>
      </c>
      <c r="F365" s="12" t="s">
        <v>1026</v>
      </c>
      <c r="G365" s="9" t="s">
        <v>210</v>
      </c>
      <c r="H365" s="10" t="s">
        <v>1571</v>
      </c>
    </row>
    <row r="366" spans="1:8">
      <c r="A366" s="9">
        <v>365</v>
      </c>
      <c r="B366" s="9">
        <v>13969</v>
      </c>
      <c r="C366" s="9" t="s">
        <v>196</v>
      </c>
      <c r="D366" s="11" t="s">
        <v>1025</v>
      </c>
      <c r="E366" s="9">
        <v>122718</v>
      </c>
      <c r="F366" s="9" t="s">
        <v>1411</v>
      </c>
      <c r="G366" s="9" t="s">
        <v>1570</v>
      </c>
      <c r="H366" s="10" t="s">
        <v>1571</v>
      </c>
    </row>
    <row r="367" spans="1:8">
      <c r="A367" s="9">
        <v>366</v>
      </c>
      <c r="B367" s="9">
        <v>8113</v>
      </c>
      <c r="C367" s="9" t="s">
        <v>196</v>
      </c>
      <c r="D367" s="11" t="s">
        <v>354</v>
      </c>
      <c r="E367" s="9">
        <v>102564</v>
      </c>
      <c r="F367" s="9" t="s">
        <v>665</v>
      </c>
      <c r="G367" s="9" t="s">
        <v>210</v>
      </c>
      <c r="H367" s="10" t="s">
        <v>1571</v>
      </c>
    </row>
    <row r="368" spans="1:8">
      <c r="A368" s="9">
        <v>367</v>
      </c>
      <c r="B368" s="9">
        <v>11363</v>
      </c>
      <c r="C368" s="9" t="s">
        <v>196</v>
      </c>
      <c r="D368" s="11" t="s">
        <v>354</v>
      </c>
      <c r="E368" s="9">
        <v>102564</v>
      </c>
      <c r="F368" s="9" t="s">
        <v>355</v>
      </c>
      <c r="G368" s="9" t="s">
        <v>1570</v>
      </c>
      <c r="H368" s="10" t="s">
        <v>1571</v>
      </c>
    </row>
    <row r="369" spans="1:8">
      <c r="A369" s="9">
        <v>368</v>
      </c>
      <c r="B369" s="29">
        <v>12136</v>
      </c>
      <c r="C369" s="9" t="s">
        <v>196</v>
      </c>
      <c r="D369" s="9" t="s">
        <v>1044</v>
      </c>
      <c r="E369" s="9">
        <v>104533</v>
      </c>
      <c r="F369" s="29" t="s">
        <v>1045</v>
      </c>
      <c r="G369" s="9" t="s">
        <v>210</v>
      </c>
      <c r="H369" s="10" t="s">
        <v>1571</v>
      </c>
    </row>
    <row r="370" spans="1:8">
      <c r="A370" s="9">
        <v>369</v>
      </c>
      <c r="B370" s="9">
        <v>11992</v>
      </c>
      <c r="C370" s="9" t="s">
        <v>196</v>
      </c>
      <c r="D370" s="9" t="s">
        <v>1044</v>
      </c>
      <c r="E370" s="9">
        <v>104533</v>
      </c>
      <c r="F370" s="9" t="s">
        <v>1414</v>
      </c>
      <c r="G370" s="9" t="s">
        <v>1570</v>
      </c>
      <c r="H370" s="10" t="s">
        <v>1571</v>
      </c>
    </row>
    <row r="371" spans="1:8">
      <c r="A371" s="9">
        <v>370</v>
      </c>
      <c r="B371" s="16">
        <v>13397</v>
      </c>
      <c r="C371" s="9" t="s">
        <v>196</v>
      </c>
      <c r="D371" s="11" t="s">
        <v>1158</v>
      </c>
      <c r="E371" s="9">
        <v>107728</v>
      </c>
      <c r="F371" s="14" t="s">
        <v>1330</v>
      </c>
      <c r="G371" s="9" t="s">
        <v>210</v>
      </c>
      <c r="H371" s="10" t="s">
        <v>1571</v>
      </c>
    </row>
    <row r="372" spans="1:8">
      <c r="A372" s="9">
        <v>371</v>
      </c>
      <c r="B372" s="9">
        <v>14109</v>
      </c>
      <c r="C372" s="9" t="s">
        <v>196</v>
      </c>
      <c r="D372" s="11" t="s">
        <v>1158</v>
      </c>
      <c r="E372" s="9">
        <v>107728</v>
      </c>
      <c r="F372" s="9" t="s">
        <v>1409</v>
      </c>
      <c r="G372" s="9" t="s">
        <v>1570</v>
      </c>
      <c r="H372" s="10" t="s">
        <v>1571</v>
      </c>
    </row>
    <row r="373" spans="1:8">
      <c r="A373" s="9">
        <v>372</v>
      </c>
      <c r="B373" s="9">
        <v>12094</v>
      </c>
      <c r="C373" s="9" t="s">
        <v>196</v>
      </c>
      <c r="D373" s="11" t="s">
        <v>1158</v>
      </c>
      <c r="E373" s="9">
        <v>107728</v>
      </c>
      <c r="F373" s="9" t="s">
        <v>1159</v>
      </c>
      <c r="G373" s="9" t="s">
        <v>1570</v>
      </c>
      <c r="H373" s="10" t="s">
        <v>1571</v>
      </c>
    </row>
    <row r="374" spans="1:8">
      <c r="A374" s="9">
        <v>373</v>
      </c>
      <c r="B374" s="9">
        <v>8068</v>
      </c>
      <c r="C374" s="9" t="s">
        <v>196</v>
      </c>
      <c r="D374" s="11" t="s">
        <v>751</v>
      </c>
      <c r="E374" s="9">
        <v>122686</v>
      </c>
      <c r="F374" s="9" t="s">
        <v>752</v>
      </c>
      <c r="G374" s="9" t="s">
        <v>210</v>
      </c>
      <c r="H374" s="10" t="s">
        <v>1571</v>
      </c>
    </row>
    <row r="375" spans="1:8">
      <c r="A375" s="9">
        <v>374</v>
      </c>
      <c r="B375" s="17">
        <v>14754</v>
      </c>
      <c r="C375" s="9" t="s">
        <v>196</v>
      </c>
      <c r="D375" s="9" t="s">
        <v>751</v>
      </c>
      <c r="E375" s="9">
        <v>122686</v>
      </c>
      <c r="F375" s="17" t="s">
        <v>1440</v>
      </c>
      <c r="G375" s="17" t="s">
        <v>1570</v>
      </c>
      <c r="H375" s="10" t="s">
        <v>1571</v>
      </c>
    </row>
    <row r="376" spans="1:8">
      <c r="A376" s="9">
        <v>375</v>
      </c>
      <c r="B376" s="9">
        <v>4310</v>
      </c>
      <c r="C376" s="9" t="s">
        <v>196</v>
      </c>
      <c r="D376" s="9" t="s">
        <v>682</v>
      </c>
      <c r="E376" s="9">
        <v>111400</v>
      </c>
      <c r="F376" s="9" t="s">
        <v>863</v>
      </c>
      <c r="G376" s="9" t="s">
        <v>210</v>
      </c>
      <c r="H376" s="10" t="s">
        <v>1571</v>
      </c>
    </row>
    <row r="377" spans="1:8">
      <c r="A377" s="9">
        <v>376</v>
      </c>
      <c r="B377" s="9">
        <v>11483</v>
      </c>
      <c r="C377" s="9" t="s">
        <v>196</v>
      </c>
      <c r="D377" s="9" t="s">
        <v>682</v>
      </c>
      <c r="E377" s="9">
        <v>111400</v>
      </c>
      <c r="F377" s="9" t="s">
        <v>683</v>
      </c>
      <c r="G377" s="9" t="s">
        <v>1570</v>
      </c>
      <c r="H377" s="10" t="s">
        <v>1571</v>
      </c>
    </row>
    <row r="378" spans="1:8">
      <c r="A378" s="9">
        <v>377</v>
      </c>
      <c r="B378" s="9">
        <v>7645</v>
      </c>
      <c r="C378" s="9" t="s">
        <v>196</v>
      </c>
      <c r="D378" s="9" t="s">
        <v>682</v>
      </c>
      <c r="E378" s="9">
        <v>111400</v>
      </c>
      <c r="F378" s="9" t="s">
        <v>837</v>
      </c>
      <c r="G378" s="9" t="s">
        <v>1570</v>
      </c>
      <c r="H378" s="10" t="s">
        <v>1571</v>
      </c>
    </row>
    <row r="379" spans="1:8">
      <c r="A379" s="9">
        <v>378</v>
      </c>
      <c r="B379" s="9">
        <v>13702</v>
      </c>
      <c r="C379" s="9" t="s">
        <v>196</v>
      </c>
      <c r="D379" s="9" t="s">
        <v>682</v>
      </c>
      <c r="E379" s="9">
        <v>111400</v>
      </c>
      <c r="F379" s="9" t="s">
        <v>1397</v>
      </c>
      <c r="G379" s="9" t="s">
        <v>1570</v>
      </c>
      <c r="H379" s="10" t="s">
        <v>1571</v>
      </c>
    </row>
    <row r="380" spans="1:8">
      <c r="A380" s="9">
        <v>379</v>
      </c>
      <c r="B380" s="9">
        <v>4081</v>
      </c>
      <c r="C380" s="9" t="s">
        <v>196</v>
      </c>
      <c r="D380" s="11" t="s">
        <v>892</v>
      </c>
      <c r="E380" s="9">
        <v>117637</v>
      </c>
      <c r="F380" s="9" t="s">
        <v>893</v>
      </c>
      <c r="G380" s="9" t="s">
        <v>210</v>
      </c>
      <c r="H380" s="10" t="s">
        <v>1571</v>
      </c>
    </row>
    <row r="381" spans="1:8">
      <c r="A381" s="9">
        <v>380</v>
      </c>
      <c r="B381" s="12">
        <v>12538</v>
      </c>
      <c r="C381" s="9" t="s">
        <v>196</v>
      </c>
      <c r="D381" s="11" t="s">
        <v>892</v>
      </c>
      <c r="E381" s="9">
        <v>117637</v>
      </c>
      <c r="F381" s="13" t="s">
        <v>1249</v>
      </c>
      <c r="G381" s="9" t="s">
        <v>1570</v>
      </c>
      <c r="H381" s="10" t="s">
        <v>1571</v>
      </c>
    </row>
    <row r="382" spans="1:8">
      <c r="A382" s="9">
        <v>381</v>
      </c>
      <c r="B382" s="9">
        <v>11977</v>
      </c>
      <c r="C382" s="9" t="s">
        <v>196</v>
      </c>
      <c r="D382" s="11" t="s">
        <v>195</v>
      </c>
      <c r="E382" s="9">
        <v>117923</v>
      </c>
      <c r="F382" s="9" t="s">
        <v>197</v>
      </c>
      <c r="G382" s="9" t="s">
        <v>210</v>
      </c>
      <c r="H382" s="10" t="s">
        <v>1571</v>
      </c>
    </row>
    <row r="383" spans="1:8">
      <c r="A383" s="9">
        <v>382</v>
      </c>
      <c r="B383" s="9">
        <v>13644</v>
      </c>
      <c r="C383" s="9" t="s">
        <v>196</v>
      </c>
      <c r="D383" s="11" t="s">
        <v>195</v>
      </c>
      <c r="E383" s="9">
        <v>117923</v>
      </c>
      <c r="F383" s="9" t="s">
        <v>1401</v>
      </c>
      <c r="G383" s="9" t="s">
        <v>1570</v>
      </c>
      <c r="H383" s="10" t="s">
        <v>1571</v>
      </c>
    </row>
    <row r="384" spans="1:8">
      <c r="A384" s="9">
        <v>383</v>
      </c>
      <c r="B384" s="9">
        <v>10218</v>
      </c>
      <c r="C384" s="9" t="s">
        <v>190</v>
      </c>
      <c r="D384" s="9" t="s">
        <v>1136</v>
      </c>
      <c r="E384" s="9">
        <v>52</v>
      </c>
      <c r="F384" s="9" t="s">
        <v>1596</v>
      </c>
      <c r="G384" s="9" t="s">
        <v>210</v>
      </c>
      <c r="H384" s="10" t="s">
        <v>1571</v>
      </c>
    </row>
    <row r="385" spans="1:8">
      <c r="A385" s="9">
        <v>384</v>
      </c>
      <c r="B385" s="9">
        <v>6472</v>
      </c>
      <c r="C385" s="9" t="s">
        <v>190</v>
      </c>
      <c r="D385" s="9" t="s">
        <v>218</v>
      </c>
      <c r="E385" s="9">
        <v>104428</v>
      </c>
      <c r="F385" s="9" t="s">
        <v>219</v>
      </c>
      <c r="G385" s="9" t="s">
        <v>210</v>
      </c>
      <c r="H385" s="10" t="s">
        <v>1571</v>
      </c>
    </row>
    <row r="386" spans="1:8">
      <c r="A386" s="9">
        <v>385</v>
      </c>
      <c r="B386" s="16">
        <v>13231</v>
      </c>
      <c r="C386" s="9" t="s">
        <v>190</v>
      </c>
      <c r="D386" s="9" t="s">
        <v>218</v>
      </c>
      <c r="E386" s="9">
        <v>52</v>
      </c>
      <c r="F386" s="14" t="s">
        <v>1392</v>
      </c>
      <c r="G386" s="9" t="s">
        <v>1570</v>
      </c>
      <c r="H386" s="10" t="s">
        <v>1571</v>
      </c>
    </row>
    <row r="387" spans="1:8">
      <c r="A387" s="9">
        <v>386</v>
      </c>
      <c r="B387" s="9">
        <v>6884</v>
      </c>
      <c r="C387" s="9" t="s">
        <v>190</v>
      </c>
      <c r="D387" s="9" t="s">
        <v>554</v>
      </c>
      <c r="E387" s="9">
        <v>54</v>
      </c>
      <c r="F387" s="9" t="s">
        <v>767</v>
      </c>
      <c r="G387" s="9" t="s">
        <v>210</v>
      </c>
      <c r="H387" s="10" t="s">
        <v>1571</v>
      </c>
    </row>
    <row r="388" spans="1:8">
      <c r="A388" s="9">
        <v>387</v>
      </c>
      <c r="B388" s="9">
        <v>6301</v>
      </c>
      <c r="C388" s="9" t="s">
        <v>190</v>
      </c>
      <c r="D388" s="9" t="s">
        <v>554</v>
      </c>
      <c r="E388" s="9">
        <v>54</v>
      </c>
      <c r="F388" s="9" t="s">
        <v>681</v>
      </c>
      <c r="G388" s="9" t="s">
        <v>1570</v>
      </c>
      <c r="H388" s="10" t="s">
        <v>1571</v>
      </c>
    </row>
    <row r="389" spans="1:8">
      <c r="A389" s="9">
        <v>388</v>
      </c>
      <c r="B389" s="9">
        <v>7379</v>
      </c>
      <c r="C389" s="9" t="s">
        <v>190</v>
      </c>
      <c r="D389" s="9" t="s">
        <v>554</v>
      </c>
      <c r="E389" s="9">
        <v>54</v>
      </c>
      <c r="F389" s="9" t="s">
        <v>555</v>
      </c>
      <c r="G389" s="9" t="s">
        <v>1570</v>
      </c>
      <c r="H389" s="10" t="s">
        <v>1571</v>
      </c>
    </row>
    <row r="390" spans="1:8">
      <c r="A390" s="9">
        <v>389</v>
      </c>
      <c r="B390" s="9">
        <v>10808</v>
      </c>
      <c r="C390" s="9" t="s">
        <v>190</v>
      </c>
      <c r="D390" s="9" t="s">
        <v>1060</v>
      </c>
      <c r="E390" s="9">
        <v>122176</v>
      </c>
      <c r="F390" s="9" t="s">
        <v>1061</v>
      </c>
      <c r="G390" s="9" t="s">
        <v>210</v>
      </c>
      <c r="H390" s="10" t="s">
        <v>1571</v>
      </c>
    </row>
    <row r="391" spans="1:8">
      <c r="A391" s="9">
        <v>390</v>
      </c>
      <c r="B391" s="16">
        <v>14250</v>
      </c>
      <c r="C391" s="9" t="s">
        <v>190</v>
      </c>
      <c r="D391" s="9" t="s">
        <v>1060</v>
      </c>
      <c r="E391" s="9">
        <v>122176</v>
      </c>
      <c r="F391" s="9" t="s">
        <v>1435</v>
      </c>
      <c r="G391" s="9" t="s">
        <v>1570</v>
      </c>
      <c r="H391" s="10" t="s">
        <v>1571</v>
      </c>
    </row>
    <row r="392" spans="1:8">
      <c r="A392" s="9">
        <v>391</v>
      </c>
      <c r="B392" s="9">
        <v>10983</v>
      </c>
      <c r="C392" s="9" t="s">
        <v>190</v>
      </c>
      <c r="D392" s="9" t="s">
        <v>361</v>
      </c>
      <c r="E392" s="9">
        <v>56</v>
      </c>
      <c r="F392" s="9" t="s">
        <v>362</v>
      </c>
      <c r="G392" s="9" t="s">
        <v>210</v>
      </c>
      <c r="H392" s="10" t="s">
        <v>1571</v>
      </c>
    </row>
    <row r="393" spans="1:8">
      <c r="A393" s="9">
        <v>392</v>
      </c>
      <c r="B393" s="9">
        <v>7948</v>
      </c>
      <c r="C393" s="9" t="s">
        <v>190</v>
      </c>
      <c r="D393" s="9" t="s">
        <v>361</v>
      </c>
      <c r="E393" s="9">
        <v>56</v>
      </c>
      <c r="F393" s="9" t="s">
        <v>1175</v>
      </c>
      <c r="G393" s="9" t="s">
        <v>1570</v>
      </c>
      <c r="H393" s="10" t="s">
        <v>1571</v>
      </c>
    </row>
    <row r="394" spans="1:8">
      <c r="A394" s="9">
        <v>393</v>
      </c>
      <c r="B394" s="9">
        <v>9988</v>
      </c>
      <c r="C394" s="9" t="s">
        <v>190</v>
      </c>
      <c r="D394" s="9" t="s">
        <v>470</v>
      </c>
      <c r="E394" s="9">
        <v>329</v>
      </c>
      <c r="F394" s="9" t="s">
        <v>471</v>
      </c>
      <c r="G394" s="9" t="s">
        <v>210</v>
      </c>
      <c r="H394" s="10" t="s">
        <v>1571</v>
      </c>
    </row>
    <row r="395" spans="1:8">
      <c r="A395" s="9">
        <v>394</v>
      </c>
      <c r="B395" s="12">
        <v>12517</v>
      </c>
      <c r="C395" s="9" t="s">
        <v>190</v>
      </c>
      <c r="D395" s="9" t="s">
        <v>470</v>
      </c>
      <c r="E395" s="9">
        <v>329</v>
      </c>
      <c r="F395" s="13" t="s">
        <v>1183</v>
      </c>
      <c r="G395" s="9" t="s">
        <v>1570</v>
      </c>
      <c r="H395" s="10" t="s">
        <v>1571</v>
      </c>
    </row>
    <row r="396" spans="1:8">
      <c r="A396" s="9">
        <v>395</v>
      </c>
      <c r="B396" s="9">
        <v>8594</v>
      </c>
      <c r="C396" s="9" t="s">
        <v>190</v>
      </c>
      <c r="D396" s="9" t="s">
        <v>673</v>
      </c>
      <c r="E396" s="9">
        <v>351</v>
      </c>
      <c r="F396" s="9" t="s">
        <v>674</v>
      </c>
      <c r="G396" s="9" t="s">
        <v>210</v>
      </c>
      <c r="H396" s="10" t="s">
        <v>1571</v>
      </c>
    </row>
    <row r="397" spans="1:8">
      <c r="A397" s="9">
        <v>396</v>
      </c>
      <c r="B397" s="9">
        <v>8606</v>
      </c>
      <c r="C397" s="9" t="s">
        <v>190</v>
      </c>
      <c r="D397" s="9" t="s">
        <v>673</v>
      </c>
      <c r="E397" s="9">
        <v>351</v>
      </c>
      <c r="F397" s="9" t="s">
        <v>803</v>
      </c>
      <c r="G397" s="9" t="s">
        <v>1570</v>
      </c>
      <c r="H397" s="10" t="s">
        <v>1571</v>
      </c>
    </row>
    <row r="398" spans="1:8">
      <c r="A398" s="9">
        <v>397</v>
      </c>
      <c r="B398" s="9">
        <v>10953</v>
      </c>
      <c r="C398" s="9" t="s">
        <v>190</v>
      </c>
      <c r="D398" s="9" t="s">
        <v>673</v>
      </c>
      <c r="E398" s="9">
        <v>351</v>
      </c>
      <c r="F398" s="9" t="s">
        <v>1129</v>
      </c>
      <c r="G398" s="9" t="s">
        <v>1570</v>
      </c>
      <c r="H398" s="10" t="s">
        <v>1571</v>
      </c>
    </row>
    <row r="399" spans="1:8">
      <c r="A399" s="9">
        <v>398</v>
      </c>
      <c r="B399" s="9">
        <v>10043</v>
      </c>
      <c r="C399" s="9" t="s">
        <v>190</v>
      </c>
      <c r="D399" s="9" t="s">
        <v>523</v>
      </c>
      <c r="E399" s="9">
        <v>367</v>
      </c>
      <c r="F399" s="9" t="s">
        <v>524</v>
      </c>
      <c r="G399" s="9" t="s">
        <v>210</v>
      </c>
      <c r="H399" s="10" t="s">
        <v>1571</v>
      </c>
    </row>
    <row r="400" spans="1:8">
      <c r="A400" s="9">
        <v>399</v>
      </c>
      <c r="B400" s="12">
        <v>11799</v>
      </c>
      <c r="C400" s="9" t="s">
        <v>190</v>
      </c>
      <c r="D400" s="9" t="s">
        <v>523</v>
      </c>
      <c r="E400" s="9">
        <v>367</v>
      </c>
      <c r="F400" s="13" t="s">
        <v>940</v>
      </c>
      <c r="G400" s="9" t="s">
        <v>1570</v>
      </c>
      <c r="H400" s="10" t="s">
        <v>1571</v>
      </c>
    </row>
    <row r="401" spans="1:8">
      <c r="A401" s="9">
        <v>400</v>
      </c>
      <c r="B401" s="9">
        <v>8073</v>
      </c>
      <c r="C401" s="9" t="s">
        <v>190</v>
      </c>
      <c r="D401" s="9" t="s">
        <v>834</v>
      </c>
      <c r="E401" s="9">
        <v>587</v>
      </c>
      <c r="F401" s="9" t="s">
        <v>998</v>
      </c>
      <c r="G401" s="9" t="s">
        <v>210</v>
      </c>
      <c r="H401" s="10" t="s">
        <v>1571</v>
      </c>
    </row>
    <row r="402" spans="1:8">
      <c r="A402" s="9">
        <v>401</v>
      </c>
      <c r="B402" s="9">
        <v>6497</v>
      </c>
      <c r="C402" s="9" t="s">
        <v>190</v>
      </c>
      <c r="D402" s="9" t="s">
        <v>834</v>
      </c>
      <c r="E402" s="9">
        <v>587</v>
      </c>
      <c r="F402" s="9" t="s">
        <v>835</v>
      </c>
      <c r="G402" s="9" t="s">
        <v>1570</v>
      </c>
      <c r="H402" s="10" t="s">
        <v>1571</v>
      </c>
    </row>
    <row r="403" spans="1:8">
      <c r="A403" s="9">
        <v>402</v>
      </c>
      <c r="B403" s="9">
        <v>6385</v>
      </c>
      <c r="C403" s="9" t="s">
        <v>190</v>
      </c>
      <c r="D403" s="9" t="s">
        <v>876</v>
      </c>
      <c r="E403" s="9">
        <v>704</v>
      </c>
      <c r="F403" s="9" t="s">
        <v>877</v>
      </c>
      <c r="G403" s="9" t="s">
        <v>210</v>
      </c>
      <c r="H403" s="10" t="s">
        <v>1571</v>
      </c>
    </row>
    <row r="404" spans="1:8">
      <c r="A404" s="9">
        <v>403</v>
      </c>
      <c r="B404" s="9">
        <v>6505</v>
      </c>
      <c r="C404" s="9" t="s">
        <v>190</v>
      </c>
      <c r="D404" s="9" t="s">
        <v>876</v>
      </c>
      <c r="E404" s="9">
        <v>704</v>
      </c>
      <c r="F404" s="9" t="s">
        <v>1597</v>
      </c>
      <c r="G404" s="9" t="s">
        <v>1570</v>
      </c>
      <c r="H404" s="10" t="s">
        <v>1571</v>
      </c>
    </row>
    <row r="405" spans="1:8">
      <c r="A405" s="9">
        <v>404</v>
      </c>
      <c r="B405" s="9">
        <v>6506</v>
      </c>
      <c r="C405" s="9" t="s">
        <v>190</v>
      </c>
      <c r="D405" s="9" t="s">
        <v>651</v>
      </c>
      <c r="E405" s="9">
        <v>706</v>
      </c>
      <c r="F405" s="9" t="s">
        <v>652</v>
      </c>
      <c r="G405" s="9" t="s">
        <v>210</v>
      </c>
      <c r="H405" s="10" t="s">
        <v>1571</v>
      </c>
    </row>
    <row r="406" spans="1:8">
      <c r="A406" s="9">
        <v>405</v>
      </c>
      <c r="B406" s="9">
        <v>10772</v>
      </c>
      <c r="C406" s="9" t="s">
        <v>190</v>
      </c>
      <c r="D406" s="9" t="s">
        <v>651</v>
      </c>
      <c r="E406" s="9">
        <v>706</v>
      </c>
      <c r="F406" s="9" t="s">
        <v>843</v>
      </c>
      <c r="G406" s="9" t="s">
        <v>1570</v>
      </c>
      <c r="H406" s="10" t="s">
        <v>1571</v>
      </c>
    </row>
    <row r="407" spans="1:8">
      <c r="A407" s="9">
        <v>406</v>
      </c>
      <c r="B407" s="9">
        <v>12921</v>
      </c>
      <c r="C407" s="9" t="s">
        <v>190</v>
      </c>
      <c r="D407" s="9" t="s">
        <v>1173</v>
      </c>
      <c r="E407" s="9">
        <v>709</v>
      </c>
      <c r="F407" s="15" t="s">
        <v>1280</v>
      </c>
      <c r="G407" s="9" t="s">
        <v>210</v>
      </c>
      <c r="H407" s="10" t="s">
        <v>1571</v>
      </c>
    </row>
    <row r="408" spans="1:8">
      <c r="A408" s="9">
        <v>407</v>
      </c>
      <c r="B408" s="9">
        <v>10191</v>
      </c>
      <c r="C408" s="9" t="s">
        <v>190</v>
      </c>
      <c r="D408" s="9" t="s">
        <v>1173</v>
      </c>
      <c r="E408" s="9">
        <v>709</v>
      </c>
      <c r="F408" s="9" t="s">
        <v>1174</v>
      </c>
      <c r="G408" s="9" t="s">
        <v>1570</v>
      </c>
      <c r="H408" s="10" t="s">
        <v>1571</v>
      </c>
    </row>
    <row r="409" spans="1:8">
      <c r="A409" s="9">
        <v>408</v>
      </c>
      <c r="B409" s="17">
        <v>14729</v>
      </c>
      <c r="C409" s="9" t="s">
        <v>190</v>
      </c>
      <c r="D409" s="9" t="s">
        <v>1173</v>
      </c>
      <c r="E409" s="9">
        <v>709</v>
      </c>
      <c r="F409" s="17" t="s">
        <v>1598</v>
      </c>
      <c r="G409" s="17" t="s">
        <v>1570</v>
      </c>
      <c r="H409" s="10" t="s">
        <v>1571</v>
      </c>
    </row>
    <row r="410" spans="1:8">
      <c r="A410" s="9">
        <v>409</v>
      </c>
      <c r="B410" s="9">
        <v>14357</v>
      </c>
      <c r="C410" s="9" t="s">
        <v>190</v>
      </c>
      <c r="D410" s="9" t="s">
        <v>1173</v>
      </c>
      <c r="E410" s="9">
        <v>709</v>
      </c>
      <c r="F410" s="9" t="s">
        <v>1489</v>
      </c>
      <c r="G410" s="9" t="s">
        <v>1574</v>
      </c>
      <c r="H410" s="10" t="s">
        <v>192</v>
      </c>
    </row>
    <row r="411" spans="1:8">
      <c r="A411" s="9">
        <v>410</v>
      </c>
      <c r="B411" s="9">
        <v>9527</v>
      </c>
      <c r="C411" s="9" t="s">
        <v>190</v>
      </c>
      <c r="D411" s="9" t="s">
        <v>852</v>
      </c>
      <c r="E411" s="9">
        <v>710</v>
      </c>
      <c r="F411" s="9" t="s">
        <v>853</v>
      </c>
      <c r="G411" s="9" t="s">
        <v>643</v>
      </c>
      <c r="H411" s="10" t="s">
        <v>1571</v>
      </c>
    </row>
    <row r="412" spans="1:8">
      <c r="A412" s="9">
        <v>411</v>
      </c>
      <c r="B412" s="9">
        <v>12981</v>
      </c>
      <c r="C412" s="9" t="s">
        <v>190</v>
      </c>
      <c r="D412" s="9" t="s">
        <v>852</v>
      </c>
      <c r="E412" s="9">
        <v>710</v>
      </c>
      <c r="F412" s="15" t="s">
        <v>1378</v>
      </c>
      <c r="G412" s="9" t="s">
        <v>1570</v>
      </c>
      <c r="H412" s="10" t="s">
        <v>1571</v>
      </c>
    </row>
    <row r="413" spans="1:8">
      <c r="A413" s="9">
        <v>412</v>
      </c>
      <c r="B413" s="9">
        <v>6492</v>
      </c>
      <c r="C413" s="9" t="s">
        <v>190</v>
      </c>
      <c r="D413" s="9" t="s">
        <v>857</v>
      </c>
      <c r="E413" s="9">
        <v>713</v>
      </c>
      <c r="F413" s="9" t="s">
        <v>858</v>
      </c>
      <c r="G413" s="9" t="s">
        <v>210</v>
      </c>
      <c r="H413" s="10" t="s">
        <v>1571</v>
      </c>
    </row>
    <row r="414" spans="1:8">
      <c r="A414" s="9">
        <v>413</v>
      </c>
      <c r="B414" s="9">
        <v>11961</v>
      </c>
      <c r="C414" s="9" t="s">
        <v>190</v>
      </c>
      <c r="D414" s="9" t="s">
        <v>857</v>
      </c>
      <c r="E414" s="9">
        <v>713</v>
      </c>
      <c r="F414" s="9" t="s">
        <v>1069</v>
      </c>
      <c r="G414" s="9" t="s">
        <v>1570</v>
      </c>
      <c r="H414" s="10" t="s">
        <v>1571</v>
      </c>
    </row>
    <row r="415" spans="1:8">
      <c r="A415" s="9">
        <v>414</v>
      </c>
      <c r="B415" s="9">
        <v>4325</v>
      </c>
      <c r="C415" s="9" t="s">
        <v>190</v>
      </c>
      <c r="D415" s="9" t="s">
        <v>437</v>
      </c>
      <c r="E415" s="9">
        <v>730</v>
      </c>
      <c r="F415" s="30" t="s">
        <v>438</v>
      </c>
      <c r="G415" s="9" t="s">
        <v>210</v>
      </c>
      <c r="H415" s="10" t="s">
        <v>1571</v>
      </c>
    </row>
    <row r="416" spans="1:8">
      <c r="A416" s="9">
        <v>415</v>
      </c>
      <c r="B416" s="9">
        <v>8338</v>
      </c>
      <c r="C416" s="9" t="s">
        <v>190</v>
      </c>
      <c r="D416" s="9" t="s">
        <v>437</v>
      </c>
      <c r="E416" s="9">
        <v>730</v>
      </c>
      <c r="F416" s="9" t="s">
        <v>872</v>
      </c>
      <c r="G416" s="9" t="s">
        <v>1570</v>
      </c>
      <c r="H416" s="10" t="s">
        <v>1571</v>
      </c>
    </row>
    <row r="417" spans="1:8">
      <c r="A417" s="9">
        <v>416</v>
      </c>
      <c r="B417" s="9">
        <v>14214</v>
      </c>
      <c r="C417" s="9" t="s">
        <v>190</v>
      </c>
      <c r="D417" s="9" t="s">
        <v>437</v>
      </c>
      <c r="E417" s="9">
        <v>730</v>
      </c>
      <c r="F417" s="9" t="s">
        <v>1417</v>
      </c>
      <c r="G417" s="9" t="s">
        <v>1570</v>
      </c>
      <c r="H417" s="10" t="s">
        <v>1571</v>
      </c>
    </row>
    <row r="418" spans="1:8">
      <c r="A418" s="9">
        <v>417</v>
      </c>
      <c r="B418" s="9">
        <v>14368</v>
      </c>
      <c r="C418" s="9" t="s">
        <v>190</v>
      </c>
      <c r="D418" s="9" t="s">
        <v>437</v>
      </c>
      <c r="E418" s="9">
        <v>730</v>
      </c>
      <c r="F418" s="9" t="s">
        <v>1599</v>
      </c>
      <c r="G418" s="9" t="s">
        <v>1574</v>
      </c>
      <c r="H418" s="10" t="s">
        <v>192</v>
      </c>
    </row>
    <row r="419" spans="1:8">
      <c r="A419" s="9">
        <v>418</v>
      </c>
      <c r="B419" s="9">
        <v>14462</v>
      </c>
      <c r="C419" s="9" t="s">
        <v>190</v>
      </c>
      <c r="D419" s="9" t="s">
        <v>437</v>
      </c>
      <c r="E419" s="9">
        <v>730</v>
      </c>
      <c r="F419" s="9" t="s">
        <v>1490</v>
      </c>
      <c r="G419" s="9" t="s">
        <v>1574</v>
      </c>
      <c r="H419" s="10" t="s">
        <v>192</v>
      </c>
    </row>
    <row r="420" spans="1:8">
      <c r="A420" s="9">
        <v>419</v>
      </c>
      <c r="B420" s="9">
        <v>5698</v>
      </c>
      <c r="C420" s="9" t="s">
        <v>190</v>
      </c>
      <c r="D420" s="9" t="s">
        <v>401</v>
      </c>
      <c r="E420" s="9">
        <v>738</v>
      </c>
      <c r="F420" s="9" t="s">
        <v>402</v>
      </c>
      <c r="G420" s="9" t="s">
        <v>210</v>
      </c>
      <c r="H420" s="10" t="s">
        <v>1571</v>
      </c>
    </row>
    <row r="421" spans="1:8">
      <c r="A421" s="9">
        <v>420</v>
      </c>
      <c r="B421" s="9">
        <v>6121</v>
      </c>
      <c r="C421" s="9" t="s">
        <v>190</v>
      </c>
      <c r="D421" s="9" t="s">
        <v>401</v>
      </c>
      <c r="E421" s="9">
        <v>738</v>
      </c>
      <c r="F421" s="9" t="s">
        <v>849</v>
      </c>
      <c r="G421" s="9" t="s">
        <v>1570</v>
      </c>
      <c r="H421" s="10" t="s">
        <v>1571</v>
      </c>
    </row>
    <row r="422" spans="1:8">
      <c r="A422" s="9">
        <v>421</v>
      </c>
      <c r="B422" s="12">
        <v>12377</v>
      </c>
      <c r="C422" s="9" t="s">
        <v>190</v>
      </c>
      <c r="D422" s="9" t="s">
        <v>1219</v>
      </c>
      <c r="E422" s="9">
        <v>754</v>
      </c>
      <c r="F422" s="12" t="s">
        <v>1220</v>
      </c>
      <c r="G422" s="9" t="s">
        <v>1570</v>
      </c>
      <c r="H422" s="10" t="s">
        <v>1571</v>
      </c>
    </row>
    <row r="423" spans="1:8">
      <c r="A423" s="9">
        <v>422</v>
      </c>
      <c r="B423" s="9">
        <v>4518</v>
      </c>
      <c r="C423" s="9" t="s">
        <v>190</v>
      </c>
      <c r="D423" s="9" t="s">
        <v>189</v>
      </c>
      <c r="E423" s="9">
        <v>101453</v>
      </c>
      <c r="F423" s="9" t="s">
        <v>667</v>
      </c>
      <c r="G423" s="9" t="s">
        <v>210</v>
      </c>
      <c r="H423" s="10" t="s">
        <v>1571</v>
      </c>
    </row>
    <row r="424" spans="1:8">
      <c r="A424" s="9">
        <v>423</v>
      </c>
      <c r="B424" s="9">
        <v>11866</v>
      </c>
      <c r="C424" s="9" t="s">
        <v>190</v>
      </c>
      <c r="D424" s="9" t="s">
        <v>189</v>
      </c>
      <c r="E424" s="9">
        <v>101453</v>
      </c>
      <c r="F424" s="9" t="s">
        <v>191</v>
      </c>
      <c r="G424" s="9" t="s">
        <v>1570</v>
      </c>
      <c r="H424" s="10" t="s">
        <v>1571</v>
      </c>
    </row>
    <row r="425" spans="1:8">
      <c r="A425" s="9">
        <v>424</v>
      </c>
      <c r="B425" s="9">
        <v>13022</v>
      </c>
      <c r="C425" s="9" t="s">
        <v>190</v>
      </c>
      <c r="D425" s="9" t="s">
        <v>189</v>
      </c>
      <c r="E425" s="9">
        <v>101453</v>
      </c>
      <c r="F425" s="15" t="s">
        <v>1314</v>
      </c>
      <c r="G425" s="9" t="s">
        <v>1570</v>
      </c>
      <c r="H425" s="10" t="s">
        <v>1571</v>
      </c>
    </row>
    <row r="426" spans="1:8">
      <c r="A426" s="9">
        <v>425</v>
      </c>
      <c r="B426" s="9">
        <v>10955</v>
      </c>
      <c r="C426" s="9" t="s">
        <v>190</v>
      </c>
      <c r="D426" s="9" t="s">
        <v>746</v>
      </c>
      <c r="E426" s="9">
        <v>104838</v>
      </c>
      <c r="F426" s="9" t="s">
        <v>747</v>
      </c>
      <c r="G426" s="9" t="s">
        <v>210</v>
      </c>
      <c r="H426" s="10" t="s">
        <v>1571</v>
      </c>
    </row>
    <row r="427" spans="1:8">
      <c r="A427" s="9">
        <v>426</v>
      </c>
      <c r="B427" s="17">
        <v>14841</v>
      </c>
      <c r="C427" s="9" t="s">
        <v>190</v>
      </c>
      <c r="D427" s="9" t="s">
        <v>746</v>
      </c>
      <c r="E427" s="9">
        <v>104838</v>
      </c>
      <c r="F427" s="17" t="s">
        <v>1495</v>
      </c>
      <c r="G427" s="17" t="s">
        <v>1570</v>
      </c>
      <c r="H427" s="10" t="s">
        <v>1582</v>
      </c>
    </row>
    <row r="428" spans="1:8">
      <c r="A428" s="9">
        <v>427</v>
      </c>
      <c r="B428" s="9">
        <v>7388</v>
      </c>
      <c r="C428" s="9" t="s">
        <v>190</v>
      </c>
      <c r="D428" s="11" t="s">
        <v>641</v>
      </c>
      <c r="E428" s="9">
        <v>107658</v>
      </c>
      <c r="F428" s="9" t="s">
        <v>642</v>
      </c>
      <c r="G428" s="9" t="s">
        <v>643</v>
      </c>
      <c r="H428" s="10" t="s">
        <v>1571</v>
      </c>
    </row>
    <row r="429" spans="1:8">
      <c r="A429" s="9">
        <v>428</v>
      </c>
      <c r="B429" s="9">
        <v>4562</v>
      </c>
      <c r="C429" s="9" t="s">
        <v>190</v>
      </c>
      <c r="D429" s="11" t="s">
        <v>641</v>
      </c>
      <c r="E429" s="9">
        <v>107658</v>
      </c>
      <c r="F429" s="9" t="s">
        <v>994</v>
      </c>
      <c r="G429" s="9" t="s">
        <v>1570</v>
      </c>
      <c r="H429" s="10" t="s">
        <v>1571</v>
      </c>
    </row>
    <row r="430" spans="1:8">
      <c r="A430" s="9">
        <v>429</v>
      </c>
      <c r="B430" s="31">
        <v>14861</v>
      </c>
      <c r="C430" s="9" t="s">
        <v>190</v>
      </c>
      <c r="D430" s="11" t="s">
        <v>641</v>
      </c>
      <c r="E430" s="9">
        <v>107658</v>
      </c>
      <c r="F430" s="17" t="s">
        <v>1488</v>
      </c>
      <c r="G430" s="17" t="s">
        <v>1570</v>
      </c>
      <c r="H430" s="10" t="s">
        <v>1571</v>
      </c>
    </row>
    <row r="431" spans="1:8">
      <c r="A431" s="9">
        <v>430</v>
      </c>
      <c r="B431" s="9">
        <v>14461</v>
      </c>
      <c r="C431" s="9" t="s">
        <v>190</v>
      </c>
      <c r="D431" s="11" t="s">
        <v>641</v>
      </c>
      <c r="E431" s="9">
        <v>107658</v>
      </c>
      <c r="F431" s="9" t="s">
        <v>1436</v>
      </c>
      <c r="G431" s="9" t="s">
        <v>1574</v>
      </c>
      <c r="H431" s="9" t="s">
        <v>192</v>
      </c>
    </row>
    <row r="432" spans="1:8">
      <c r="A432" s="9">
        <v>431</v>
      </c>
      <c r="B432" s="9">
        <v>5521</v>
      </c>
      <c r="C432" s="9" t="s">
        <v>190</v>
      </c>
      <c r="D432" s="9" t="s">
        <v>1247</v>
      </c>
      <c r="E432" s="9">
        <v>110378</v>
      </c>
      <c r="F432" s="9" t="s">
        <v>1248</v>
      </c>
      <c r="G432" s="9" t="s">
        <v>210</v>
      </c>
      <c r="H432" s="10" t="s">
        <v>1571</v>
      </c>
    </row>
    <row r="433" spans="1:8">
      <c r="A433" s="9">
        <v>432</v>
      </c>
      <c r="B433" s="9">
        <v>12745</v>
      </c>
      <c r="C433" s="9" t="s">
        <v>190</v>
      </c>
      <c r="D433" s="9" t="s">
        <v>1247</v>
      </c>
      <c r="E433" s="9">
        <v>110378</v>
      </c>
      <c r="F433" s="15" t="s">
        <v>1262</v>
      </c>
      <c r="G433" s="9" t="s">
        <v>1570</v>
      </c>
      <c r="H433" s="10" t="s">
        <v>1571</v>
      </c>
    </row>
    <row r="434" spans="1:8">
      <c r="A434" s="9">
        <v>433</v>
      </c>
      <c r="B434" s="9">
        <v>11119</v>
      </c>
      <c r="C434" s="9" t="s">
        <v>190</v>
      </c>
      <c r="D434" s="9" t="s">
        <v>1437</v>
      </c>
      <c r="E434" s="9">
        <v>120844</v>
      </c>
      <c r="F434" s="9" t="s">
        <v>1439</v>
      </c>
      <c r="G434" s="9" t="s">
        <v>210</v>
      </c>
      <c r="H434" s="10" t="s">
        <v>1571</v>
      </c>
    </row>
    <row r="435" spans="1:8">
      <c r="A435" s="9">
        <v>434</v>
      </c>
      <c r="B435" s="9">
        <v>10377</v>
      </c>
      <c r="C435" s="9" t="s">
        <v>190</v>
      </c>
      <c r="D435" s="9" t="s">
        <v>1437</v>
      </c>
      <c r="E435" s="9">
        <v>120844</v>
      </c>
      <c r="F435" s="9" t="s">
        <v>1438</v>
      </c>
      <c r="G435" s="9" t="s">
        <v>1570</v>
      </c>
      <c r="H435" s="10" t="s">
        <v>1571</v>
      </c>
    </row>
    <row r="436" spans="1:8">
      <c r="A436" s="9">
        <v>435</v>
      </c>
      <c r="B436" s="9">
        <v>9328</v>
      </c>
      <c r="C436" s="9" t="s">
        <v>190</v>
      </c>
      <c r="D436" s="9" t="s">
        <v>1094</v>
      </c>
      <c r="E436" s="9">
        <v>122906</v>
      </c>
      <c r="F436" s="9" t="s">
        <v>1095</v>
      </c>
      <c r="G436" s="9" t="s">
        <v>210</v>
      </c>
      <c r="H436" s="10" t="s">
        <v>1571</v>
      </c>
    </row>
    <row r="437" spans="1:8">
      <c r="A437" s="9">
        <v>436</v>
      </c>
      <c r="B437" s="17">
        <v>14866</v>
      </c>
      <c r="C437" s="17" t="s">
        <v>190</v>
      </c>
      <c r="D437" s="9" t="s">
        <v>1094</v>
      </c>
      <c r="E437" s="9">
        <v>122906</v>
      </c>
      <c r="F437" s="17" t="s">
        <v>1562</v>
      </c>
      <c r="G437" s="17" t="s">
        <v>1570</v>
      </c>
      <c r="H437" s="17" t="s">
        <v>1571</v>
      </c>
    </row>
    <row r="438" spans="1:8">
      <c r="A438" s="9">
        <v>437</v>
      </c>
      <c r="B438" s="9">
        <v>11388</v>
      </c>
      <c r="C438" s="9" t="s">
        <v>447</v>
      </c>
      <c r="D438" s="9" t="s">
        <v>1019</v>
      </c>
      <c r="E438" s="9">
        <v>371</v>
      </c>
      <c r="F438" s="9" t="s">
        <v>1135</v>
      </c>
      <c r="G438" s="9" t="s">
        <v>210</v>
      </c>
      <c r="H438" s="10" t="s">
        <v>1571</v>
      </c>
    </row>
    <row r="439" spans="1:8">
      <c r="A439" s="9">
        <v>438</v>
      </c>
      <c r="B439" s="9">
        <v>9112</v>
      </c>
      <c r="C439" s="9" t="s">
        <v>447</v>
      </c>
      <c r="D439" s="9" t="s">
        <v>1019</v>
      </c>
      <c r="E439" s="9">
        <v>371</v>
      </c>
      <c r="F439" s="9" t="s">
        <v>1020</v>
      </c>
      <c r="G439" s="9" t="s">
        <v>1570</v>
      </c>
      <c r="H439" s="10" t="s">
        <v>1571</v>
      </c>
    </row>
    <row r="440" spans="1:8">
      <c r="A440" s="9">
        <v>439</v>
      </c>
      <c r="B440" s="9">
        <v>7317</v>
      </c>
      <c r="C440" s="9" t="s">
        <v>447</v>
      </c>
      <c r="D440" s="9" t="s">
        <v>457</v>
      </c>
      <c r="E440" s="9">
        <v>385</v>
      </c>
      <c r="F440" s="9" t="s">
        <v>458</v>
      </c>
      <c r="G440" s="9" t="s">
        <v>210</v>
      </c>
      <c r="H440" s="10" t="s">
        <v>1571</v>
      </c>
    </row>
    <row r="441" spans="1:8">
      <c r="A441" s="9">
        <v>440</v>
      </c>
      <c r="B441" s="9">
        <v>7749</v>
      </c>
      <c r="C441" s="9" t="s">
        <v>447</v>
      </c>
      <c r="D441" s="9" t="s">
        <v>457</v>
      </c>
      <c r="E441" s="9">
        <v>385</v>
      </c>
      <c r="F441" s="9" t="s">
        <v>719</v>
      </c>
      <c r="G441" s="9" t="s">
        <v>1570</v>
      </c>
      <c r="H441" s="10" t="s">
        <v>1571</v>
      </c>
    </row>
    <row r="442" spans="1:8">
      <c r="A442" s="9">
        <v>441</v>
      </c>
      <c r="B442" s="9">
        <v>12566</v>
      </c>
      <c r="C442" s="9" t="s">
        <v>447</v>
      </c>
      <c r="D442" s="12" t="s">
        <v>457</v>
      </c>
      <c r="E442" s="12">
        <v>385</v>
      </c>
      <c r="F442" s="15" t="s">
        <v>1206</v>
      </c>
      <c r="G442" s="9" t="s">
        <v>1570</v>
      </c>
      <c r="H442" s="10" t="s">
        <v>1571</v>
      </c>
    </row>
    <row r="443" spans="1:8">
      <c r="A443" s="9">
        <v>442</v>
      </c>
      <c r="B443" s="9">
        <v>5406</v>
      </c>
      <c r="C443" s="9" t="s">
        <v>447</v>
      </c>
      <c r="D443" s="9" t="s">
        <v>812</v>
      </c>
      <c r="E443" s="9">
        <v>514</v>
      </c>
      <c r="F443" s="9" t="s">
        <v>813</v>
      </c>
      <c r="G443" s="9" t="s">
        <v>210</v>
      </c>
      <c r="H443" s="10" t="s">
        <v>1571</v>
      </c>
    </row>
    <row r="444" spans="1:8">
      <c r="A444" s="9">
        <v>443</v>
      </c>
      <c r="B444" s="9">
        <v>4330</v>
      </c>
      <c r="C444" s="9" t="s">
        <v>447</v>
      </c>
      <c r="D444" s="9" t="s">
        <v>812</v>
      </c>
      <c r="E444" s="9">
        <v>514</v>
      </c>
      <c r="F444" s="9" t="s">
        <v>817</v>
      </c>
      <c r="G444" s="9" t="s">
        <v>1570</v>
      </c>
      <c r="H444" s="10" t="s">
        <v>1571</v>
      </c>
    </row>
    <row r="445" spans="1:8">
      <c r="A445" s="9">
        <v>444</v>
      </c>
      <c r="B445" s="17">
        <v>14827</v>
      </c>
      <c r="C445" s="9" t="s">
        <v>447</v>
      </c>
      <c r="D445" s="9" t="s">
        <v>812</v>
      </c>
      <c r="E445" s="9">
        <v>514</v>
      </c>
      <c r="F445" s="17" t="s">
        <v>1443</v>
      </c>
      <c r="G445" s="17" t="s">
        <v>1570</v>
      </c>
      <c r="H445" s="10" t="s">
        <v>1571</v>
      </c>
    </row>
    <row r="446" spans="1:8">
      <c r="A446" s="9">
        <v>445</v>
      </c>
      <c r="B446" s="9">
        <v>5954</v>
      </c>
      <c r="C446" s="9" t="s">
        <v>447</v>
      </c>
      <c r="D446" s="9" t="s">
        <v>503</v>
      </c>
      <c r="E446" s="9">
        <v>102567</v>
      </c>
      <c r="F446" s="9" t="s">
        <v>1092</v>
      </c>
      <c r="G446" s="9" t="s">
        <v>210</v>
      </c>
      <c r="H446" s="10" t="s">
        <v>1571</v>
      </c>
    </row>
    <row r="447" spans="1:8">
      <c r="A447" s="9">
        <v>446</v>
      </c>
      <c r="B447" s="9">
        <v>11458</v>
      </c>
      <c r="C447" s="9" t="s">
        <v>447</v>
      </c>
      <c r="D447" s="9" t="s">
        <v>503</v>
      </c>
      <c r="E447" s="9">
        <v>102567</v>
      </c>
      <c r="F447" s="14" t="s">
        <v>504</v>
      </c>
      <c r="G447" s="9" t="s">
        <v>1570</v>
      </c>
      <c r="H447" s="10" t="s">
        <v>1571</v>
      </c>
    </row>
    <row r="448" spans="1:8">
      <c r="A448" s="9">
        <v>447</v>
      </c>
      <c r="B448" s="9">
        <v>8489</v>
      </c>
      <c r="C448" s="9" t="s">
        <v>447</v>
      </c>
      <c r="D448" s="9" t="s">
        <v>446</v>
      </c>
      <c r="E448" s="9">
        <v>108656</v>
      </c>
      <c r="F448" s="9" t="s">
        <v>448</v>
      </c>
      <c r="G448" s="9" t="s">
        <v>210</v>
      </c>
      <c r="H448" s="10" t="s">
        <v>1571</v>
      </c>
    </row>
    <row r="449" spans="1:8">
      <c r="A449" s="9">
        <v>448</v>
      </c>
      <c r="B449" s="17">
        <v>13331</v>
      </c>
      <c r="C449" s="9" t="s">
        <v>447</v>
      </c>
      <c r="D449" s="9" t="s">
        <v>446</v>
      </c>
      <c r="E449" s="9">
        <v>108656</v>
      </c>
      <c r="F449" s="14" t="s">
        <v>1328</v>
      </c>
      <c r="G449" s="9" t="s">
        <v>1570</v>
      </c>
      <c r="H449" s="10" t="s">
        <v>1571</v>
      </c>
    </row>
  </sheetData>
  <sheetProtection formatCells="0" insertHyperlinks="0" autoFilter="0"/>
  <pageMargins left="0.75" right="0.75" top="1" bottom="1" header="0.5" footer="0.5"/>
  <headerFooter/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D100"/>
  <sheetViews>
    <sheetView workbookViewId="0">
      <selection activeCell="A3" sqref="A3:C76"/>
    </sheetView>
  </sheetViews>
  <sheetFormatPr defaultColWidth="8" defaultRowHeight="12.75" outlineLevelCol="3"/>
  <cols>
    <col min="1" max="16384" width="8" style="1"/>
  </cols>
  <sheetData>
    <row r="1" s="1" customFormat="1" ht="13.5" spans="1:3">
      <c r="A1" s="2" t="s">
        <v>1600</v>
      </c>
      <c r="B1" s="2" t="s">
        <v>6</v>
      </c>
      <c r="C1" s="3" t="s">
        <v>1601</v>
      </c>
    </row>
    <row r="2" s="1" customFormat="1" ht="13.5" hidden="1" spans="1:4">
      <c r="A2" s="4">
        <v>14417</v>
      </c>
      <c r="B2" s="4" t="s">
        <v>1551</v>
      </c>
      <c r="C2" s="5">
        <v>20</v>
      </c>
      <c r="D2" s="1" t="str">
        <f>VLOOKUP(A:A,个人积分汇总!E:F,2,0)</f>
        <v>唐倩</v>
      </c>
    </row>
    <row r="3" s="1" customFormat="1" ht="13.5" spans="1:4">
      <c r="A3" s="4">
        <v>14866</v>
      </c>
      <c r="B3" s="4" t="s">
        <v>1562</v>
      </c>
      <c r="C3" s="5">
        <v>20</v>
      </c>
      <c r="D3" s="1" t="str">
        <f>VLOOKUP(A:A,个人积分汇总!E:F,2,0)</f>
        <v>李英</v>
      </c>
    </row>
    <row r="4" s="1" customFormat="1" ht="13.5" hidden="1" spans="1:4">
      <c r="A4" s="4">
        <v>9328</v>
      </c>
      <c r="B4" s="4" t="s">
        <v>1095</v>
      </c>
      <c r="C4" s="5">
        <v>20</v>
      </c>
      <c r="D4" s="1" t="str">
        <f>VLOOKUP(A:A,个人积分汇总!E:F,2,0)</f>
        <v>黄雨</v>
      </c>
    </row>
    <row r="5" s="1" customFormat="1" ht="13.5" hidden="1" spans="1:4">
      <c r="A5" s="4">
        <v>14062</v>
      </c>
      <c r="B5" s="4" t="s">
        <v>1410</v>
      </c>
      <c r="C5" s="5">
        <v>20</v>
      </c>
      <c r="D5" s="1" t="str">
        <f>VLOOKUP(A:A,个人积分汇总!E:F,2,0)</f>
        <v>徐丽丽</v>
      </c>
    </row>
    <row r="6" s="1" customFormat="1" ht="13.5" hidden="1" spans="1:4">
      <c r="A6" s="4">
        <v>13199</v>
      </c>
      <c r="B6" s="4" t="s">
        <v>1602</v>
      </c>
      <c r="C6" s="5">
        <v>20</v>
      </c>
      <c r="D6" s="1" t="str">
        <f>VLOOKUP(A:A,个人积分汇总!E:F,2,0)</f>
        <v>李秀丽</v>
      </c>
    </row>
    <row r="7" s="1" customFormat="1" ht="13.5" hidden="1" spans="1:4">
      <c r="A7" s="4">
        <v>14392</v>
      </c>
      <c r="B7" s="4" t="s">
        <v>1526</v>
      </c>
      <c r="C7" s="5">
        <v>20</v>
      </c>
      <c r="D7" s="1" t="str">
        <f>VLOOKUP(A:A,个人积分汇总!E:F,2,0)</f>
        <v>付菊英</v>
      </c>
    </row>
    <row r="8" s="1" customFormat="1" ht="13.5" hidden="1" spans="1:4">
      <c r="A8" s="4">
        <v>12094</v>
      </c>
      <c r="B8" s="4" t="s">
        <v>1159</v>
      </c>
      <c r="C8" s="5">
        <v>20</v>
      </c>
      <c r="D8" s="1" t="str">
        <f>VLOOKUP(A:A,个人积分汇总!E:F,2,0)</f>
        <v>吕晓琴</v>
      </c>
    </row>
    <row r="9" s="1" customFormat="1" ht="13.5" hidden="1" spans="1:4">
      <c r="A9" s="4">
        <v>14109</v>
      </c>
      <c r="B9" s="4" t="s">
        <v>1409</v>
      </c>
      <c r="C9" s="5">
        <v>20</v>
      </c>
      <c r="D9" s="1" t="str">
        <f>VLOOKUP(A:A,个人积分汇总!E:F,2,0)</f>
        <v>罗艳蓉</v>
      </c>
    </row>
    <row r="10" s="1" customFormat="1" ht="13.5" hidden="1" spans="1:4">
      <c r="A10" s="4">
        <v>5527</v>
      </c>
      <c r="B10" s="4" t="s">
        <v>931</v>
      </c>
      <c r="C10" s="5">
        <v>20</v>
      </c>
      <c r="D10" s="1" t="str">
        <f>VLOOKUP(A:A,个人积分汇总!E:F,2,0)</f>
        <v>殷岱菊</v>
      </c>
    </row>
    <row r="11" s="1" customFormat="1" ht="13.5" spans="1:4">
      <c r="A11" s="4">
        <v>15034</v>
      </c>
      <c r="B11" s="4" t="s">
        <v>1563</v>
      </c>
      <c r="C11" s="5">
        <v>20</v>
      </c>
      <c r="D11" s="1" t="str">
        <f>VLOOKUP(A:A,个人积分汇总!E:F,2,0)</f>
        <v>蒋晴</v>
      </c>
    </row>
    <row r="12" s="1" customFormat="1" ht="13.5" hidden="1" spans="1:4">
      <c r="A12" s="4">
        <v>7917</v>
      </c>
      <c r="B12" s="4" t="s">
        <v>621</v>
      </c>
      <c r="C12" s="5">
        <v>20</v>
      </c>
      <c r="D12" s="1" t="str">
        <f>VLOOKUP(A:A,个人积分汇总!E:F,2,0)</f>
        <v>杨伟钰</v>
      </c>
    </row>
    <row r="13" s="1" customFormat="1" ht="13.5" hidden="1" spans="1:4">
      <c r="A13" s="4">
        <v>14373</v>
      </c>
      <c r="B13" s="4" t="s">
        <v>1419</v>
      </c>
      <c r="C13" s="5">
        <v>20</v>
      </c>
      <c r="D13" s="1" t="str">
        <f>VLOOKUP(A:A,个人积分汇总!E:F,2,0)</f>
        <v>屈月梅</v>
      </c>
    </row>
    <row r="14" s="1" customFormat="1" ht="13.5" hidden="1" spans="1:4">
      <c r="A14" s="4">
        <v>13279</v>
      </c>
      <c r="B14" s="4" t="s">
        <v>1349</v>
      </c>
      <c r="C14" s="5">
        <v>20</v>
      </c>
      <c r="D14" s="1" t="str">
        <f>VLOOKUP(A:A,个人积分汇总!E:F,2,0)</f>
        <v>龚敏</v>
      </c>
    </row>
    <row r="15" s="1" customFormat="1" ht="13.5" hidden="1" spans="1:4">
      <c r="A15" s="4">
        <v>11490</v>
      </c>
      <c r="B15" s="4" t="s">
        <v>604</v>
      </c>
      <c r="C15" s="5">
        <v>20</v>
      </c>
      <c r="D15" s="1" t="str">
        <f>VLOOKUP(A:A,个人积分汇总!E:F,2,0)</f>
        <v>杨晓毅</v>
      </c>
    </row>
    <row r="16" s="1" customFormat="1" ht="13.5" hidden="1" spans="1:4">
      <c r="A16" s="4">
        <v>5764</v>
      </c>
      <c r="B16" s="4" t="s">
        <v>634</v>
      </c>
      <c r="C16" s="5">
        <v>20</v>
      </c>
      <c r="D16" s="1" t="str">
        <f>VLOOKUP(A:A,个人积分汇总!E:F,2,0)</f>
        <v>万义丽</v>
      </c>
    </row>
    <row r="17" s="1" customFormat="1" ht="13.5" hidden="1" spans="1:4">
      <c r="A17" s="4">
        <v>14435</v>
      </c>
      <c r="B17" s="4" t="s">
        <v>1431</v>
      </c>
      <c r="C17" s="5">
        <v>20</v>
      </c>
      <c r="D17" s="1" t="str">
        <f>VLOOKUP(A:A,个人积分汇总!E:F,2,0)</f>
        <v>袁媛</v>
      </c>
    </row>
    <row r="18" s="1" customFormat="1" ht="13.5" hidden="1" spans="1:4">
      <c r="A18" s="4">
        <v>11335</v>
      </c>
      <c r="B18" s="4" t="s">
        <v>408</v>
      </c>
      <c r="C18" s="5">
        <v>20</v>
      </c>
      <c r="D18" s="1" t="str">
        <f>VLOOKUP(A:A,个人积分汇总!E:F,2,0)</f>
        <v>王盛英</v>
      </c>
    </row>
    <row r="19" s="1" customFormat="1" ht="13.5" hidden="1" spans="1:4">
      <c r="A19" s="4">
        <v>13198</v>
      </c>
      <c r="B19" s="4" t="s">
        <v>1603</v>
      </c>
      <c r="C19" s="5">
        <v>20</v>
      </c>
      <c r="D19" s="1" t="str">
        <f>VLOOKUP(A:A,个人积分汇总!E:F,2,0)</f>
        <v>罗绍梅</v>
      </c>
    </row>
    <row r="20" s="1" customFormat="1" ht="13.5" hidden="1" spans="1:4">
      <c r="A20" s="4">
        <v>12911</v>
      </c>
      <c r="B20" s="4" t="s">
        <v>1292</v>
      </c>
      <c r="C20" s="5">
        <v>20</v>
      </c>
      <c r="D20" s="1" t="str">
        <f>VLOOKUP(A:A,个人积分汇总!E:F,2,0)</f>
        <v>刘青</v>
      </c>
    </row>
    <row r="21" s="1" customFormat="1" ht="13.5" hidden="1" spans="1:4">
      <c r="A21" s="4">
        <v>11004</v>
      </c>
      <c r="B21" s="4" t="s">
        <v>1108</v>
      </c>
      <c r="C21" s="5">
        <v>20</v>
      </c>
      <c r="D21" s="1" t="str">
        <f>VLOOKUP(A:A,个人积分汇总!E:F,2,0)</f>
        <v>李银萍</v>
      </c>
    </row>
    <row r="22" s="1" customFormat="1" ht="13.5" hidden="1" spans="1:4">
      <c r="A22" s="4">
        <v>13164</v>
      </c>
      <c r="B22" s="4" t="s">
        <v>1315</v>
      </c>
      <c r="C22" s="5">
        <v>20</v>
      </c>
      <c r="D22" s="1" t="str">
        <f>VLOOKUP(A:A,个人积分汇总!E:F,2,0)</f>
        <v>任红艳</v>
      </c>
    </row>
    <row r="23" s="1" customFormat="1" ht="13.5" hidden="1" spans="1:4">
      <c r="A23" s="4">
        <v>13144</v>
      </c>
      <c r="B23" s="4" t="s">
        <v>1339</v>
      </c>
      <c r="C23" s="5">
        <v>20</v>
      </c>
      <c r="D23" s="1" t="str">
        <f>VLOOKUP(A:A,个人积分汇总!E:F,2,0)</f>
        <v>蒋润</v>
      </c>
    </row>
    <row r="24" s="1" customFormat="1" ht="13.5" hidden="1" spans="1:4">
      <c r="A24" s="4">
        <v>14395</v>
      </c>
      <c r="B24" s="4" t="s">
        <v>1533</v>
      </c>
      <c r="C24" s="5">
        <v>20</v>
      </c>
      <c r="D24" s="1" t="str">
        <f>VLOOKUP(A:A,个人积分汇总!E:F,2,0)</f>
        <v>宋永菊</v>
      </c>
    </row>
    <row r="25" s="1" customFormat="1" ht="13.5" hidden="1" spans="1:4">
      <c r="A25" s="4">
        <v>13282</v>
      </c>
      <c r="B25" s="4" t="s">
        <v>1371</v>
      </c>
      <c r="C25" s="5">
        <v>20</v>
      </c>
      <c r="D25" s="1" t="str">
        <f>VLOOKUP(A:A,个人积分汇总!E:F,2,0)</f>
        <v>何姣姣</v>
      </c>
    </row>
    <row r="26" s="1" customFormat="1" ht="13.5" spans="1:4">
      <c r="A26" s="4">
        <v>15043</v>
      </c>
      <c r="B26" s="4" t="s">
        <v>1564</v>
      </c>
      <c r="C26" s="5">
        <v>20</v>
      </c>
      <c r="D26" s="1" t="str">
        <f>VLOOKUP(A:A,个人积分汇总!E:F,2,0)</f>
        <v>李静</v>
      </c>
    </row>
    <row r="27" s="1" customFormat="1" ht="13.5" hidden="1" spans="1:4">
      <c r="A27" s="4">
        <v>13186</v>
      </c>
      <c r="B27" s="4" t="s">
        <v>1604</v>
      </c>
      <c r="C27" s="5">
        <v>20</v>
      </c>
      <c r="D27" s="1" t="str">
        <f>VLOOKUP(A:A,个人积分汇总!E:F,2,0)</f>
        <v>高敏
</v>
      </c>
    </row>
    <row r="28" s="1" customFormat="1" ht="13.5" hidden="1" spans="1:4">
      <c r="A28" s="4">
        <v>14355</v>
      </c>
      <c r="B28" s="4" t="s">
        <v>1546</v>
      </c>
      <c r="C28" s="5">
        <v>20</v>
      </c>
      <c r="D28" s="1" t="str">
        <f>VLOOKUP(A:A,个人积分汇总!E:F,2,0)</f>
        <v>黎潞</v>
      </c>
    </row>
    <row r="29" s="1" customFormat="1" ht="13.5" hidden="1" spans="1:4">
      <c r="A29" s="4">
        <v>6814</v>
      </c>
      <c r="B29" s="4" t="s">
        <v>244</v>
      </c>
      <c r="C29" s="5">
        <v>20</v>
      </c>
      <c r="D29" s="1" t="str">
        <f>VLOOKUP(A:A,个人积分汇总!E:F,2,0)</f>
        <v>胡艳弘</v>
      </c>
    </row>
    <row r="30" s="1" customFormat="1" ht="13.5" hidden="1" spans="1:4">
      <c r="A30" s="4">
        <v>13100</v>
      </c>
      <c r="B30" s="4" t="s">
        <v>1303</v>
      </c>
      <c r="C30" s="5">
        <v>20</v>
      </c>
      <c r="D30" s="1" t="str">
        <f>VLOOKUP(A:A,个人积分汇总!E:F,2,0)</f>
        <v>代曾莲</v>
      </c>
    </row>
    <row r="31" s="1" customFormat="1" ht="13.5" hidden="1" spans="1:4">
      <c r="A31" s="4">
        <v>14861</v>
      </c>
      <c r="B31" s="4" t="s">
        <v>1488</v>
      </c>
      <c r="C31" s="5">
        <v>20</v>
      </c>
      <c r="D31" s="1" t="str">
        <f>VLOOKUP(A:A,个人积分汇总!E:F,2,0)</f>
        <v>赖春梅</v>
      </c>
    </row>
    <row r="32" s="1" customFormat="1" ht="13.5" hidden="1" spans="1:4">
      <c r="A32" s="4">
        <v>4562</v>
      </c>
      <c r="B32" s="4" t="s">
        <v>994</v>
      </c>
      <c r="C32" s="5">
        <v>20</v>
      </c>
      <c r="D32" s="1" t="str">
        <f>VLOOKUP(A:A,个人积分汇总!E:F,2,0)</f>
        <v>欧玲</v>
      </c>
    </row>
    <row r="33" s="1" customFormat="1" ht="13.5" hidden="1" spans="1:4">
      <c r="A33" s="4">
        <v>14360</v>
      </c>
      <c r="B33" s="4" t="s">
        <v>1548</v>
      </c>
      <c r="C33" s="5">
        <v>20</v>
      </c>
      <c r="D33" s="1" t="str">
        <f>VLOOKUP(A:A,个人积分汇总!E:F,2,0)</f>
        <v>肖肖</v>
      </c>
    </row>
    <row r="34" s="1" customFormat="1" ht="13.5" hidden="1" spans="1:4">
      <c r="A34" s="4">
        <v>13698</v>
      </c>
      <c r="B34" s="4" t="s">
        <v>1402</v>
      </c>
      <c r="C34" s="5">
        <v>20</v>
      </c>
      <c r="D34" s="1" t="str">
        <f>VLOOKUP(A:A,个人积分汇总!E:F,2,0)</f>
        <v>羊玉梅</v>
      </c>
    </row>
    <row r="35" s="1" customFormat="1" ht="13.5" hidden="1" spans="1:4">
      <c r="A35" s="4">
        <v>12446</v>
      </c>
      <c r="B35" s="4" t="s">
        <v>1202</v>
      </c>
      <c r="C35" s="5">
        <v>20</v>
      </c>
      <c r="D35" s="1" t="str">
        <f>VLOOKUP(A:A,个人积分汇总!E:F,2,0)</f>
        <v>钟世豪</v>
      </c>
    </row>
    <row r="36" s="1" customFormat="1" ht="13.5" hidden="1" spans="1:4">
      <c r="A36" s="4">
        <v>14786</v>
      </c>
      <c r="B36" s="4" t="s">
        <v>1564</v>
      </c>
      <c r="C36" s="5">
        <v>20</v>
      </c>
      <c r="D36" s="1" t="str">
        <f>VLOOKUP(A:A,个人积分汇总!E:F,2,0)</f>
        <v>李静2</v>
      </c>
    </row>
    <row r="37" s="1" customFormat="1" ht="13.5" hidden="1" spans="1:4">
      <c r="A37" s="4">
        <v>11876</v>
      </c>
      <c r="B37" s="4" t="s">
        <v>981</v>
      </c>
      <c r="C37" s="5">
        <v>20</v>
      </c>
      <c r="D37" s="1" t="str">
        <f>VLOOKUP(A:A,个人积分汇总!E:F,2,0)</f>
        <v>刘科言</v>
      </c>
    </row>
    <row r="38" s="1" customFormat="1" ht="13.5" hidden="1" spans="1:4">
      <c r="A38" s="4">
        <v>7006</v>
      </c>
      <c r="B38" s="4" t="s">
        <v>1080</v>
      </c>
      <c r="C38" s="5">
        <v>20</v>
      </c>
      <c r="D38" s="1" t="str">
        <f>VLOOKUP(A:A,个人积分汇总!E:F,2,0)</f>
        <v>吕彩霞</v>
      </c>
    </row>
    <row r="39" s="1" customFormat="1" ht="13.5" hidden="1" spans="1:4">
      <c r="A39" s="4">
        <v>14407</v>
      </c>
      <c r="B39" s="4" t="s">
        <v>1529</v>
      </c>
      <c r="C39" s="5">
        <v>20</v>
      </c>
      <c r="D39" s="1" t="str">
        <f>VLOOKUP(A:A,个人积分汇总!E:F,2,0)</f>
        <v>龙杰</v>
      </c>
    </row>
    <row r="40" s="1" customFormat="1" ht="13.5" hidden="1" spans="1:4">
      <c r="A40" s="4">
        <v>12449</v>
      </c>
      <c r="B40" s="4" t="s">
        <v>1246</v>
      </c>
      <c r="C40" s="5">
        <v>20</v>
      </c>
      <c r="D40" s="1" t="str">
        <f>VLOOKUP(A:A,个人积分汇总!E:F,2,0)</f>
        <v>李雪梅</v>
      </c>
    </row>
    <row r="41" s="1" customFormat="1" ht="13.5" hidden="1" spans="1:4">
      <c r="A41" s="4">
        <v>14747</v>
      </c>
      <c r="B41" s="4" t="s">
        <v>1528</v>
      </c>
      <c r="C41" s="5">
        <v>20</v>
      </c>
      <c r="D41" s="1" t="str">
        <f>VLOOKUP(A:A,个人积分汇总!E:F,2,0)</f>
        <v>邓华芬</v>
      </c>
    </row>
    <row r="42" s="1" customFormat="1" ht="13.5" hidden="1" spans="1:4">
      <c r="A42" s="4">
        <v>13296</v>
      </c>
      <c r="B42" s="4" t="s">
        <v>1338</v>
      </c>
      <c r="C42" s="5">
        <v>20</v>
      </c>
      <c r="D42" s="1" t="str">
        <f>VLOOKUP(A:A,个人积分汇总!E:F,2,0)</f>
        <v>廖晓静</v>
      </c>
    </row>
    <row r="43" s="1" customFormat="1" ht="13.5" hidden="1" spans="1:4">
      <c r="A43" s="4">
        <v>14391</v>
      </c>
      <c r="B43" s="4" t="s">
        <v>1498</v>
      </c>
      <c r="C43" s="5">
        <v>20</v>
      </c>
      <c r="D43" s="1" t="str">
        <f>VLOOKUP(A:A,个人积分汇总!E:F,2,0)</f>
        <v>范春雨</v>
      </c>
    </row>
    <row r="44" s="1" customFormat="1" ht="13.5" hidden="1" spans="1:4">
      <c r="A44" s="4">
        <v>4246</v>
      </c>
      <c r="B44" s="4" t="s">
        <v>1064</v>
      </c>
      <c r="C44" s="5">
        <v>20</v>
      </c>
      <c r="D44" s="1" t="str">
        <f>VLOOKUP(A:A,个人积分汇总!E:F,2,0)</f>
        <v>刘樽</v>
      </c>
    </row>
    <row r="45" s="1" customFormat="1" ht="13.5" hidden="1" spans="1:4">
      <c r="A45" s="4">
        <v>12462</v>
      </c>
      <c r="B45" s="4" t="s">
        <v>1208</v>
      </c>
      <c r="C45" s="5">
        <v>20</v>
      </c>
      <c r="D45" s="1" t="str">
        <f>VLOOKUP(A:A,个人积分汇总!E:F,2,0)</f>
        <v>冯婧恩</v>
      </c>
    </row>
    <row r="46" s="1" customFormat="1" ht="13.5" hidden="1" spans="1:4">
      <c r="A46" s="4">
        <v>14337</v>
      </c>
      <c r="B46" s="4" t="s">
        <v>1424</v>
      </c>
      <c r="C46" s="5">
        <v>20</v>
      </c>
      <c r="D46" s="1" t="str">
        <f>VLOOKUP(A:A,个人积分汇总!E:F,2,0)</f>
        <v>向芬</v>
      </c>
    </row>
    <row r="47" s="1" customFormat="1" ht="13.5" hidden="1" spans="1:4">
      <c r="A47" s="4">
        <v>14493</v>
      </c>
      <c r="B47" s="4" t="s">
        <v>1429</v>
      </c>
      <c r="C47" s="5">
        <v>20</v>
      </c>
      <c r="D47" s="1" t="str">
        <f>VLOOKUP(A:A,个人积分汇总!E:F,2,0)</f>
        <v>程改</v>
      </c>
    </row>
    <row r="48" s="1" customFormat="1" ht="13.5" hidden="1" spans="1:4">
      <c r="A48" s="4">
        <v>5665</v>
      </c>
      <c r="B48" s="4" t="s">
        <v>488</v>
      </c>
      <c r="C48" s="5">
        <v>20</v>
      </c>
      <c r="D48" s="1" t="str">
        <f>VLOOKUP(A:A,个人积分汇总!E:F,2,0)</f>
        <v>周红蓉</v>
      </c>
    </row>
    <row r="49" s="1" customFormat="1" ht="13.5" hidden="1" spans="1:4">
      <c r="A49" s="4">
        <v>13000</v>
      </c>
      <c r="B49" s="4" t="s">
        <v>1283</v>
      </c>
      <c r="C49" s="5">
        <v>20</v>
      </c>
      <c r="D49" s="1" t="str">
        <f>VLOOKUP(A:A,个人积分汇总!E:F,2,0)</f>
        <v>张春苗</v>
      </c>
    </row>
    <row r="50" s="1" customFormat="1" ht="13.5" hidden="1" spans="1:4">
      <c r="A50" s="4">
        <v>13136</v>
      </c>
      <c r="B50" s="4" t="s">
        <v>1365</v>
      </c>
      <c r="C50" s="5">
        <v>20</v>
      </c>
      <c r="D50" s="1" t="str">
        <f>VLOOKUP(A:A,个人积分汇总!E:F,2,0)</f>
        <v>陈昌敏</v>
      </c>
    </row>
    <row r="51" s="1" customFormat="1" ht="13.5" hidden="1" spans="1:4">
      <c r="A51" s="4">
        <v>14451</v>
      </c>
      <c r="B51" s="4" t="s">
        <v>1514</v>
      </c>
      <c r="C51" s="5">
        <v>20</v>
      </c>
      <c r="D51" s="1" t="str">
        <f>VLOOKUP(A:A,个人积分汇总!E:F,2,0)</f>
        <v>张青青</v>
      </c>
    </row>
    <row r="52" s="1" customFormat="1" ht="13.5" spans="1:4">
      <c r="A52" s="4">
        <v>995589</v>
      </c>
      <c r="B52" s="4" t="s">
        <v>1565</v>
      </c>
      <c r="C52" s="5">
        <v>20</v>
      </c>
      <c r="D52" s="1" t="str">
        <f>VLOOKUP(A:A,个人积分汇总!E:F,2,0)</f>
        <v>王丽超（宏济）</v>
      </c>
    </row>
    <row r="53" s="1" customFormat="1" ht="13.5" spans="1:4">
      <c r="A53" s="4">
        <v>1000449</v>
      </c>
      <c r="B53" s="4" t="s">
        <v>1566</v>
      </c>
      <c r="C53" s="5">
        <v>20</v>
      </c>
      <c r="D53" s="1" t="str">
        <f>VLOOKUP(A:A,个人积分汇总!E:F,2,0)</f>
        <v>刁晓梅（庆云南街）</v>
      </c>
    </row>
    <row r="54" s="1" customFormat="1" ht="13.5" hidden="1" spans="1:4">
      <c r="A54" s="4">
        <v>9822</v>
      </c>
      <c r="B54" s="4" t="s">
        <v>1002</v>
      </c>
      <c r="C54" s="5">
        <v>20</v>
      </c>
      <c r="D54" s="1" t="str">
        <f>VLOOKUP(A:A,个人积分汇总!E:F,2,0)</f>
        <v>蔡旌晶</v>
      </c>
    </row>
    <row r="55" s="1" customFormat="1" ht="13.5" hidden="1" spans="1:4">
      <c r="A55" s="4">
        <v>1000451</v>
      </c>
      <c r="B55" s="4" t="s">
        <v>1605</v>
      </c>
      <c r="C55" s="5">
        <v>20</v>
      </c>
      <c r="D55" s="1" t="str">
        <f>VLOOKUP(A:A,个人积分汇总!E:F,2,0)</f>
        <v>黄长菊</v>
      </c>
    </row>
    <row r="56" s="1" customFormat="1" ht="13.5" hidden="1" spans="1:4">
      <c r="A56" s="4">
        <v>6505</v>
      </c>
      <c r="B56" s="4" t="s">
        <v>1597</v>
      </c>
      <c r="C56" s="5">
        <v>20</v>
      </c>
      <c r="D56" s="1" t="str">
        <f>VLOOKUP(A:A,个人积分汇总!E:F,2,0)</f>
        <v>陈蓉3</v>
      </c>
    </row>
    <row r="57" s="1" customFormat="1" ht="13.5" hidden="1" spans="1:4">
      <c r="A57" s="4">
        <v>14338</v>
      </c>
      <c r="B57" s="4" t="s">
        <v>1422</v>
      </c>
      <c r="C57" s="5">
        <v>20</v>
      </c>
      <c r="D57" s="1" t="str">
        <f>VLOOKUP(A:A,个人积分汇总!E:F,2,0)</f>
        <v>严蓉</v>
      </c>
    </row>
    <row r="58" s="1" customFormat="1" ht="13.5" hidden="1" spans="1:4">
      <c r="A58" s="4">
        <v>14418</v>
      </c>
      <c r="B58" s="4" t="s">
        <v>1450</v>
      </c>
      <c r="C58" s="5">
        <v>20</v>
      </c>
      <c r="D58" s="1" t="str">
        <f>VLOOKUP(A:A,个人积分汇总!E:F,2,0)</f>
        <v>曾宣悦</v>
      </c>
    </row>
    <row r="59" s="1" customFormat="1" ht="13.5" hidden="1" spans="1:4">
      <c r="A59" s="4">
        <v>13282</v>
      </c>
      <c r="B59" s="4" t="s">
        <v>1371</v>
      </c>
      <c r="C59" s="5">
        <v>20</v>
      </c>
      <c r="D59" s="1" t="str">
        <f>VLOOKUP(A:A,个人积分汇总!E:F,2,0)</f>
        <v>何姣姣</v>
      </c>
    </row>
    <row r="60" s="1" customFormat="1" ht="13.5" hidden="1" spans="1:4">
      <c r="A60" s="4">
        <v>14401</v>
      </c>
      <c r="B60" s="4" t="s">
        <v>1535</v>
      </c>
      <c r="C60" s="5">
        <v>20</v>
      </c>
      <c r="D60" s="1" t="str">
        <f>VLOOKUP(A:A,个人积分汇总!E:F,2,0)</f>
        <v>水六罗西</v>
      </c>
    </row>
    <row r="61" s="1" customFormat="1" ht="13.5" hidden="1" spans="1:4">
      <c r="A61" s="4">
        <v>10816</v>
      </c>
      <c r="B61" s="4" t="s">
        <v>712</v>
      </c>
      <c r="C61" s="5">
        <v>20</v>
      </c>
      <c r="D61" s="1" t="str">
        <f>VLOOKUP(A:A,个人积分汇总!E:F,2,0)</f>
        <v>陈思敏</v>
      </c>
    </row>
    <row r="62" s="1" customFormat="1" ht="13.5" hidden="1" spans="1:4">
      <c r="A62" s="4">
        <v>8798</v>
      </c>
      <c r="B62" s="4" t="s">
        <v>1043</v>
      </c>
      <c r="C62" s="5">
        <v>20</v>
      </c>
      <c r="D62" s="1" t="str">
        <f>VLOOKUP(A:A,个人积分汇总!E:F,2,0)</f>
        <v>胡荣琼</v>
      </c>
    </row>
    <row r="63" s="1" customFormat="1" ht="13.5" hidden="1" spans="1:4">
      <c r="A63" s="4">
        <v>4444</v>
      </c>
      <c r="B63" s="4" t="s">
        <v>1606</v>
      </c>
      <c r="C63" s="5">
        <v>20</v>
      </c>
      <c r="D63" s="1" t="str">
        <f>VLOOKUP(A:A,个人积分汇总!E:F,2,0)</f>
        <v>冯莉</v>
      </c>
    </row>
    <row r="64" s="1" customFormat="1" ht="13.5" hidden="1" spans="1:4">
      <c r="A64" s="4">
        <v>13304</v>
      </c>
      <c r="B64" s="4" t="s">
        <v>1607</v>
      </c>
      <c r="C64" s="5">
        <v>20</v>
      </c>
      <c r="D64" s="1" t="str">
        <f>VLOOKUP(A:A,个人积分汇总!E:F,2,0)</f>
        <v>毛玉</v>
      </c>
    </row>
    <row r="65" s="1" customFormat="1" ht="13.5" hidden="1" spans="1:4">
      <c r="A65" s="4">
        <v>14389</v>
      </c>
      <c r="B65" s="4" t="s">
        <v>1497</v>
      </c>
      <c r="C65" s="5">
        <v>20</v>
      </c>
      <c r="D65" s="1" t="str">
        <f>VLOOKUP(A:A,个人积分汇总!E:F,2,0)</f>
        <v>刘云梅</v>
      </c>
    </row>
    <row r="66" s="1" customFormat="1" ht="13.5" hidden="1" spans="1:4">
      <c r="A66" s="4">
        <v>14470</v>
      </c>
      <c r="B66" s="4" t="s">
        <v>1486</v>
      </c>
      <c r="C66" s="5">
        <v>20</v>
      </c>
      <c r="D66" s="1" t="str">
        <f>VLOOKUP(A:A,个人积分汇总!E:F,2,0)</f>
        <v>程静</v>
      </c>
    </row>
    <row r="67" s="1" customFormat="1" ht="13.5" hidden="1" spans="1:4">
      <c r="A67" s="4">
        <v>7279</v>
      </c>
      <c r="B67" s="4" t="s">
        <v>724</v>
      </c>
      <c r="C67" s="5">
        <v>20</v>
      </c>
      <c r="D67" s="1" t="str">
        <f>VLOOKUP(A:A,个人积分汇总!E:F,2,0)</f>
        <v>李可</v>
      </c>
    </row>
    <row r="68" s="1" customFormat="1" ht="13.5" hidden="1" spans="1:4">
      <c r="A68" s="4">
        <v>14306</v>
      </c>
      <c r="B68" s="4" t="s">
        <v>1423</v>
      </c>
      <c r="C68" s="5">
        <v>20</v>
      </c>
      <c r="D68" s="1" t="str">
        <f>VLOOKUP(A:A,个人积分汇总!E:F,2,0)</f>
        <v>蹇艺</v>
      </c>
    </row>
    <row r="69" s="1" customFormat="1" ht="13.5" hidden="1" spans="1:4">
      <c r="A69" s="4">
        <v>14446</v>
      </c>
      <c r="B69" s="4" t="s">
        <v>1576</v>
      </c>
      <c r="C69" s="5">
        <v>20</v>
      </c>
      <c r="D69" s="1" t="str">
        <f>VLOOKUP(A:A,个人积分汇总!E:F,2,0)</f>
        <v>蒋嘉欣</v>
      </c>
    </row>
    <row r="70" s="1" customFormat="1" ht="13.5" spans="1:4">
      <c r="A70" s="4">
        <v>995676</v>
      </c>
      <c r="B70" s="4" t="s">
        <v>1567</v>
      </c>
      <c r="C70" s="5">
        <v>20</v>
      </c>
      <c r="D70" s="1" t="str">
        <f>VLOOKUP(A:A,个人积分汇总!E:F,2,0)</f>
        <v>唐文琼（梨花街）</v>
      </c>
    </row>
    <row r="71" s="1" customFormat="1" ht="13.5" hidden="1" spans="1:4">
      <c r="A71" s="4">
        <v>5662</v>
      </c>
      <c r="B71" s="4" t="s">
        <v>1559</v>
      </c>
      <c r="C71" s="5">
        <v>20</v>
      </c>
      <c r="D71" s="1" t="str">
        <f>VLOOKUP(A:A,个人积分汇总!E:F,2,0)</f>
        <v>余梅</v>
      </c>
    </row>
    <row r="72" s="1" customFormat="1" ht="13.5" hidden="1" spans="1:4">
      <c r="A72" s="4">
        <v>14430</v>
      </c>
      <c r="B72" s="4" t="s">
        <v>1515</v>
      </c>
      <c r="C72" s="5">
        <v>20</v>
      </c>
      <c r="D72" s="1" t="str">
        <f>VLOOKUP(A:A,个人积分汇总!E:F,2,0)</f>
        <v>彭一梅</v>
      </c>
    </row>
    <row r="73" s="1" customFormat="1" ht="13.5" hidden="1" spans="1:4">
      <c r="A73" s="4">
        <v>14425</v>
      </c>
      <c r="B73" s="4" t="s">
        <v>1516</v>
      </c>
      <c r="C73" s="5">
        <v>20</v>
      </c>
      <c r="D73" s="1" t="str">
        <f>VLOOKUP(A:A,个人积分汇总!E:F,2,0)</f>
        <v>田秋琳</v>
      </c>
    </row>
    <row r="74" s="1" customFormat="1" ht="13.5" hidden="1" spans="1:4">
      <c r="A74" s="4">
        <v>5701</v>
      </c>
      <c r="B74" s="4" t="s">
        <v>1029</v>
      </c>
      <c r="C74" s="5">
        <v>20</v>
      </c>
      <c r="D74" s="1" t="str">
        <f>VLOOKUP(A:A,个人积分汇总!E:F,2,0)</f>
        <v>任远芳</v>
      </c>
    </row>
    <row r="75" s="1" customFormat="1" ht="13.5" hidden="1" spans="1:4">
      <c r="A75" s="4">
        <v>13020</v>
      </c>
      <c r="B75" s="4" t="s">
        <v>1385</v>
      </c>
      <c r="C75" s="5">
        <v>20</v>
      </c>
      <c r="D75" s="1" t="str">
        <f>VLOOKUP(A:A,个人积分汇总!E:F,2,0)</f>
        <v>施雪</v>
      </c>
    </row>
    <row r="76" s="1" customFormat="1" ht="13.5" spans="1:4">
      <c r="A76" s="4">
        <v>1002971</v>
      </c>
      <c r="B76" s="4" t="s">
        <v>1568</v>
      </c>
      <c r="C76" s="5">
        <v>20</v>
      </c>
      <c r="D76" s="1" t="str">
        <f>VLOOKUP(A:A,个人积分汇总!E:F,2,0)</f>
        <v>张丽（柳翠）</v>
      </c>
    </row>
    <row r="77" s="1" customFormat="1" ht="13.5" hidden="1" spans="1:4">
      <c r="A77" s="4">
        <v>12566</v>
      </c>
      <c r="B77" s="4" t="s">
        <v>1206</v>
      </c>
      <c r="C77" s="5">
        <v>20</v>
      </c>
      <c r="D77" s="1" t="str">
        <f>VLOOKUP(A:A,个人积分汇总!E:F,2,0)</f>
        <v>廖文莉</v>
      </c>
    </row>
    <row r="78" s="1" customFormat="1" ht="13.5" hidden="1" spans="1:4">
      <c r="A78" s="4">
        <v>7749</v>
      </c>
      <c r="B78" s="4" t="s">
        <v>719</v>
      </c>
      <c r="C78" s="5">
        <v>20</v>
      </c>
      <c r="D78" s="1" t="str">
        <f>VLOOKUP(A:A,个人积分汇总!E:F,2,0)</f>
        <v>刘芬</v>
      </c>
    </row>
    <row r="79" s="1" customFormat="1" ht="13.5" hidden="1" spans="1:4">
      <c r="A79" s="4">
        <v>11627</v>
      </c>
      <c r="B79" s="4" t="s">
        <v>366</v>
      </c>
      <c r="C79" s="5">
        <v>20</v>
      </c>
      <c r="D79" s="1" t="str">
        <f>VLOOKUP(A:A,个人积分汇总!E:F,2,0)</f>
        <v>唐礼萍</v>
      </c>
    </row>
    <row r="80" s="1" customFormat="1" ht="13.5" hidden="1" spans="1:4">
      <c r="A80" s="4">
        <v>13325</v>
      </c>
      <c r="B80" s="4" t="s">
        <v>1358</v>
      </c>
      <c r="C80" s="5">
        <v>20</v>
      </c>
      <c r="D80" s="1" t="str">
        <f>VLOOKUP(A:A,个人积分汇总!E:F,2,0)</f>
        <v>熊雅洁</v>
      </c>
    </row>
    <row r="81" s="1" customFormat="1" ht="13.5" hidden="1" spans="1:4">
      <c r="A81" s="4">
        <v>14465</v>
      </c>
      <c r="B81" s="4" t="s">
        <v>1465</v>
      </c>
      <c r="C81" s="5">
        <v>20</v>
      </c>
      <c r="D81" s="1" t="str">
        <f>VLOOKUP(A:A,个人积分汇总!E:F,2,0)</f>
        <v>月颜颜</v>
      </c>
    </row>
    <row r="82" s="1" customFormat="1" ht="13.5" hidden="1" spans="1:4">
      <c r="A82" s="4">
        <v>9679</v>
      </c>
      <c r="B82" s="4" t="s">
        <v>786</v>
      </c>
      <c r="C82" s="5">
        <v>20</v>
      </c>
      <c r="D82" s="1" t="str">
        <f>VLOOKUP(A:A,个人积分汇总!E:F,2,0)</f>
        <v>李佳岭</v>
      </c>
    </row>
    <row r="83" s="1" customFormat="1" ht="13.5" hidden="1" spans="1:4">
      <c r="A83" s="4">
        <v>13293</v>
      </c>
      <c r="B83" s="4" t="s">
        <v>1608</v>
      </c>
      <c r="C83" s="5">
        <v>20</v>
      </c>
      <c r="D83" s="1" t="str">
        <f>VLOOKUP(A:A,个人积分汇总!E:F,2,0)</f>
        <v>李平</v>
      </c>
    </row>
    <row r="84" s="1" customFormat="1" ht="13.5" hidden="1" spans="1:4">
      <c r="A84" s="4">
        <v>11318</v>
      </c>
      <c r="B84" s="4" t="s">
        <v>1023</v>
      </c>
      <c r="C84" s="5">
        <v>20</v>
      </c>
      <c r="D84" s="1" t="str">
        <f>VLOOKUP(A:A,个人积分汇总!E:F,2,0)</f>
        <v>李俊俐</v>
      </c>
    </row>
    <row r="85" s="1" customFormat="1" ht="13.5" hidden="1" spans="1:4">
      <c r="A85" s="4">
        <v>14199</v>
      </c>
      <c r="B85" s="4" t="s">
        <v>1421</v>
      </c>
      <c r="C85" s="5">
        <v>20</v>
      </c>
      <c r="D85" s="1" t="str">
        <f>VLOOKUP(A:A,个人积分汇总!E:F,2,0)</f>
        <v>张兰兰</v>
      </c>
    </row>
    <row r="86" s="1" customFormat="1" ht="13.5" hidden="1" spans="1:4">
      <c r="A86" s="4">
        <v>5501</v>
      </c>
      <c r="B86" s="4" t="s">
        <v>1032</v>
      </c>
      <c r="C86" s="5">
        <v>20</v>
      </c>
      <c r="D86" s="1" t="str">
        <f>VLOOKUP(A:A,个人积分汇总!E:F,2,0)</f>
        <v>邹惠</v>
      </c>
    </row>
    <row r="87" s="1" customFormat="1" ht="13.5" hidden="1" spans="1:4">
      <c r="A87" s="4">
        <v>14384</v>
      </c>
      <c r="B87" s="4" t="s">
        <v>1506</v>
      </c>
      <c r="C87" s="5">
        <v>20</v>
      </c>
      <c r="D87" s="1" t="str">
        <f>VLOOKUP(A:A,个人积分汇总!E:F,2,0)</f>
        <v>罗佳均</v>
      </c>
    </row>
    <row r="88" s="1" customFormat="1" ht="13.5" hidden="1" spans="1:4">
      <c r="A88" s="4">
        <v>14380</v>
      </c>
      <c r="B88" s="4" t="s">
        <v>1507</v>
      </c>
      <c r="C88" s="5">
        <v>20</v>
      </c>
      <c r="D88" s="1" t="str">
        <f>VLOOKUP(A:A,个人积分汇总!E:F,2,0)</f>
        <v>王进</v>
      </c>
    </row>
    <row r="89" s="1" customFormat="1" ht="13.5" hidden="1" spans="1:4">
      <c r="A89" s="4">
        <v>7046</v>
      </c>
      <c r="B89" s="4" t="s">
        <v>920</v>
      </c>
      <c r="C89" s="5">
        <v>20</v>
      </c>
      <c r="D89" s="1" t="str">
        <f>VLOOKUP(A:A,个人积分汇总!E:F,2,0)</f>
        <v>王波</v>
      </c>
    </row>
    <row r="90" s="1" customFormat="1" ht="13.5" hidden="1" spans="1:4">
      <c r="A90" s="4">
        <v>14139</v>
      </c>
      <c r="B90" s="4" t="s">
        <v>1407</v>
      </c>
      <c r="C90" s="5">
        <v>20</v>
      </c>
      <c r="D90" s="1" t="str">
        <f>VLOOKUP(A:A,个人积分汇总!E:F,2,0)</f>
        <v>罗晓梅</v>
      </c>
    </row>
    <row r="91" s="1" customFormat="1" ht="13.5" hidden="1" spans="1:4">
      <c r="A91" s="4">
        <v>11961</v>
      </c>
      <c r="B91" s="4" t="s">
        <v>1069</v>
      </c>
      <c r="C91" s="5">
        <v>20</v>
      </c>
      <c r="D91" s="1" t="str">
        <f>VLOOKUP(A:A,个人积分汇总!E:F,2,0)</f>
        <v>易月红</v>
      </c>
    </row>
    <row r="92" s="1" customFormat="1" ht="13.5" hidden="1" spans="1:4">
      <c r="A92" s="4">
        <v>14842</v>
      </c>
      <c r="B92" s="4" t="s">
        <v>1444</v>
      </c>
      <c r="C92" s="5">
        <v>20</v>
      </c>
      <c r="D92" s="1" t="str">
        <f>VLOOKUP(A:A,个人积分汇总!E:F,2,0)</f>
        <v>王欢</v>
      </c>
    </row>
    <row r="93" s="1" customFormat="1" ht="13.5" hidden="1" spans="1:4">
      <c r="A93" s="4">
        <v>12990</v>
      </c>
      <c r="B93" s="4" t="s">
        <v>1387</v>
      </c>
      <c r="C93" s="5">
        <v>20</v>
      </c>
      <c r="D93" s="1" t="str">
        <f>VLOOKUP(A:A,个人积分汇总!E:F,2,0)</f>
        <v>龚正红</v>
      </c>
    </row>
    <row r="94" s="1" customFormat="1" ht="13.5" hidden="1" spans="1:4">
      <c r="A94" s="4">
        <v>4061</v>
      </c>
      <c r="B94" s="4" t="s">
        <v>1609</v>
      </c>
      <c r="C94" s="5">
        <v>20</v>
      </c>
      <c r="D94" s="1" t="str">
        <f>VLOOKUP(A:A,个人积分汇总!E:F,2,0)</f>
        <v>江元梅</v>
      </c>
    </row>
    <row r="95" s="1" customFormat="1" ht="13.5" hidden="1" spans="1:4">
      <c r="A95" s="4">
        <v>12147</v>
      </c>
      <c r="B95" s="4" t="s">
        <v>1056</v>
      </c>
      <c r="C95" s="5">
        <v>20</v>
      </c>
      <c r="D95" s="1" t="str">
        <f>VLOOKUP(A:A,个人积分汇总!E:F,2,0)</f>
        <v>沈长英</v>
      </c>
    </row>
    <row r="96" s="1" customFormat="1" ht="13.5" hidden="1" spans="1:4">
      <c r="A96" s="4">
        <v>11619</v>
      </c>
      <c r="B96" s="4" t="s">
        <v>865</v>
      </c>
      <c r="C96" s="5">
        <v>20</v>
      </c>
      <c r="D96" s="1" t="str">
        <f>VLOOKUP(A:A,个人积分汇总!E:F,2,0)</f>
        <v>马婷婷</v>
      </c>
    </row>
    <row r="97" s="1" customFormat="1" ht="13.5" hidden="1" spans="1:4">
      <c r="A97" s="4">
        <v>12934</v>
      </c>
      <c r="B97" s="4" t="s">
        <v>1276</v>
      </c>
      <c r="C97" s="5">
        <v>20</v>
      </c>
      <c r="D97" s="1" t="str">
        <f>VLOOKUP(A:A,个人积分汇总!E:F,2,0)</f>
        <v>高星宇</v>
      </c>
    </row>
    <row r="98" s="1" customFormat="1" ht="13.5" hidden="1" spans="1:4">
      <c r="A98" s="4">
        <v>14840</v>
      </c>
      <c r="B98" s="4" t="s">
        <v>1494</v>
      </c>
      <c r="C98" s="5">
        <v>20</v>
      </c>
      <c r="D98" s="1" t="str">
        <f>VLOOKUP(A:A,个人积分汇总!E:F,2,0)</f>
        <v>罗洁滟</v>
      </c>
    </row>
    <row r="99" s="1" customFormat="1" ht="13.5" hidden="1" spans="1:4">
      <c r="A99" s="4">
        <v>14106</v>
      </c>
      <c r="B99" s="4" t="s">
        <v>1418</v>
      </c>
      <c r="C99" s="5">
        <v>20</v>
      </c>
      <c r="D99" s="1" t="str">
        <f>VLOOKUP(A:A,个人积分汇总!E:F,2,0)</f>
        <v>郭益</v>
      </c>
    </row>
    <row r="100" s="1" customFormat="1" ht="13.5" hidden="1" spans="1:4">
      <c r="A100" s="4">
        <v>7948</v>
      </c>
      <c r="B100" s="4" t="s">
        <v>1175</v>
      </c>
      <c r="C100" s="5">
        <v>20</v>
      </c>
      <c r="D100" s="1" t="str">
        <f>VLOOKUP(A:A,个人积分汇总!E:F,2,0)</f>
        <v>骆素花</v>
      </c>
    </row>
  </sheetData>
  <sheetProtection formatCells="0" insertHyperlinks="0" autoFilter="0"/>
  <autoFilter ref="A1:D100">
    <filterColumn colId="3">
      <customFilters>
        <customFilter operator="equal" val="#N/A"/>
      </customFilters>
    </filterColumn>
    <extLst/>
  </autoFilter>
  <pageMargins left="0.75" right="0.75" top="1" bottom="1" header="0.5" footer="0.5"/>
  <headerFooter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��< ? x m l   v e r s i o n = " 1 . 0 "   s t a n d a l o n e = " y e s " ? > < p i x e l a t o r s   x m l n s = " h t t p s : / / w e b . w p s . c n / e t / 2 0 1 8 / m a i n "   x m l n s : s = " h t t p : / / s c h e m a s . o p e n x m l f o r m a t s . o r g / s p r e a d s h e e t m l / 2 0 0 6 / m a i n " > < p i x e l a t o r L i s t   s h e e t S t i d = " 1 " / > < p i x e l a t o r L i s t   s h e e t S t i d = " 2 " / > < p i x e l a t o r L i s t   s h e e t S t i d = " 3 " / > < p i x e l a t o r L i s t   s h e e t S t i d = " 4 " / > < / p i x e l a t o r s > 
</file>

<file path=customXml/item2.xml>��< ? x m l   v e r s i o n = " 1 . 0 "   s t a n d a l o n e = " y e s " ? > < w o P r o p s   x m l n s = " h t t p s : / / w e b . w p s . c n / e t / 2 0 1 8 / m a i n "   x m l n s : s = " h t t p : / / s c h e m a s . o p e n x m l f o r m a t s . o r g / s p r e a d s h e e t m l / 2 0 0 6 / m a i n " > < w o S h e e t s P r o p s > < w o S h e e t P r o p s   s h e e t S t i d = " 1 "   i n t e r l i n e O n O f f = " 0 "   i n t e r l i n e C o l o r = " 0 "   i s D b S h e e t = " 0 " / > < w o S h e e t P r o p s   s h e e t S t i d = " 2 "   i n t e r l i n e O n O f f = " 0 "   i n t e r l i n e C o l o r = " 0 "   i s D b S h e e t = " 0 " / > < w o S h e e t P r o p s   s h e e t S t i d = " 3 "   i n t e r l i n e O n O f f = " 0 "   i n t e r l i n e C o l o r = " 0 "   i s D b S h e e t = " 0 " / > < / w o S h e e t s P r o p s > < w o B o o k P r o p s > < b o o k S e t t i n g s   i s F i l t e r S h a r e d = " 1 "   i s A u t o U p d a t e P a u s e d = " 0 "   f i l t e r T y p e = " c o n n "   i s M e r g e T a s k s A u t o U p d a t e = " 0 " / > < / w o B o o k P r o p s > < / w o P r o p s > 
</file>

<file path=customXml/item3.xml><?xml version="1.0" encoding="utf-8"?>
<comments xmlns="https://web.wps.cn/et/2018/main" xmlns:s="http://schemas.openxmlformats.org/spreadsheetml/2006/main">
  <commentList sheetStid="2">
    <comment s:ref="F10" rgbClr="3EC958">
      <item id="{eba51b87-56e3-4736-bf01-ee06979de353}" isNormal="1">
        <s:text>
          <s:r>
            <s:t xml:space="preserve">Administrator:
2.23-3.24晚婚</s:t>
          </s:r>
        </s:text>
      </item>
    </comment>
    <comment s:ref="F43" rgbClr="3EC958">
      <item id="{56db6fad-1ecb-491a-9c79-cf42def4028a}" isNormal="1">
        <s:text>
          <s:r>
            <s:t xml:space="preserve">Administrator:
2.19-3.20
</s:t>
          </s:r>
        </s:text>
      </item>
    </comment>
    <comment s:ref="F64" rgbClr="3EC958">
      <item id="{8a1374f1-d5c6-4cbc-b912-04b754e957ff}" isNormal="1">
        <s:text>
          <s:r>
            <s:t xml:space="preserve">Administrator:病假
2021/12/6-2022/3/5
</s:t>
          </s:r>
        </s:text>
      </item>
    </comment>
    <comment s:ref="F307" rgbClr="3EC958">
      <item id="{9ca4dabd-c99b-4938-8d2c-ef9901a67514}" isNormal="1">
        <s:text>
          <s:r>
            <s:t xml:space="preserve">Administrato产假3.1-6.6</s:t>
          </s:r>
        </s:text>
      </item>
    </comment>
    <comment s:ref="F339" rgbClr="3EC958">
      <item id="{0ed7ff6d-7cb2-493b-b05c-e657208e6ecc}" isNormal="1">
        <s:text>
          <s:r>
            <s:t xml:space="preserve">Administrator:
病假
2021.12.20-2022.3.19
</s:t>
          </s:r>
        </s:text>
      </item>
    </comment>
  </commentList>
</comments>
</file>

<file path=customXml/itemProps1.xml><?xml version="1.0" encoding="utf-8"?>
<ds:datastoreItem xmlns:ds="http://schemas.openxmlformats.org/officeDocument/2006/customXml" ds:itemID="{224D003E-15C9-4FFE-AB16-9E66474EAE4E}">
  <ds:schemaRefs/>
</ds:datastoreItem>
</file>

<file path=customXml/itemProps2.xml><?xml version="1.0" encoding="utf-8"?>
<ds:datastoreItem xmlns:ds="http://schemas.openxmlformats.org/officeDocument/2006/customXml" ds:itemID="{06C82605-B75B-4693-9329-32AAD527C692}">
  <ds:schemaRefs/>
</ds:datastoreItem>
</file>

<file path=customXml/itemProps3.xml><?xml version="1.0" encoding="utf-8"?>
<ds:datastoreItem xmlns:ds="http://schemas.openxmlformats.org/officeDocument/2006/customXml" ds:itemID="{06A0048C-2381-489B-AA07-9611017176EA}">
  <ds:schemaRefs>
    <ds:schemaRef ds:uri="https://web.wps.cn/et/2018/main"/>
    <ds:schemaRef ds:uri="http://schemas.openxmlformats.org/spreadsheetml/2006/main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WWO_base_provider_20210929220102-c9fcf70066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个人积分汇总</vt:lpstr>
      <vt:lpstr>3月在岗人员</vt:lpstr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2019-05-25T11:07:00Z</dcterms:created>
  <dcterms:modified xsi:type="dcterms:W3CDTF">2022-04-12T08:46:13Z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2052-11.1.0.11365</vt:lpwstr>
  </property>
  <property fmtid="{D5CDD505-2E9C-101B-9397-08002B2CF9AE}" pid="3" name="ICV">
    <vt:lpwstr>1998ADBECF4D415D9AE6853DED1B9ADA</vt:lpwstr>
  </property>
</Properties>
</file>