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3" activeTab="3"/>
  </bookViews>
  <sheets>
    <sheet name="Sheet3" sheetId="3" state="hidden" r:id="rId1"/>
    <sheet name="Sheet6" sheetId="4" state="hidden" r:id="rId2"/>
    <sheet name="Sheet2" sheetId="6" state="hidden" r:id="rId3"/>
    <sheet name="门店认购清单" sheetId="2" r:id="rId4"/>
    <sheet name="片区汇总" sheetId="5" state="hidden" r:id="rId5"/>
  </sheets>
  <definedNames>
    <definedName name="_xlnm._FilterDatabase" localSheetId="3" hidden="1">门店认购清单!$A$3:$V$150</definedName>
  </definedNames>
  <calcPr calcId="144525"/>
  <pivotCaches>
    <pivotCache cacheId="0" r:id="rId6"/>
    <pivotCache cacheId="1" r:id="rId7"/>
    <pivotCache cacheId="2" r:id="rId8"/>
  </pivotCaches>
</workbook>
</file>

<file path=xl/sharedStrings.xml><?xml version="1.0" encoding="utf-8"?>
<sst xmlns="http://schemas.openxmlformats.org/spreadsheetml/2006/main" count="553" uniqueCount="203">
  <si>
    <t>片区</t>
  </si>
  <si>
    <t>求和项:一档</t>
  </si>
  <si>
    <t>求和项:二档</t>
  </si>
  <si>
    <t>求和项:1月任务</t>
  </si>
  <si>
    <t>城郊二片</t>
  </si>
  <si>
    <t>城郊一片</t>
  </si>
  <si>
    <t>城中片区</t>
  </si>
  <si>
    <t>东南片区</t>
  </si>
  <si>
    <t>旗舰片区</t>
  </si>
  <si>
    <t>西北片区</t>
  </si>
  <si>
    <t>新津片区</t>
  </si>
  <si>
    <t>(空白)</t>
  </si>
  <si>
    <t>总计</t>
  </si>
  <si>
    <t>求和项:门店认购盒数</t>
  </si>
  <si>
    <t>求和项:预发奖励</t>
  </si>
  <si>
    <t>求和项:预发奖励2</t>
  </si>
  <si>
    <t>求和项:合计</t>
  </si>
  <si>
    <t>求和项:截止2月13日销售数量</t>
  </si>
  <si>
    <t>求和项:1-2月任务</t>
  </si>
  <si>
    <t>求和项:截止2月13日销售数量2</t>
  </si>
  <si>
    <t>2022年1-2月认购任务</t>
  </si>
  <si>
    <t>绵阳系列（参芪、五子）</t>
  </si>
  <si>
    <r>
      <rPr>
        <sz val="10"/>
        <color rgb="FF000000"/>
        <rFont val="宋体"/>
        <charset val="134"/>
      </rPr>
      <t>聚乙烯醇滴眼液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瑞珠</t>
    </r>
    <r>
      <rPr>
        <sz val="10"/>
        <color rgb="FF000000"/>
        <rFont val="Arial"/>
        <charset val="134"/>
      </rPr>
      <t>)</t>
    </r>
  </si>
  <si>
    <t>合计</t>
  </si>
  <si>
    <t>序号</t>
  </si>
  <si>
    <t>门店ID</t>
  </si>
  <si>
    <t>门店名</t>
  </si>
  <si>
    <t>门店类型</t>
  </si>
  <si>
    <t>一档</t>
  </si>
  <si>
    <t>二档</t>
  </si>
  <si>
    <t>门店选择档次</t>
  </si>
  <si>
    <t>门店认购盒数</t>
  </si>
  <si>
    <t>预发奖励</t>
  </si>
  <si>
    <t>销售数量</t>
  </si>
  <si>
    <t>实际完成档次</t>
  </si>
  <si>
    <t>实际应领奖励</t>
  </si>
  <si>
    <t>1-2月任务</t>
  </si>
  <si>
    <t>预发</t>
  </si>
  <si>
    <t>实际应领</t>
  </si>
  <si>
    <t>应退回</t>
  </si>
  <si>
    <t>应补发</t>
  </si>
  <si>
    <t>四川太极新都区新繁镇繁江北路药店</t>
  </si>
  <si>
    <t>A</t>
  </si>
  <si>
    <t>四川太极新都区新都街道万和北路药店</t>
  </si>
  <si>
    <t>四川太极怀远店</t>
  </si>
  <si>
    <t>B</t>
  </si>
  <si>
    <t>四川太极新都区马超东路店</t>
  </si>
  <si>
    <t>四川太极温江区公平街道江安路药店</t>
  </si>
  <si>
    <t>四川太极温江店</t>
  </si>
  <si>
    <t>四川太极彭州市致和镇南三环路药店</t>
  </si>
  <si>
    <t>四川太极崇州市崇阳镇永康东路药店</t>
  </si>
  <si>
    <t>四川太极都江堰景中路店</t>
  </si>
  <si>
    <t>四川太极金带街药店</t>
  </si>
  <si>
    <t>四川太极都江堰市蒲阳路药店</t>
  </si>
  <si>
    <t>C</t>
  </si>
  <si>
    <t>四川太极都江堰市蒲阳镇堰问道西路药店</t>
  </si>
  <si>
    <t>四川太极都江堰奎光路中段药店</t>
  </si>
  <si>
    <t>四川太极都江堰幸福镇翔凤路药店</t>
  </si>
  <si>
    <t>四川太极都江堰聚源镇药店</t>
  </si>
  <si>
    <t>四川太极崇州市崇阳镇尚贤坊街药店</t>
  </si>
  <si>
    <t>四川太极崇州中心店</t>
  </si>
  <si>
    <t>四川太极崇州市崇阳镇蜀州中路药店</t>
  </si>
  <si>
    <t>四川太极三江店</t>
  </si>
  <si>
    <t>四川太极都江堰药店</t>
  </si>
  <si>
    <t>四川太极都江堰市永丰街道宝莲路药店</t>
  </si>
  <si>
    <t>四川太极崇州市怀远镇文井北路药店</t>
  </si>
  <si>
    <t>新都商贸大道店</t>
  </si>
  <si>
    <t>四川太极邛崃中心药店</t>
  </si>
  <si>
    <t>四川太极邛崃市文君街道杏林路药店</t>
  </si>
  <si>
    <t>四川太极大邑县晋原镇内蒙古大道桃源药店</t>
  </si>
  <si>
    <t>四川太极邛崃市临邛镇洪川小区药店</t>
  </si>
  <si>
    <t>四川太极大邑县晋原镇子龙路店</t>
  </si>
  <si>
    <t>四川太极大邑县沙渠镇方圆路药店</t>
  </si>
  <si>
    <t>四川太极大邑县晋原镇东街药店</t>
  </si>
  <si>
    <t>四川太极大邑县安仁镇千禧街药店</t>
  </si>
  <si>
    <t>四川太极大邑县晋原镇通达东路五段药店</t>
  </si>
  <si>
    <t>四川太极大邑县晋原镇北街药店</t>
  </si>
  <si>
    <t>四川太极邛崃市临邛镇翠荫街药店</t>
  </si>
  <si>
    <t>四川太极大邑县晋源镇东壕沟段药店</t>
  </si>
  <si>
    <t>四川太极大邑县新场镇文昌街药店</t>
  </si>
  <si>
    <t>四川太极邛崃市羊安镇永康大道药店</t>
  </si>
  <si>
    <t>四川太极大邑县晋原镇潘家街药店</t>
  </si>
  <si>
    <t>四川太极大邑晋原街道金巷西街药店</t>
  </si>
  <si>
    <t>四川太极大邑县观音阁街西段店</t>
  </si>
  <si>
    <t>四川太极邛崃市文君街道凤凰大道药店</t>
  </si>
  <si>
    <t>四川太极大邑县晋原街道蜀望路药店</t>
  </si>
  <si>
    <t>四川太极大邑县晋原街道南街药店</t>
  </si>
  <si>
    <t>四川太极大邑县元通路店</t>
  </si>
  <si>
    <t>四川太极青羊区北东街店</t>
  </si>
  <si>
    <t>四川太极青羊区青龙街药店</t>
  </si>
  <si>
    <t>四川太极浆洗街药店</t>
  </si>
  <si>
    <t>四川太极通盈街药店</t>
  </si>
  <si>
    <t>四川太极成华区华油路药店</t>
  </si>
  <si>
    <t>四川太极成华区二环路北四段药店（汇融名城）</t>
  </si>
  <si>
    <t>四川太极高新天久北巷药店</t>
  </si>
  <si>
    <t>四川太极锦江区观音桥街药店</t>
  </si>
  <si>
    <t>四川太极郫县郫筒镇一环路东南段药店</t>
  </si>
  <si>
    <t>四川太极成华区培华东路药店</t>
  </si>
  <si>
    <t>四川太极郫县郫筒镇东大街药店</t>
  </si>
  <si>
    <t>四川太极武侯区科华街药店</t>
  </si>
  <si>
    <t>四川太极成华区东昌路一药店</t>
  </si>
  <si>
    <t>四川太极锦江区水杉街药店</t>
  </si>
  <si>
    <t>四川太极高新区紫薇东路药店</t>
  </si>
  <si>
    <t>四川太极锦江区静沙南路药店</t>
  </si>
  <si>
    <t>四川太极成华区羊子山西路药店（兴元华盛）</t>
  </si>
  <si>
    <t>四川太极红星店</t>
  </si>
  <si>
    <t>四川太极锦江区宏济中路药店</t>
  </si>
  <si>
    <t>四川太极金丝街药店</t>
  </si>
  <si>
    <t>四川太极锦江区劼人路药店</t>
  </si>
  <si>
    <t>四川太极成华区西林一街药店</t>
  </si>
  <si>
    <t>四川太极武侯区长寿路药店</t>
  </si>
  <si>
    <t>四川太极成都高新区元华二巷药店</t>
  </si>
  <si>
    <t>四川太极武侯区科华北路药店</t>
  </si>
  <si>
    <t>四川太极高新区天顺路药店</t>
  </si>
  <si>
    <t>四川太极人民中路店</t>
  </si>
  <si>
    <t>四川太极武侯区倪家桥路药店</t>
  </si>
  <si>
    <t>四川太极武侯区航中街药店</t>
  </si>
  <si>
    <t>四川太极锦江区合欢树街药店</t>
  </si>
  <si>
    <t>四川太极成华区驷马桥三路药店</t>
  </si>
  <si>
    <t>四川太极高新区锦城大道药店</t>
  </si>
  <si>
    <t>四川太极成华区万科路药店</t>
  </si>
  <si>
    <t>四川太极成华区华泰路药店</t>
  </si>
  <si>
    <t>四川太极锦江区榕声路店</t>
  </si>
  <si>
    <t>四川太极新乐中街药店</t>
  </si>
  <si>
    <t>四川太极成华杉板桥南一路店</t>
  </si>
  <si>
    <t>四川太极新园大道药店</t>
  </si>
  <si>
    <t>四川太极高新区大源北街药店</t>
  </si>
  <si>
    <t>四川太极成华区崔家店路药店</t>
  </si>
  <si>
    <t>四川太极成华区金马河路药店</t>
  </si>
  <si>
    <t>四川太极高新区新下街药店</t>
  </si>
  <si>
    <t>四川太极双林路药店</t>
  </si>
  <si>
    <t>四川太极成华区万宇路药店</t>
  </si>
  <si>
    <t>四川太极高新区泰和二街药店</t>
  </si>
  <si>
    <t>四川太极双流县西航港街道锦华路一段药店</t>
  </si>
  <si>
    <t>四川太极锦江区柳翠路药店</t>
  </si>
  <si>
    <t>四川太极高新区中和大道药店</t>
  </si>
  <si>
    <t>四川太极双流区东升街道三强西路药店</t>
  </si>
  <si>
    <t>四川太极成华区华康路药店</t>
  </si>
  <si>
    <t>四川太极高新区剑南大道药店</t>
  </si>
  <si>
    <t>四川太极成华区水碾河路药店</t>
  </si>
  <si>
    <t>四川太极高新区中和公济桥路药店</t>
  </si>
  <si>
    <t>四川太极成华区华泰路二药店</t>
  </si>
  <si>
    <t>四川太极成华区龙潭西路药店</t>
  </si>
  <si>
    <t>四川太极旗舰店</t>
  </si>
  <si>
    <t>T</t>
  </si>
  <si>
    <t>成都成汉太极大药房有限公司</t>
  </si>
  <si>
    <t>四川太极锦江区庆云南街药店</t>
  </si>
  <si>
    <t>四川太极锦江区梨花街药店</t>
  </si>
  <si>
    <t>四川太极武侯区丝竹路药店</t>
  </si>
  <si>
    <t>四川太极青羊区童子街药店</t>
  </si>
  <si>
    <t>四川太极青羊区十二桥药店</t>
  </si>
  <si>
    <t>四川太极光华药店</t>
  </si>
  <si>
    <t>四川太极光华村街药店</t>
  </si>
  <si>
    <t>四川太极武侯区顺和街店</t>
  </si>
  <si>
    <t>四川太极土龙路药店</t>
  </si>
  <si>
    <t>四川太极清江东路药店</t>
  </si>
  <si>
    <t>四川太极金牛区银河北街药店</t>
  </si>
  <si>
    <t>四川太极青羊区贝森北路药店</t>
  </si>
  <si>
    <t>四川太极枣子巷药店</t>
  </si>
  <si>
    <t>四川太极武侯区大悦路药店</t>
  </si>
  <si>
    <t>四川太极金牛区蜀汉路药店</t>
  </si>
  <si>
    <t>四川太极青羊区蜀辉路药店</t>
  </si>
  <si>
    <t>四川太极金牛区交大路第三药店</t>
  </si>
  <si>
    <t>四川太极金牛区花照壁中横街药店</t>
  </si>
  <si>
    <t>四川太极金牛区花照壁药店</t>
  </si>
  <si>
    <t>四川太极金牛区银沙路药店</t>
  </si>
  <si>
    <t>四川太极青羊区光华北五路药店</t>
  </si>
  <si>
    <t>四川太极金牛区金沙路药店</t>
  </si>
  <si>
    <t>四川太极武侯区佳灵路药店</t>
  </si>
  <si>
    <t>四川太极西部店</t>
  </si>
  <si>
    <t>四川太极金牛区黄苑东街药店</t>
  </si>
  <si>
    <t>四川太极大药房连锁有限公司武侯区聚萃街药店</t>
  </si>
  <si>
    <t>四川太极青羊区清江东路三药店</t>
  </si>
  <si>
    <t>四川太极沙河源药店</t>
  </si>
  <si>
    <t>四川太极金牛区五福桥东路药店</t>
  </si>
  <si>
    <t>四川太极青羊区大石西路药店</t>
  </si>
  <si>
    <t>四川太极青羊区蜀鑫路药店</t>
  </si>
  <si>
    <t>四川太极武侯区逸都路药店</t>
  </si>
  <si>
    <t>四川太极武侯区双楠路药店</t>
  </si>
  <si>
    <t>四川太极武侯区大华街药店</t>
  </si>
  <si>
    <t>四川太极青羊区光华西一路药店</t>
  </si>
  <si>
    <t>四川太极青羊区金祥路药店</t>
  </si>
  <si>
    <t>四川太极青羊区蜀源路药店</t>
  </si>
  <si>
    <t>四川太极青羊区经一路药店</t>
  </si>
  <si>
    <t>四川太极金牛区沙湾东一路药店</t>
  </si>
  <si>
    <t>四川太极武侯区聚福路药店</t>
  </si>
  <si>
    <t>四川太极五津西路药店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</si>
  <si>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</si>
  <si>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</si>
  <si>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</si>
  <si>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</si>
  <si>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t>应退厂家：</t>
  </si>
  <si>
    <t>2022年1-2月认购预发奖励汇总表</t>
  </si>
  <si>
    <t>1-2月认购品种完成进度通报</t>
  </si>
  <si>
    <t>绵阳系列门店认购盒数</t>
  </si>
  <si>
    <t>瑞珠认购任务</t>
  </si>
  <si>
    <t>绵阳系列（五子、参芪）</t>
  </si>
  <si>
    <t>瑞珠聚乙烯醇滴眼液</t>
  </si>
  <si>
    <t>1-2月认购盒数</t>
  </si>
  <si>
    <t>截止2月13日销售数量</t>
  </si>
  <si>
    <t>完成进度</t>
  </si>
  <si>
    <t>1-2月认购任务</t>
  </si>
  <si>
    <t>截止2月13日销售数量2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</si>
</sst>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6"/>
      <name val="方正书宋_GBK"/>
      <charset val="0"/>
    </font>
    <font>
      <sz val="16"/>
      <name val="Arial"/>
      <charset val="0"/>
    </font>
    <font>
      <sz val="12"/>
      <name val="宋体"/>
      <charset val="0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17" borderId="11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4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pivotCacheDefinition" Target="pivotCache/pivotCacheDefinition3.xml"/><Relationship Id="rId7" Type="http://schemas.openxmlformats.org/officeDocument/2006/relationships/pivotCacheDefinition" Target="pivotCache/pivotCacheDefinition2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561.57" refreshedBy="Administrator" recordCount="147">
  <cacheSource type="worksheet">
    <worksheetSource ref="A3:O150" sheet="门店认购清单"/>
  </cacheSource>
  <cacheFields count="8">
    <cacheField name="序号" numFmtId="0">
      <sharedItems containsString="0" containsBlank="1" containsNumber="1" containsInteger="1" minValue="0" maxValue="146" count="14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m/>
      </sharedItems>
    </cacheField>
    <cacheField name="门店ID" numFmtId="0">
      <sharedItems containsString="0" containsBlank="1" containsNumber="1" containsInteger="1" minValue="0" maxValue="123007" count="147">
        <n v="730"/>
        <n v="107658"/>
        <n v="54"/>
        <n v="709"/>
        <n v="101453"/>
        <n v="329"/>
        <n v="120844"/>
        <n v="104428"/>
        <n v="587"/>
        <n v="367"/>
        <n v="738"/>
        <n v="710"/>
        <n v="704"/>
        <n v="706"/>
        <n v="713"/>
        <n v="754"/>
        <n v="52"/>
        <n v="104838"/>
        <n v="56"/>
        <n v="351"/>
        <n v="110378"/>
        <n v="122176"/>
        <n v="122906"/>
        <n v="341"/>
        <n v="111400"/>
        <n v="746"/>
        <n v="721"/>
        <n v="539"/>
        <n v="716"/>
        <n v="748"/>
        <n v="594"/>
        <n v="717"/>
        <n v="107728"/>
        <n v="102564"/>
        <n v="549"/>
        <n v="720"/>
        <n v="732"/>
        <n v="104533"/>
        <n v="117637"/>
        <n v="117923"/>
        <n v="591"/>
        <n v="122686"/>
        <n v="122718"/>
        <n v="123007"/>
        <n v="517"/>
        <n v="114685"/>
        <n v="337"/>
        <n v="373"/>
        <n v="578"/>
        <n v="581"/>
        <n v="399"/>
        <n v="724"/>
        <n v="747"/>
        <n v="114844"/>
        <n v="572"/>
        <n v="744"/>
        <n v="114622"/>
        <n v="598"/>
        <n v="105910"/>
        <n v="117184"/>
        <n v="585"/>
        <n v="308"/>
        <n v="116482"/>
        <n v="391"/>
        <n v="102479"/>
        <n v="103199"/>
        <n v="117310"/>
        <n v="106485"/>
        <n v="116919"/>
        <n v="115971"/>
        <n v="349"/>
        <n v="113299"/>
        <n v="105396"/>
        <n v="753"/>
        <n v="119262"/>
        <n v="571"/>
        <n v="707"/>
        <n v="712"/>
        <n v="546"/>
        <n v="387"/>
        <n v="511"/>
        <n v="377"/>
        <n v="737"/>
        <n v="515"/>
        <n v="103639"/>
        <n v="105751"/>
        <n v="355"/>
        <n v="743"/>
        <n v="118074"/>
        <n v="573"/>
        <n v="723"/>
        <n v="104430"/>
        <n v="733"/>
        <n v="740"/>
        <n v="114069"/>
        <n v="118758"/>
        <n v="106568"/>
        <n v="122198"/>
        <n v="545"/>
        <n v="307"/>
        <n v="750"/>
        <n v="742"/>
        <n v="106066"/>
        <n v="106865"/>
        <n v="102935"/>
        <n v="582"/>
        <n v="343"/>
        <n v="365"/>
        <n v="513"/>
        <n v="379"/>
        <n v="357"/>
        <n v="102934"/>
        <n v="103198"/>
        <n v="359"/>
        <n v="106569"/>
        <n v="105267"/>
        <n v="106399"/>
        <n v="726"/>
        <n v="117491"/>
        <n v="111219"/>
        <n v="108277"/>
        <n v="114286"/>
        <n v="745"/>
        <n v="102565"/>
        <n v="311"/>
        <n v="727"/>
        <n v="752"/>
        <n v="347"/>
        <n v="339"/>
        <n v="112415"/>
        <n v="570"/>
        <n v="113025"/>
        <n v="113298"/>
        <n v="112888"/>
        <n v="104429"/>
        <n v="113833"/>
        <n v="118951"/>
        <n v="119263"/>
        <n v="116773"/>
        <n v="118151"/>
        <n v="119622"/>
        <n v="385"/>
        <n v="108656"/>
        <n v="514"/>
        <n v="102567"/>
        <n v="371"/>
        <m/>
      </sharedItems>
    </cacheField>
    <cacheField name="门店名" numFmtId="0">
      <sharedItems count="147">
        <s v="四川太极新都区新繁镇繁江北路药店"/>
        <s v="四川太极新都区新都街道万和北路药店"/>
        <s v="四川太极怀远店"/>
        <s v="四川太极新都区马超东路店"/>
        <s v="四川太极温江区公平街道江安路药店"/>
        <s v="四川太极温江店"/>
        <s v="四川太极彭州市致和镇南三环路药店"/>
        <s v="四川太极崇州市崇阳镇永康东路药店 "/>
        <s v="四川太极都江堰景中路店"/>
        <s v="四川太极金带街药店"/>
        <s v="四川太极都江堰市蒲阳路药店"/>
        <s v="四川太极都江堰市蒲阳镇堰问道西路药店"/>
        <s v="四川太极都江堰奎光路中段药店"/>
        <s v="四川太极都江堰幸福镇翔凤路药店"/>
        <s v="四川太极都江堰聚源镇药店"/>
        <s v="四川太极崇州市崇阳镇尚贤坊街药店"/>
        <s v="四川太极崇州中心店"/>
        <s v="四川太极崇州市崇阳镇蜀州中路药店"/>
        <s v="四川太极三江店"/>
        <s v="四川太极都江堰药店"/>
        <s v="四川太极都江堰市永丰街道宝莲路药店"/>
        <s v="四川太极崇州市怀远镇文井北路药店"/>
        <s v="新都商贸大道店"/>
        <s v="四川太极邛崃中心药店"/>
        <s v="四川太极邛崃市文君街道杏林路药店"/>
        <s v="四川太极大邑县晋原镇内蒙古大道桃源药店"/>
        <s v="四川太极邛崃市临邛镇洪川小区药店"/>
        <s v="四川太极大邑县晋原镇子龙路店"/>
        <s v="四川太极大邑县沙渠镇方圆路药店"/>
        <s v="四川太极大邑县晋原镇东街药店"/>
        <s v="四川太极大邑县安仁镇千禧街药店"/>
        <s v="四川太极大邑县晋原镇通达东路五段药店"/>
        <s v="四川太极大邑县晋原镇北街药店"/>
        <s v="四川太极邛崃市临邛镇翠荫街药店"/>
        <s v="四川太极大邑县晋源镇东壕沟段药店"/>
        <s v="四川太极大邑县新场镇文昌街药店"/>
        <s v="四川太极邛崃市羊安镇永康大道药店"/>
        <s v="四川太极大邑县晋原镇潘家街药店"/>
        <s v="四川太极大邑晋原街道金巷西街药店"/>
        <s v="四川太极大邑县观音阁街西段店"/>
        <s v="四川太极邛崃市文君街道凤凰大道药店"/>
        <s v="四川太极大邑县晋原街道蜀望路药店"/>
        <s v="四川太极大邑县晋原街道南街药店"/>
        <s v="四川太极大邑县元通路店"/>
        <s v="四川太极青羊区北东街店"/>
        <s v="四川太极青羊区青龙街药店"/>
        <s v="四川太极浆洗街药店"/>
        <s v="四川太极通盈街药店"/>
        <s v="四川太极成华区华油路药店"/>
        <s v="四川太极成华区二环路北四段药店（汇融名城）"/>
        <s v="四川太极高新天久北巷药店"/>
        <s v="四川太极锦江区观音桥街药店"/>
        <s v="四川太极郫县郫筒镇一环路东南段药店"/>
        <s v="四川太极成华区培华东路药店"/>
        <s v="四川太极郫县郫筒镇东大街药店"/>
        <s v="四川太极武侯区科华街药店"/>
        <s v="四川太极成华区东昌路一药店"/>
        <s v="四川太极锦江区水杉街药店"/>
        <s v="四川太极高新区紫薇东路药店"/>
        <s v="四川太极锦江区静沙南路药店"/>
        <s v="四川太极成华区羊子山西路药店（兴元华盛）"/>
        <s v="四川太极红星店"/>
        <s v="四川太极锦江区宏济中路药店"/>
        <s v="四川太极金丝街药店"/>
        <s v="四川太极锦江区劼人路药店"/>
        <s v="四川太极成华区西林一街药店"/>
        <s v="四川太极武侯区长寿路药店"/>
        <s v="四川太极成都高新区元华二巷药店"/>
        <s v="四川太极武侯区科华北路药店"/>
        <s v="四川太极高新区天顺路药店"/>
        <s v="四川太极人民中路店"/>
        <s v="四川太极武侯区倪家桥路药店"/>
        <s v="四川太极武侯区航中街药店"/>
        <s v="四川太极锦江区合欢树街药店"/>
        <s v="四川太极成华区驷马桥三路药店"/>
        <s v="四川太极高新区锦城大道药店"/>
        <s v="四川太极成华区万科路药店"/>
        <s v="四川太极成华区华泰路药店"/>
        <s v="四川太极锦江区榕声路店"/>
        <s v="四川太极新乐中街药店"/>
        <s v="四川太极成华杉板桥南一路店"/>
        <s v="四川太极新园大道药店"/>
        <s v="四川太极高新区大源北街药店"/>
        <s v="四川太极成华区崔家店路药店"/>
        <s v="四川太极成华区金马河路药店"/>
        <s v="四川太极高新区新下街药店"/>
        <s v="四川太极双林路药店"/>
        <s v="四川太极成华区万宇路药店"/>
        <s v="四川太极高新区泰和二街药店"/>
        <s v="四川太极双流县西航港街道锦华路一段药店"/>
        <s v="四川太极锦江区柳翠路药店"/>
        <s v="四川太极高新区中和大道药店"/>
        <s v="四川太极双流区东升街道三强西路药店"/>
        <s v="四川太极成华区华康路药店"/>
        <s v="四川太极高新区剑南大道药店"/>
        <s v="四川太极成华区水碾河路药店"/>
        <s v="四川太极高新区中和公济桥路药店"/>
        <s v="四川太极成华区华泰路二药店"/>
        <s v="四川太极成华区龙潭西路药店"/>
        <s v="四川太极旗舰店"/>
        <s v="成都成汉太极大药房有限公司"/>
        <s v="四川太极锦江区庆云南街药店"/>
        <s v="四川太极锦江区梨花街药店"/>
        <s v="四川太极武侯区丝竹路药店"/>
        <s v="四川太极青羊区童子街药店"/>
        <s v="四川太极青羊区十二桥药店"/>
        <s v="四川太极光华药店"/>
        <s v="四川太极光华村街药店"/>
        <s v="四川太极武侯区顺和街店"/>
        <s v="四川太极土龙路药店"/>
        <s v="四川太极清江东路药店"/>
        <s v="四川太极金牛区银河北街药店"/>
        <s v="四川太极青羊区贝森北路药店"/>
        <s v="四川太极枣子巷药店"/>
        <s v="四川太极武侯区大悦路药店"/>
        <s v="四川太极金牛区蜀汉路药店"/>
        <s v="四川太极青羊区蜀辉路药店"/>
        <s v="四川太极金牛区交大路第三药店"/>
        <s v="四川太极金牛区花照壁中横街药店"/>
        <s v="四川太极金牛区花照壁药店"/>
        <s v="四川太极金牛区银沙路药店"/>
        <s v="四川太极青羊区光华北五路药店"/>
        <s v="四川太极金牛区金沙路药店"/>
        <s v="四川太极武侯区佳灵路药店"/>
        <s v="四川太极西部店"/>
        <s v="四川太极金牛区黄苑东街药店"/>
        <s v="四川太极大药房连锁有限公司武侯区聚萃街药店"/>
        <s v="四川太极青羊区清江东路三药店"/>
        <s v="四川太极沙河源药店"/>
        <s v="四川太极金牛区五福桥东路药店"/>
        <s v="四川太极青羊区大石西路药店"/>
        <s v="四川太极青羊区蜀鑫路药店"/>
        <s v="四川太极武侯区逸都路药店"/>
        <s v="四川太极武侯区双楠路药店"/>
        <s v="四川太极武侯区大华街药店"/>
        <s v="四川太极青羊区光华西一路药店"/>
        <s v="四川太极青羊区金祥路药店"/>
        <s v="四川太极青羊区蜀源路药店"/>
        <s v="四川太极青羊区经一路药店"/>
        <s v="四川太极金牛区沙湾东一路药店"/>
        <s v="四川太极武侯区聚福路药店"/>
        <s v="四川太极五津西路药店"/>
        <s v="四川太极新津县五津镇五津西路二药房"/>
        <s v="四川太极新津邓双镇岷江店"/>
        <s v="四川太极新津县五津镇武阳西路药店"/>
        <s v="四川太极兴义镇万兴路药店"/>
        <s v="合计"/>
      </sharedItems>
    </cacheField>
    <cacheField name="片区" numFmtId="0">
      <sharedItems containsBlank="1" count="8">
        <s v="城郊二片"/>
        <s v="城郊一片"/>
        <s v="城中片区"/>
        <s v="东南片区"/>
        <s v="旗舰片区"/>
        <s v="西北片区"/>
        <s v="新津片区"/>
        <m/>
      </sharedItems>
    </cacheField>
    <cacheField name="门店类型" numFmtId="0">
      <sharedItems containsBlank="1" count="5">
        <s v="A"/>
        <s v="B"/>
        <s v="C"/>
        <m/>
        <s v="T"/>
      </sharedItems>
    </cacheField>
    <cacheField name="一档" numFmtId="0">
      <sharedItems containsSemiMixedTypes="0" containsString="0" containsNumber="1" containsInteger="1" minValue="0" maxValue="600" count="5">
        <n v="6"/>
        <n v="5"/>
        <n v="4"/>
        <n v="3"/>
        <n v="600"/>
      </sharedItems>
    </cacheField>
    <cacheField name="二档" numFmtId="0">
      <sharedItems containsSemiMixedTypes="0" containsString="0" containsNumber="1" containsInteger="1" minValue="0" maxValue="890" count="6">
        <n v="8"/>
        <n v="7"/>
        <n v="6"/>
        <n v="4"/>
        <n v="5"/>
        <n v="890"/>
      </sharedItems>
    </cacheField>
    <cacheField name="1月任务" numFmtId="0">
      <sharedItems containsSemiMixedTypes="0" containsString="0" containsNumber="1" containsInteger="1" minValue="0" maxValue="2000" count="8">
        <n v="26"/>
        <n v="18"/>
        <n v="14"/>
        <n v="10"/>
        <n v="9"/>
        <n v="21"/>
        <n v="35"/>
        <n v="2000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565.7559722222" refreshedBy="Administrator" recordCount="147">
  <cacheSource type="worksheet">
    <worksheetSource ref="B3:S150" sheet="门店认购清单"/>
  </cacheSource>
  <cacheFields count="12">
    <cacheField name="门店ID" numFmtId="0">
      <sharedItems containsString="0" containsBlank="1" containsNumber="1" containsInteger="1" minValue="0" maxValue="123007" count="147">
        <n v="730"/>
        <n v="107658"/>
        <n v="54"/>
        <n v="709"/>
        <n v="101453"/>
        <n v="329"/>
        <n v="120844"/>
        <n v="104428"/>
        <n v="587"/>
        <n v="367"/>
        <n v="738"/>
        <n v="710"/>
        <n v="704"/>
        <n v="706"/>
        <n v="713"/>
        <n v="754"/>
        <n v="52"/>
        <n v="104838"/>
        <n v="56"/>
        <n v="351"/>
        <n v="110378"/>
        <n v="122176"/>
        <n v="122906"/>
        <n v="341"/>
        <n v="111400"/>
        <n v="746"/>
        <n v="721"/>
        <n v="539"/>
        <n v="716"/>
        <n v="748"/>
        <n v="594"/>
        <n v="717"/>
        <n v="107728"/>
        <n v="102564"/>
        <n v="549"/>
        <n v="720"/>
        <n v="732"/>
        <n v="104533"/>
        <n v="117637"/>
        <n v="117923"/>
        <n v="591"/>
        <n v="122686"/>
        <n v="122718"/>
        <n v="123007"/>
        <n v="517"/>
        <n v="114685"/>
        <n v="337"/>
        <n v="373"/>
        <n v="578"/>
        <n v="581"/>
        <n v="399"/>
        <n v="724"/>
        <n v="747"/>
        <n v="114844"/>
        <n v="572"/>
        <n v="744"/>
        <n v="114622"/>
        <n v="598"/>
        <n v="105910"/>
        <n v="117184"/>
        <n v="585"/>
        <n v="308"/>
        <n v="116482"/>
        <n v="391"/>
        <n v="102479"/>
        <n v="103199"/>
        <n v="117310"/>
        <n v="106485"/>
        <n v="116919"/>
        <n v="115971"/>
        <n v="349"/>
        <n v="113299"/>
        <n v="105396"/>
        <n v="753"/>
        <n v="119262"/>
        <n v="571"/>
        <n v="707"/>
        <n v="712"/>
        <n v="546"/>
        <n v="387"/>
        <n v="511"/>
        <n v="377"/>
        <n v="737"/>
        <n v="515"/>
        <n v="103639"/>
        <n v="105751"/>
        <n v="355"/>
        <n v="743"/>
        <n v="118074"/>
        <n v="573"/>
        <n v="723"/>
        <n v="104430"/>
        <n v="733"/>
        <n v="740"/>
        <n v="114069"/>
        <n v="118758"/>
        <n v="106568"/>
        <n v="122198"/>
        <n v="545"/>
        <n v="307"/>
        <n v="750"/>
        <n v="742"/>
        <n v="106066"/>
        <n v="106865"/>
        <n v="102935"/>
        <n v="582"/>
        <n v="343"/>
        <n v="365"/>
        <n v="513"/>
        <n v="379"/>
        <n v="357"/>
        <n v="102934"/>
        <n v="103198"/>
        <n v="359"/>
        <n v="106569"/>
        <n v="105267"/>
        <n v="106399"/>
        <n v="726"/>
        <n v="117491"/>
        <n v="111219"/>
        <n v="108277"/>
        <n v="114286"/>
        <n v="745"/>
        <n v="102565"/>
        <n v="311"/>
        <n v="727"/>
        <n v="752"/>
        <n v="347"/>
        <n v="339"/>
        <n v="112415"/>
        <n v="570"/>
        <n v="113025"/>
        <n v="113298"/>
        <n v="112888"/>
        <n v="104429"/>
        <n v="113833"/>
        <n v="118951"/>
        <n v="119263"/>
        <n v="116773"/>
        <n v="118151"/>
        <n v="119622"/>
        <n v="385"/>
        <n v="108656"/>
        <n v="514"/>
        <n v="102567"/>
        <n v="371"/>
        <m/>
      </sharedItems>
    </cacheField>
    <cacheField name="门店名" numFmtId="0">
      <sharedItems count="147">
        <s v="四川太极新都区新繁镇繁江北路药店"/>
        <s v="四川太极新都区新都街道万和北路药店"/>
        <s v="四川太极怀远店"/>
        <s v="四川太极新都区马超东路店"/>
        <s v="四川太极温江区公平街道江安路药店"/>
        <s v="四川太极温江店"/>
        <s v="四川太极彭州市致和镇南三环路药店"/>
        <s v="四川太极崇州市崇阳镇永康东路药店"/>
        <s v="四川太极都江堰景中路店"/>
        <s v="四川太极金带街药店"/>
        <s v="四川太极都江堰市蒲阳路药店"/>
        <s v="四川太极都江堰市蒲阳镇堰问道西路药店"/>
        <s v="四川太极都江堰奎光路中段药店"/>
        <s v="四川太极都江堰幸福镇翔凤路药店"/>
        <s v="四川太极都江堰聚源镇药店"/>
        <s v="四川太极崇州市崇阳镇尚贤坊街药店"/>
        <s v="四川太极崇州中心店"/>
        <s v="四川太极崇州市崇阳镇蜀州中路药店"/>
        <s v="四川太极三江店"/>
        <s v="四川太极都江堰药店"/>
        <s v="四川太极都江堰市永丰街道宝莲路药店"/>
        <s v="四川太极崇州市怀远镇文井北路药店"/>
        <s v="新都商贸大道店"/>
        <s v="四川太极邛崃中心药店"/>
        <s v="四川太极邛崃市文君街道杏林路药店"/>
        <s v="四川太极大邑县晋原镇内蒙古大道桃源药店"/>
        <s v="四川太极邛崃市临邛镇洪川小区药店"/>
        <s v="四川太极大邑县晋原镇子龙路店"/>
        <s v="四川太极大邑县沙渠镇方圆路药店"/>
        <s v="四川太极大邑县晋原镇东街药店"/>
        <s v="四川太极大邑县安仁镇千禧街药店"/>
        <s v="四川太极大邑县晋原镇通达东路五段药店"/>
        <s v="四川太极大邑县晋原镇北街药店"/>
        <s v="四川太极邛崃市临邛镇翠荫街药店"/>
        <s v="四川太极大邑县晋源镇东壕沟段药店"/>
        <s v="四川太极大邑县新场镇文昌街药店"/>
        <s v="四川太极邛崃市羊安镇永康大道药店"/>
        <s v="四川太极大邑县晋原镇潘家街药店"/>
        <s v="四川太极大邑晋原街道金巷西街药店"/>
        <s v="四川太极大邑县观音阁街西段店"/>
        <s v="四川太极邛崃市文君街道凤凰大道药店"/>
        <s v="四川太极大邑县晋原街道蜀望路药店"/>
        <s v="四川太极大邑县晋原街道南街药店"/>
        <s v="四川太极大邑县元通路店"/>
        <s v="四川太极青羊区北东街店"/>
        <s v="四川太极青羊区青龙街药店"/>
        <s v="四川太极浆洗街药店"/>
        <s v="四川太极通盈街药店"/>
        <s v="四川太极成华区华油路药店"/>
        <s v="四川太极成华区二环路北四段药店（汇融名城）"/>
        <s v="四川太极高新天久北巷药店"/>
        <s v="四川太极锦江区观音桥街药店"/>
        <s v="四川太极郫县郫筒镇一环路东南段药店"/>
        <s v="四川太极成华区培华东路药店"/>
        <s v="四川太极郫县郫筒镇东大街药店"/>
        <s v="四川太极武侯区科华街药店"/>
        <s v="四川太极成华区东昌路一药店"/>
        <s v="四川太极锦江区水杉街药店"/>
        <s v="四川太极高新区紫薇东路药店"/>
        <s v="四川太极锦江区静沙南路药店"/>
        <s v="四川太极成华区羊子山西路药店（兴元华盛）"/>
        <s v="四川太极红星店"/>
        <s v="四川太极锦江区宏济中路药店"/>
        <s v="四川太极金丝街药店"/>
        <s v="四川太极锦江区劼人路药店"/>
        <s v="四川太极成华区西林一街药店"/>
        <s v="四川太极武侯区长寿路药店"/>
        <s v="四川太极成都高新区元华二巷药店"/>
        <s v="四川太极武侯区科华北路药店"/>
        <s v="四川太极高新区天顺路药店"/>
        <s v="四川太极人民中路店"/>
        <s v="四川太极武侯区倪家桥路药店"/>
        <s v="四川太极武侯区航中街药店"/>
        <s v="四川太极锦江区合欢树街药店"/>
        <s v="四川太极成华区驷马桥三路药店"/>
        <s v="四川太极高新区锦城大道药店"/>
        <s v="四川太极成华区万科路药店"/>
        <s v="四川太极成华区华泰路药店"/>
        <s v="四川太极锦江区榕声路店"/>
        <s v="四川太极新乐中街药店"/>
        <s v="四川太极成华杉板桥南一路店"/>
        <s v="四川太极新园大道药店"/>
        <s v="四川太极高新区大源北街药店"/>
        <s v="四川太极成华区崔家店路药店"/>
        <s v="四川太极成华区金马河路药店"/>
        <s v="四川太极高新区新下街药店"/>
        <s v="四川太极双林路药店"/>
        <s v="四川太极成华区万宇路药店"/>
        <s v="四川太极高新区泰和二街药店"/>
        <s v="四川太极双流县西航港街道锦华路一段药店"/>
        <s v="四川太极锦江区柳翠路药店"/>
        <s v="四川太极高新区中和大道药店"/>
        <s v="四川太极双流区东升街道三强西路药店"/>
        <s v="四川太极成华区华康路药店"/>
        <s v="四川太极高新区剑南大道药店"/>
        <s v="四川太极成华区水碾河路药店"/>
        <s v="四川太极高新区中和公济桥路药店"/>
        <s v="四川太极成华区华泰路二药店"/>
        <s v="四川太极成华区龙潭西路药店"/>
        <s v="四川太极旗舰店"/>
        <s v="成都成汉太极大药房有限公司"/>
        <s v="四川太极锦江区庆云南街药店"/>
        <s v="四川太极锦江区梨花街药店"/>
        <s v="四川太极武侯区丝竹路药店"/>
        <s v="四川太极青羊区童子街药店"/>
        <s v="四川太极青羊区十二桥药店"/>
        <s v="四川太极光华药店"/>
        <s v="四川太极光华村街药店"/>
        <s v="四川太极武侯区顺和街店"/>
        <s v="四川太极土龙路药店"/>
        <s v="四川太极清江东路药店"/>
        <s v="四川太极金牛区银河北街药店"/>
        <s v="四川太极青羊区贝森北路药店"/>
        <s v="四川太极枣子巷药店"/>
        <s v="四川太极武侯区大悦路药店"/>
        <s v="四川太极金牛区蜀汉路药店"/>
        <s v="四川太极青羊区蜀辉路药店"/>
        <s v="四川太极金牛区交大路第三药店"/>
        <s v="四川太极金牛区花照壁中横街药店"/>
        <s v="四川太极金牛区花照壁药店"/>
        <s v="四川太极金牛区银沙路药店"/>
        <s v="四川太极青羊区光华北五路药店"/>
        <s v="四川太极金牛区金沙路药店"/>
        <s v="四川太极武侯区佳灵路药店"/>
        <s v="四川太极西部店"/>
        <s v="四川太极金牛区黄苑东街药店"/>
        <s v="四川太极大药房连锁有限公司武侯区聚萃街药店"/>
        <s v="四川太极青羊区清江东路三药店"/>
        <s v="四川太极沙河源药店"/>
        <s v="四川太极金牛区五福桥东路药店"/>
        <s v="四川太极青羊区大石西路药店"/>
        <s v="四川太极青羊区蜀鑫路药店"/>
        <s v="四川太极武侯区逸都路药店"/>
        <s v="四川太极武侯区双楠路药店"/>
        <s v="四川太极武侯区大华街药店"/>
        <s v="四川太极青羊区光华西一路药店"/>
        <s v="四川太极青羊区金祥路药店"/>
        <s v="四川太极青羊区蜀源路药店"/>
        <s v="四川太极青羊区经一路药店"/>
        <s v="四川太极金牛区沙湾东一路药店"/>
        <s v="四川太极武侯区聚福路药店"/>
        <s v="四川太极五津西路药店"/>
        <s v="四川太极新津县五津镇五津西路二药房"/>
        <s v="四川太极新津邓双镇岷江店"/>
        <s v="四川太极新津县五津镇武阳西路药店"/>
        <s v="四川太极兴义镇万兴路药店"/>
        <s v="合计"/>
      </sharedItems>
    </cacheField>
    <cacheField name="片区" numFmtId="0">
      <sharedItems containsBlank="1" count="8">
        <s v="城郊二片"/>
        <s v="城郊一片"/>
        <s v="城中片区"/>
        <s v="东南片区"/>
        <s v="旗舰片区"/>
        <s v="西北片区"/>
        <s v="新津片区"/>
        <m/>
      </sharedItems>
    </cacheField>
    <cacheField name="门店类型" numFmtId="0">
      <sharedItems containsBlank="1" count="5">
        <s v="A"/>
        <s v="B"/>
        <s v="C"/>
        <m/>
        <s v="T"/>
      </sharedItems>
    </cacheField>
    <cacheField name="一档" numFmtId="0">
      <sharedItems containsSemiMixedTypes="0" containsString="0" containsNumber="1" containsInteger="1" minValue="0" maxValue="600" count="5">
        <n v="6"/>
        <n v="5"/>
        <n v="4"/>
        <n v="3"/>
        <n v="600"/>
      </sharedItems>
    </cacheField>
    <cacheField name="二档" numFmtId="0">
      <sharedItems containsSemiMixedTypes="0" containsString="0" containsNumber="1" containsInteger="1" minValue="0" maxValue="890" count="6">
        <n v="8"/>
        <n v="7"/>
        <n v="6"/>
        <n v="4"/>
        <n v="5"/>
        <n v="890"/>
      </sharedItems>
    </cacheField>
    <cacheField name="门店选择档次" numFmtId="0">
      <sharedItems containsSemiMixedTypes="0" containsString="0" containsNumber="1" containsInteger="1" minValue="0" maxValue="2" count="2">
        <n v="2"/>
        <n v="1"/>
      </sharedItems>
    </cacheField>
    <cacheField name="门店认购盒数" numFmtId="0">
      <sharedItems containsString="0" containsBlank="1" containsNumber="1" containsInteger="1" minValue="0" maxValue="8" count="7">
        <n v="8"/>
        <n v="5"/>
        <n v="4"/>
        <n v="7"/>
        <n v="6"/>
        <n v="3"/>
        <m/>
      </sharedItems>
    </cacheField>
    <cacheField name="预发奖励" numFmtId="0">
      <sharedItems containsSemiMixedTypes="0" containsString="0" containsNumber="1" containsInteger="1" minValue="0" maxValue="14355" count="9">
        <n v="200"/>
        <n v="100"/>
        <n v="80"/>
        <n v="175"/>
        <n v="150"/>
        <n v="60"/>
        <n v="125"/>
        <n v="120"/>
        <n v="14355"/>
      </sharedItems>
    </cacheField>
    <cacheField name="1月任务" numFmtId="0">
      <sharedItems containsSemiMixedTypes="0" containsString="0" containsNumber="1" containsInteger="1" minValue="0" maxValue="2000" count="8">
        <n v="26"/>
        <n v="18"/>
        <n v="14"/>
        <n v="10"/>
        <n v="9"/>
        <n v="21"/>
        <n v="35"/>
        <n v="2000"/>
      </sharedItems>
    </cacheField>
    <cacheField name="预发奖励2" numFmtId="0">
      <sharedItems containsSemiMixedTypes="0" containsString="0" containsNumber="1" containsInteger="1" minValue="0" maxValue="6000" count="8">
        <n v="78"/>
        <n v="54"/>
        <n v="42"/>
        <n v="30"/>
        <n v="27"/>
        <n v="63"/>
        <n v="105"/>
        <n v="6000"/>
      </sharedItems>
    </cacheField>
    <cacheField name="合计" numFmtId="0">
      <sharedItems containsSemiMixedTypes="0" containsString="0" containsNumber="1" containsInteger="1" minValue="0" maxValue="20355" count="18">
        <n v="278"/>
        <n v="254"/>
        <n v="142"/>
        <n v="122"/>
        <n v="217"/>
        <n v="192"/>
        <n v="130"/>
        <n v="90"/>
        <n v="155"/>
        <n v="87"/>
        <n v="174"/>
        <n v="198"/>
        <n v="213"/>
        <n v="152"/>
        <n v="225"/>
        <n v="143"/>
        <n v="163"/>
        <n v="20355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06.7069675926" refreshedBy="Administrator" recordCount="146">
  <cacheSource type="worksheet">
    <worksheetSource ref="A3:Q149" sheet="门店认购清单"/>
  </cacheSource>
  <cacheFields count="16">
    <cacheField name="序号" numFmtId="0">
      <sharedItems containsSemiMixedTypes="0" containsString="0" containsNumber="1" containsInteger="1" minValue="0" maxValue="146" count="1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</sharedItems>
    </cacheField>
    <cacheField name="门店ID" numFmtId="0">
      <sharedItems containsSemiMixedTypes="0" containsString="0" containsNumber="1" containsInteger="1" minValue="0" maxValue="123007" count="146">
        <n v="730"/>
        <n v="107658"/>
        <n v="54"/>
        <n v="709"/>
        <n v="101453"/>
        <n v="329"/>
        <n v="120844"/>
        <n v="104428"/>
        <n v="587"/>
        <n v="367"/>
        <n v="738"/>
        <n v="710"/>
        <n v="704"/>
        <n v="706"/>
        <n v="713"/>
        <n v="754"/>
        <n v="52"/>
        <n v="104838"/>
        <n v="56"/>
        <n v="351"/>
        <n v="110378"/>
        <n v="122176"/>
        <n v="122906"/>
        <n v="341"/>
        <n v="111400"/>
        <n v="746"/>
        <n v="721"/>
        <n v="539"/>
        <n v="716"/>
        <n v="748"/>
        <n v="594"/>
        <n v="717"/>
        <n v="107728"/>
        <n v="102564"/>
        <n v="549"/>
        <n v="720"/>
        <n v="732"/>
        <n v="104533"/>
        <n v="117637"/>
        <n v="117923"/>
        <n v="591"/>
        <n v="122686"/>
        <n v="122718"/>
        <n v="123007"/>
        <n v="517"/>
        <n v="114685"/>
        <n v="337"/>
        <n v="373"/>
        <n v="578"/>
        <n v="581"/>
        <n v="399"/>
        <n v="724"/>
        <n v="747"/>
        <n v="114844"/>
        <n v="572"/>
        <n v="744"/>
        <n v="114622"/>
        <n v="598"/>
        <n v="105910"/>
        <n v="117184"/>
        <n v="585"/>
        <n v="308"/>
        <n v="116482"/>
        <n v="391"/>
        <n v="102479"/>
        <n v="103199"/>
        <n v="117310"/>
        <n v="106485"/>
        <n v="116919"/>
        <n v="115971"/>
        <n v="349"/>
        <n v="113299"/>
        <n v="105396"/>
        <n v="753"/>
        <n v="119262"/>
        <n v="571"/>
        <n v="707"/>
        <n v="712"/>
        <n v="546"/>
        <n v="387"/>
        <n v="511"/>
        <n v="377"/>
        <n v="737"/>
        <n v="515"/>
        <n v="103639"/>
        <n v="105751"/>
        <n v="355"/>
        <n v="743"/>
        <n v="118074"/>
        <n v="573"/>
        <n v="723"/>
        <n v="104430"/>
        <n v="733"/>
        <n v="740"/>
        <n v="114069"/>
        <n v="118758"/>
        <n v="106568"/>
        <n v="122198"/>
        <n v="545"/>
        <n v="307"/>
        <n v="750"/>
        <n v="742"/>
        <n v="106066"/>
        <n v="106865"/>
        <n v="102935"/>
        <n v="582"/>
        <n v="343"/>
        <n v="365"/>
        <n v="513"/>
        <n v="379"/>
        <n v="357"/>
        <n v="102934"/>
        <n v="103198"/>
        <n v="359"/>
        <n v="106569"/>
        <n v="105267"/>
        <n v="106399"/>
        <n v="726"/>
        <n v="117491"/>
        <n v="111219"/>
        <n v="108277"/>
        <n v="114286"/>
        <n v="745"/>
        <n v="102565"/>
        <n v="311"/>
        <n v="727"/>
        <n v="752"/>
        <n v="347"/>
        <n v="339"/>
        <n v="112415"/>
        <n v="570"/>
        <n v="113025"/>
        <n v="113298"/>
        <n v="112888"/>
        <n v="104429"/>
        <n v="113833"/>
        <n v="118951"/>
        <n v="119263"/>
        <n v="116773"/>
        <n v="118151"/>
        <n v="119622"/>
        <n v="385"/>
        <n v="108656"/>
        <n v="514"/>
        <n v="102567"/>
        <n v="371"/>
      </sharedItems>
    </cacheField>
    <cacheField name="门店名" numFmtId="0">
      <sharedItems count="146">
        <s v="四川太极新都区新繁镇繁江北路药店"/>
        <s v="四川太极新都区新都街道万和北路药店"/>
        <s v="四川太极怀远店"/>
        <s v="四川太极新都区马超东路店"/>
        <s v="四川太极温江区公平街道江安路药店"/>
        <s v="四川太极温江店"/>
        <s v="四川太极彭州市致和镇南三环路药店"/>
        <s v="四川太极崇州市崇阳镇永康东路药店"/>
        <s v="四川太极都江堰景中路店"/>
        <s v="四川太极金带街药店"/>
        <s v="四川太极都江堰市蒲阳路药店"/>
        <s v="四川太极都江堰市蒲阳镇堰问道西路药店"/>
        <s v="四川太极都江堰奎光路中段药店"/>
        <s v="四川太极都江堰幸福镇翔凤路药店"/>
        <s v="四川太极都江堰聚源镇药店"/>
        <s v="四川太极崇州市崇阳镇尚贤坊街药店"/>
        <s v="四川太极崇州中心店"/>
        <s v="四川太极崇州市崇阳镇蜀州中路药店"/>
        <s v="四川太极三江店"/>
        <s v="四川太极都江堰药店"/>
        <s v="四川太极都江堰市永丰街道宝莲路药店"/>
        <s v="四川太极崇州市怀远镇文井北路药店"/>
        <s v="新都商贸大道店"/>
        <s v="四川太极邛崃中心药店"/>
        <s v="四川太极邛崃市文君街道杏林路药店"/>
        <s v="四川太极大邑县晋原镇内蒙古大道桃源药店"/>
        <s v="四川太极邛崃市临邛镇洪川小区药店"/>
        <s v="四川太极大邑县晋原镇子龙路店"/>
        <s v="四川太极大邑县沙渠镇方圆路药店"/>
        <s v="四川太极大邑县晋原镇东街药店"/>
        <s v="四川太极大邑县安仁镇千禧街药店"/>
        <s v="四川太极大邑县晋原镇通达东路五段药店"/>
        <s v="四川太极大邑县晋原镇北街药店"/>
        <s v="四川太极邛崃市临邛镇翠荫街药店"/>
        <s v="四川太极大邑县晋源镇东壕沟段药店"/>
        <s v="四川太极大邑县新场镇文昌街药店"/>
        <s v="四川太极邛崃市羊安镇永康大道药店"/>
        <s v="四川太极大邑县晋原镇潘家街药店"/>
        <s v="四川太极大邑晋原街道金巷西街药店"/>
        <s v="四川太极大邑县观音阁街西段店"/>
        <s v="四川太极邛崃市文君街道凤凰大道药店"/>
        <s v="四川太极大邑县晋原街道蜀望路药店"/>
        <s v="四川太极大邑县晋原街道南街药店"/>
        <s v="四川太极大邑县元通路店"/>
        <s v="四川太极青羊区北东街店"/>
        <s v="四川太极青羊区青龙街药店"/>
        <s v="四川太极浆洗街药店"/>
        <s v="四川太极通盈街药店"/>
        <s v="四川太极成华区华油路药店"/>
        <s v="四川太极成华区二环路北四段药店（汇融名城）"/>
        <s v="四川太极高新天久北巷药店"/>
        <s v="四川太极锦江区观音桥街药店"/>
        <s v="四川太极郫县郫筒镇一环路东南段药店"/>
        <s v="四川太极成华区培华东路药店"/>
        <s v="四川太极郫县郫筒镇东大街药店"/>
        <s v="四川太极武侯区科华街药店"/>
        <s v="四川太极成华区东昌路一药店"/>
        <s v="四川太极锦江区水杉街药店"/>
        <s v="四川太极高新区紫薇东路药店"/>
        <s v="四川太极锦江区静沙南路药店"/>
        <s v="四川太极成华区羊子山西路药店（兴元华盛）"/>
        <s v="四川太极红星店"/>
        <s v="四川太极锦江区宏济中路药店"/>
        <s v="四川太极金丝街药店"/>
        <s v="四川太极锦江区劼人路药店"/>
        <s v="四川太极成华区西林一街药店"/>
        <s v="四川太极武侯区长寿路药店"/>
        <s v="四川太极成都高新区元华二巷药店"/>
        <s v="四川太极武侯区科华北路药店"/>
        <s v="四川太极高新区天顺路药店"/>
        <s v="四川太极人民中路店"/>
        <s v="四川太极武侯区倪家桥路药店"/>
        <s v="四川太极武侯区航中街药店"/>
        <s v="四川太极锦江区合欢树街药店"/>
        <s v="四川太极成华区驷马桥三路药店"/>
        <s v="四川太极高新区锦城大道药店"/>
        <s v="四川太极成华区万科路药店"/>
        <s v="四川太极成华区华泰路药店"/>
        <s v="四川太极锦江区榕声路店"/>
        <s v="四川太极新乐中街药店"/>
        <s v="四川太极成华杉板桥南一路店"/>
        <s v="四川太极新园大道药店"/>
        <s v="四川太极高新区大源北街药店"/>
        <s v="四川太极成华区崔家店路药店"/>
        <s v="四川太极成华区金马河路药店"/>
        <s v="四川太极高新区新下街药店"/>
        <s v="四川太极双林路药店"/>
        <s v="四川太极成华区万宇路药店"/>
        <s v="四川太极高新区泰和二街药店"/>
        <s v="四川太极双流县西航港街道锦华路一段药店"/>
        <s v="四川太极锦江区柳翠路药店"/>
        <s v="四川太极高新区中和大道药店"/>
        <s v="四川太极双流区东升街道三强西路药店"/>
        <s v="四川太极成华区华康路药店"/>
        <s v="四川太极高新区剑南大道药店"/>
        <s v="四川太极成华区水碾河路药店"/>
        <s v="四川太极高新区中和公济桥路药店"/>
        <s v="四川太极成华区华泰路二药店"/>
        <s v="四川太极成华区龙潭西路药店"/>
        <s v="四川太极旗舰店"/>
        <s v="成都成汉太极大药房有限公司"/>
        <s v="四川太极锦江区庆云南街药店"/>
        <s v="四川太极锦江区梨花街药店"/>
        <s v="四川太极武侯区丝竹路药店"/>
        <s v="四川太极青羊区童子街药店"/>
        <s v="四川太极青羊区十二桥药店"/>
        <s v="四川太极光华药店"/>
        <s v="四川太极光华村街药店"/>
        <s v="四川太极武侯区顺和街店"/>
        <s v="四川太极土龙路药店"/>
        <s v="四川太极清江东路药店"/>
        <s v="四川太极金牛区银河北街药店"/>
        <s v="四川太极青羊区贝森北路药店"/>
        <s v="四川太极枣子巷药店"/>
        <s v="四川太极武侯区大悦路药店"/>
        <s v="四川太极金牛区蜀汉路药店"/>
        <s v="四川太极青羊区蜀辉路药店"/>
        <s v="四川太极金牛区交大路第三药店"/>
        <s v="四川太极金牛区花照壁中横街药店"/>
        <s v="四川太极金牛区花照壁药店"/>
        <s v="四川太极金牛区银沙路药店"/>
        <s v="四川太极青羊区光华北五路药店"/>
        <s v="四川太极金牛区金沙路药店"/>
        <s v="四川太极武侯区佳灵路药店"/>
        <s v="四川太极西部店"/>
        <s v="四川太极金牛区黄苑东街药店"/>
        <s v="四川太极大药房连锁有限公司武侯区聚萃街药店"/>
        <s v="四川太极青羊区清江东路三药店"/>
        <s v="四川太极沙河源药店"/>
        <s v="四川太极金牛区五福桥东路药店"/>
        <s v="四川太极青羊区大石西路药店"/>
        <s v="四川太极青羊区蜀鑫路药店"/>
        <s v="四川太极武侯区逸都路药店"/>
        <s v="四川太极武侯区双楠路药店"/>
        <s v="四川太极武侯区大华街药店"/>
        <s v="四川太极青羊区光华西一路药店"/>
        <s v="四川太极青羊区金祥路药店"/>
        <s v="四川太极青羊区蜀源路药店"/>
        <s v="四川太极青羊区经一路药店"/>
        <s v="四川太极金牛区沙湾东一路药店"/>
        <s v="四川太极武侯区聚福路药店"/>
        <s v="四川太极五津西路药店"/>
        <s v="四川太极新津县五津镇五津西路二药房"/>
        <s v="四川太极新津邓双镇岷江店"/>
        <s v="四川太极新津县五津镇武阳西路药店"/>
        <s v="四川太极兴义镇万兴路药店"/>
      </sharedItems>
    </cacheField>
    <cacheField name="片区" numFmtId="0">
      <sharedItems count="7">
        <s v="城郊二片"/>
        <s v="城郊一片"/>
        <s v="城中片区"/>
        <s v="东南片区"/>
        <s v="旗舰片区"/>
        <s v="西北片区"/>
        <s v="新津片区"/>
      </sharedItems>
    </cacheField>
    <cacheField name="门店类型" numFmtId="0">
      <sharedItems containsBlank="1" count="5">
        <s v="A"/>
        <s v="B"/>
        <s v="C"/>
        <m/>
        <s v="T"/>
      </sharedItems>
    </cacheField>
    <cacheField name="一档" numFmtId="0">
      <sharedItems containsSemiMixedTypes="0" containsString="0" containsNumber="1" containsInteger="1" minValue="0" maxValue="6" count="4">
        <n v="6"/>
        <n v="5"/>
        <n v="4"/>
        <n v="3"/>
      </sharedItems>
    </cacheField>
    <cacheField name="二档" numFmtId="0">
      <sharedItems containsSemiMixedTypes="0" containsString="0" containsNumber="1" containsInteger="1" minValue="0" maxValue="8" count="5">
        <n v="8"/>
        <n v="7"/>
        <n v="6"/>
        <n v="4"/>
        <n v="5"/>
      </sharedItems>
    </cacheField>
    <cacheField name="门店选择档次" numFmtId="0">
      <sharedItems containsSemiMixedTypes="0" containsString="0" containsNumber="1" containsInteger="1" minValue="0" maxValue="2" count="2">
        <n v="2"/>
        <n v="1"/>
      </sharedItems>
    </cacheField>
    <cacheField name="门店认购盒数" numFmtId="0">
      <sharedItems containsSemiMixedTypes="0" containsString="0" containsNumber="1" containsInteger="1" minValue="0" maxValue="8" count="6">
        <n v="8"/>
        <n v="5"/>
        <n v="4"/>
        <n v="7"/>
        <n v="6"/>
        <n v="3"/>
      </sharedItems>
    </cacheField>
    <cacheField name="预发奖励" numFmtId="0">
      <sharedItems containsSemiMixedTypes="0" containsString="0" containsNumber="1" containsInteger="1" minValue="0" maxValue="200" count="8">
        <n v="200"/>
        <n v="100"/>
        <n v="80"/>
        <n v="175"/>
        <n v="150"/>
        <n v="60"/>
        <n v="125"/>
        <n v="120"/>
      </sharedItems>
    </cacheField>
    <cacheField name="截止2月13日销售数量" numFmtId="0">
      <sharedItems containsSemiMixedTypes="0" containsString="0" containsNumber="1" containsInteger="1" minValue="0" maxValue="46" count="16">
        <n v="1"/>
        <n v="3"/>
        <n v="6"/>
        <n v="0"/>
        <n v="24"/>
        <n v="8"/>
        <n v="7"/>
        <n v="10"/>
        <n v="4"/>
        <n v="11"/>
        <n v="5"/>
        <n v="9"/>
        <n v="2"/>
        <n v="46"/>
        <n v="29"/>
        <n v="15"/>
      </sharedItems>
    </cacheField>
    <cacheField name="完成进度" numFmtId="9">
      <sharedItems containsSemiMixedTypes="0" containsString="0" containsNumber="1" minValue="0" maxValue="5.75" count="31">
        <n v="0.125"/>
        <n v="0.375"/>
        <n v="1.2"/>
        <n v="0"/>
        <n v="1.5"/>
        <n v="0.75"/>
        <n v="3.42857142857143"/>
        <n v="0.857142857142857"/>
        <n v="1.33333333333333"/>
        <n v="1.75"/>
        <n v="1"/>
        <n v="1.4"/>
        <n v="2"/>
        <n v="0.8"/>
        <n v="0.666666666666667"/>
        <n v="0.5"/>
        <n v="2.75"/>
        <n v="1.25"/>
        <n v="0.333333333333333"/>
        <n v="5.75"/>
        <n v="3.625"/>
        <n v="0.25"/>
        <n v="0.2"/>
        <n v="1.83333333333333"/>
        <n v="0.166666666666667"/>
        <n v="0.4"/>
        <n v="0.6"/>
        <n v="2.5"/>
        <n v="0.625"/>
        <n v="2.25"/>
        <n v="1.66666666666667"/>
      </sharedItems>
    </cacheField>
    <cacheField name="1-2月任务" numFmtId="0">
      <sharedItems containsSemiMixedTypes="0" containsString="0" containsNumber="1" containsInteger="1" minValue="0" maxValue="35" count="7">
        <n v="26"/>
        <n v="18"/>
        <n v="14"/>
        <n v="10"/>
        <n v="9"/>
        <n v="21"/>
        <n v="35"/>
      </sharedItems>
    </cacheField>
    <cacheField name="截止2月13日销售数量2" numFmtId="0">
      <sharedItems containsSemiMixedTypes="0" containsString="0" containsNumber="1" containsInteger="1" minValue="0" maxValue="49" count="28">
        <n v="16"/>
        <n v="4"/>
        <n v="5"/>
        <n v="20"/>
        <n v="3"/>
        <n v="13"/>
        <n v="1"/>
        <n v="9"/>
        <n v="6"/>
        <n v="10"/>
        <n v="8"/>
        <n v="14"/>
        <n v="2"/>
        <n v="18"/>
        <n v="7"/>
        <n v="11"/>
        <n v="0"/>
        <n v="15"/>
        <n v="17"/>
        <n v="12"/>
        <n v="26"/>
        <n v="21"/>
        <n v="30"/>
        <n v="35"/>
        <n v="49"/>
        <n v="34"/>
        <n v="23"/>
        <n v="19"/>
      </sharedItems>
    </cacheField>
    <cacheField name="完成进度2" numFmtId="9">
      <sharedItems containsSemiMixedTypes="0" containsString="0" containsNumber="1" minValue="0" maxValue="1.88461538461538" count="56">
        <n v="0.615384615384615"/>
        <n v="0.222222222222222"/>
        <n v="0.357142857142857"/>
        <n v="0.285714285714286"/>
        <n v="1.42857142857143"/>
        <n v="0.214285714285714"/>
        <n v="0.928571428571429"/>
        <n v="0.0714285714285714"/>
        <n v="0.4"/>
        <n v="0.9"/>
        <n v="0.6"/>
        <n v="1"/>
        <n v="0.8"/>
        <n v="1.4"/>
        <n v="1.3"/>
        <n v="0.5"/>
        <n v="0.2"/>
        <n v="0.111111111111111"/>
        <n v="0.333333333333333"/>
        <n v="0.888888888888889"/>
        <n v="0.428571428571429"/>
        <n v="1.28571428571429"/>
        <n v="0.785714285714286"/>
        <n v="0"/>
        <n v="0.3"/>
        <n v="0.1"/>
        <n v="0.576923076923077"/>
        <n v="0.833333333333333"/>
        <n v="0.388888888888889"/>
        <n v="0.555555555555556"/>
        <n v="0.142857142857143"/>
        <n v="0.619047619047619"/>
        <n v="0.714285714285714"/>
        <n v="1.7"/>
        <n v="1.2"/>
        <n v="0.7"/>
        <n v="1.5"/>
        <n v="0.777777777777778"/>
        <n v="0.277777777777778"/>
        <n v="1.44444444444444"/>
        <n v="0.444444444444444"/>
        <n v="1.16666666666667"/>
        <n v="1.15384615384615"/>
        <n v="1.1"/>
        <n v="1.88461538461538"/>
        <n v="1.61904761904762"/>
        <n v="0.571428571428571"/>
        <n v="0.653846153846154"/>
        <n v="0.722222222222222"/>
        <n v="1.14285714285714"/>
        <n v="0.857142857142857"/>
        <n v="0.642857142857143"/>
        <n v="1.0952380952381"/>
        <n v="0.904761904761905"/>
        <n v="1.8"/>
        <n v="1.11111111111111"/>
      </sharedItems>
    </cacheField>
    <cacheField name="预发奖励2" numFmtId="0">
      <sharedItems containsSemiMixedTypes="0" containsString="0" containsNumber="1" containsInteger="1" minValue="0" maxValue="105" count="7">
        <n v="78"/>
        <n v="54"/>
        <n v="42"/>
        <n v="30"/>
        <n v="27"/>
        <n v="63"/>
        <n v="10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"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7">
  <r>
    <x v="0"/>
    <x v="0"/>
    <x v="0"/>
    <x v="0"/>
    <x v="0"/>
    <x v="0"/>
    <x v="0"/>
    <x v="0"/>
    <x v="0"/>
    <x v="0"/>
    <x v="0"/>
    <x v="0"/>
  </r>
  <r>
    <x v="1"/>
    <x v="1"/>
    <x v="0"/>
    <x v="0"/>
    <x v="0"/>
    <x v="0"/>
    <x v="0"/>
    <x v="0"/>
    <x v="0"/>
    <x v="1"/>
    <x v="1"/>
    <x v="1"/>
  </r>
  <r>
    <x v="2"/>
    <x v="2"/>
    <x v="0"/>
    <x v="1"/>
    <x v="1"/>
    <x v="1"/>
    <x v="1"/>
    <x v="1"/>
    <x v="1"/>
    <x v="2"/>
    <x v="2"/>
    <x v="2"/>
  </r>
  <r>
    <x v="3"/>
    <x v="3"/>
    <x v="0"/>
    <x v="1"/>
    <x v="1"/>
    <x v="1"/>
    <x v="1"/>
    <x v="1"/>
    <x v="1"/>
    <x v="2"/>
    <x v="2"/>
    <x v="2"/>
  </r>
  <r>
    <x v="4"/>
    <x v="4"/>
    <x v="0"/>
    <x v="1"/>
    <x v="2"/>
    <x v="2"/>
    <x v="1"/>
    <x v="2"/>
    <x v="2"/>
    <x v="2"/>
    <x v="2"/>
    <x v="3"/>
  </r>
  <r>
    <x v="5"/>
    <x v="5"/>
    <x v="0"/>
    <x v="1"/>
    <x v="2"/>
    <x v="2"/>
    <x v="1"/>
    <x v="2"/>
    <x v="2"/>
    <x v="2"/>
    <x v="2"/>
    <x v="3"/>
  </r>
  <r>
    <x v="6"/>
    <x v="6"/>
    <x v="0"/>
    <x v="1"/>
    <x v="2"/>
    <x v="2"/>
    <x v="1"/>
    <x v="2"/>
    <x v="2"/>
    <x v="2"/>
    <x v="2"/>
    <x v="3"/>
  </r>
  <r>
    <x v="7"/>
    <x v="7"/>
    <x v="0"/>
    <x v="1"/>
    <x v="1"/>
    <x v="1"/>
    <x v="0"/>
    <x v="3"/>
    <x v="3"/>
    <x v="2"/>
    <x v="2"/>
    <x v="4"/>
  </r>
  <r>
    <x v="8"/>
    <x v="8"/>
    <x v="0"/>
    <x v="1"/>
    <x v="1"/>
    <x v="1"/>
    <x v="0"/>
    <x v="3"/>
    <x v="3"/>
    <x v="2"/>
    <x v="2"/>
    <x v="4"/>
  </r>
  <r>
    <x v="9"/>
    <x v="9"/>
    <x v="0"/>
    <x v="1"/>
    <x v="2"/>
    <x v="2"/>
    <x v="0"/>
    <x v="4"/>
    <x v="4"/>
    <x v="2"/>
    <x v="2"/>
    <x v="5"/>
  </r>
  <r>
    <x v="10"/>
    <x v="10"/>
    <x v="0"/>
    <x v="2"/>
    <x v="3"/>
    <x v="3"/>
    <x v="0"/>
    <x v="2"/>
    <x v="1"/>
    <x v="3"/>
    <x v="3"/>
    <x v="6"/>
  </r>
  <r>
    <x v="11"/>
    <x v="11"/>
    <x v="0"/>
    <x v="2"/>
    <x v="3"/>
    <x v="3"/>
    <x v="1"/>
    <x v="5"/>
    <x v="5"/>
    <x v="3"/>
    <x v="3"/>
    <x v="7"/>
  </r>
  <r>
    <x v="12"/>
    <x v="12"/>
    <x v="0"/>
    <x v="2"/>
    <x v="3"/>
    <x v="4"/>
    <x v="1"/>
    <x v="5"/>
    <x v="5"/>
    <x v="3"/>
    <x v="3"/>
    <x v="7"/>
  </r>
  <r>
    <x v="13"/>
    <x v="13"/>
    <x v="0"/>
    <x v="2"/>
    <x v="3"/>
    <x v="4"/>
    <x v="0"/>
    <x v="1"/>
    <x v="6"/>
    <x v="3"/>
    <x v="3"/>
    <x v="8"/>
  </r>
  <r>
    <x v="14"/>
    <x v="14"/>
    <x v="0"/>
    <x v="2"/>
    <x v="3"/>
    <x v="4"/>
    <x v="0"/>
    <x v="1"/>
    <x v="6"/>
    <x v="3"/>
    <x v="3"/>
    <x v="8"/>
  </r>
  <r>
    <x v="15"/>
    <x v="15"/>
    <x v="0"/>
    <x v="2"/>
    <x v="3"/>
    <x v="4"/>
    <x v="1"/>
    <x v="5"/>
    <x v="5"/>
    <x v="3"/>
    <x v="3"/>
    <x v="7"/>
  </r>
  <r>
    <x v="16"/>
    <x v="16"/>
    <x v="0"/>
    <x v="2"/>
    <x v="3"/>
    <x v="4"/>
    <x v="0"/>
    <x v="1"/>
    <x v="6"/>
    <x v="3"/>
    <x v="3"/>
    <x v="8"/>
  </r>
  <r>
    <x v="17"/>
    <x v="17"/>
    <x v="0"/>
    <x v="2"/>
    <x v="3"/>
    <x v="4"/>
    <x v="1"/>
    <x v="5"/>
    <x v="5"/>
    <x v="3"/>
    <x v="3"/>
    <x v="7"/>
  </r>
  <r>
    <x v="18"/>
    <x v="18"/>
    <x v="0"/>
    <x v="2"/>
    <x v="3"/>
    <x v="4"/>
    <x v="0"/>
    <x v="1"/>
    <x v="6"/>
    <x v="3"/>
    <x v="3"/>
    <x v="8"/>
  </r>
  <r>
    <x v="19"/>
    <x v="19"/>
    <x v="0"/>
    <x v="2"/>
    <x v="3"/>
    <x v="4"/>
    <x v="0"/>
    <x v="1"/>
    <x v="6"/>
    <x v="3"/>
    <x v="3"/>
    <x v="8"/>
  </r>
  <r>
    <x v="20"/>
    <x v="20"/>
    <x v="0"/>
    <x v="2"/>
    <x v="3"/>
    <x v="4"/>
    <x v="1"/>
    <x v="5"/>
    <x v="5"/>
    <x v="3"/>
    <x v="3"/>
    <x v="7"/>
  </r>
  <r>
    <x v="21"/>
    <x v="21"/>
    <x v="0"/>
    <x v="2"/>
    <x v="3"/>
    <x v="4"/>
    <x v="1"/>
    <x v="5"/>
    <x v="5"/>
    <x v="4"/>
    <x v="4"/>
    <x v="9"/>
  </r>
  <r>
    <x v="22"/>
    <x v="22"/>
    <x v="0"/>
    <x v="2"/>
    <x v="3"/>
    <x v="4"/>
    <x v="1"/>
    <x v="5"/>
    <x v="5"/>
    <x v="4"/>
    <x v="4"/>
    <x v="9"/>
  </r>
  <r>
    <x v="23"/>
    <x v="23"/>
    <x v="1"/>
    <x v="0"/>
    <x v="0"/>
    <x v="0"/>
    <x v="1"/>
    <x v="4"/>
    <x v="7"/>
    <x v="1"/>
    <x v="1"/>
    <x v="10"/>
  </r>
  <r>
    <x v="24"/>
    <x v="24"/>
    <x v="1"/>
    <x v="0"/>
    <x v="0"/>
    <x v="0"/>
    <x v="1"/>
    <x v="4"/>
    <x v="7"/>
    <x v="1"/>
    <x v="1"/>
    <x v="10"/>
  </r>
  <r>
    <x v="25"/>
    <x v="25"/>
    <x v="1"/>
    <x v="1"/>
    <x v="2"/>
    <x v="2"/>
    <x v="1"/>
    <x v="2"/>
    <x v="2"/>
    <x v="2"/>
    <x v="2"/>
    <x v="3"/>
  </r>
  <r>
    <x v="26"/>
    <x v="26"/>
    <x v="1"/>
    <x v="1"/>
    <x v="1"/>
    <x v="1"/>
    <x v="1"/>
    <x v="1"/>
    <x v="1"/>
    <x v="2"/>
    <x v="2"/>
    <x v="2"/>
  </r>
  <r>
    <x v="27"/>
    <x v="27"/>
    <x v="1"/>
    <x v="1"/>
    <x v="2"/>
    <x v="2"/>
    <x v="0"/>
    <x v="4"/>
    <x v="4"/>
    <x v="2"/>
    <x v="2"/>
    <x v="5"/>
  </r>
  <r>
    <x v="28"/>
    <x v="28"/>
    <x v="1"/>
    <x v="1"/>
    <x v="2"/>
    <x v="2"/>
    <x v="1"/>
    <x v="2"/>
    <x v="2"/>
    <x v="2"/>
    <x v="2"/>
    <x v="3"/>
  </r>
  <r>
    <x v="29"/>
    <x v="29"/>
    <x v="1"/>
    <x v="1"/>
    <x v="2"/>
    <x v="2"/>
    <x v="1"/>
    <x v="2"/>
    <x v="2"/>
    <x v="2"/>
    <x v="2"/>
    <x v="3"/>
  </r>
  <r>
    <x v="30"/>
    <x v="30"/>
    <x v="1"/>
    <x v="1"/>
    <x v="1"/>
    <x v="1"/>
    <x v="0"/>
    <x v="3"/>
    <x v="3"/>
    <x v="2"/>
    <x v="2"/>
    <x v="4"/>
  </r>
  <r>
    <x v="31"/>
    <x v="31"/>
    <x v="1"/>
    <x v="1"/>
    <x v="2"/>
    <x v="2"/>
    <x v="0"/>
    <x v="4"/>
    <x v="4"/>
    <x v="2"/>
    <x v="2"/>
    <x v="5"/>
  </r>
  <r>
    <x v="32"/>
    <x v="32"/>
    <x v="1"/>
    <x v="2"/>
    <x v="3"/>
    <x v="4"/>
    <x v="1"/>
    <x v="5"/>
    <x v="5"/>
    <x v="3"/>
    <x v="3"/>
    <x v="7"/>
  </r>
  <r>
    <x v="33"/>
    <x v="33"/>
    <x v="1"/>
    <x v="2"/>
    <x v="3"/>
    <x v="4"/>
    <x v="1"/>
    <x v="5"/>
    <x v="5"/>
    <x v="3"/>
    <x v="3"/>
    <x v="7"/>
  </r>
  <r>
    <x v="34"/>
    <x v="34"/>
    <x v="1"/>
    <x v="2"/>
    <x v="3"/>
    <x v="4"/>
    <x v="1"/>
    <x v="5"/>
    <x v="5"/>
    <x v="3"/>
    <x v="3"/>
    <x v="7"/>
  </r>
  <r>
    <x v="35"/>
    <x v="35"/>
    <x v="1"/>
    <x v="2"/>
    <x v="3"/>
    <x v="4"/>
    <x v="0"/>
    <x v="1"/>
    <x v="6"/>
    <x v="3"/>
    <x v="3"/>
    <x v="8"/>
  </r>
  <r>
    <x v="36"/>
    <x v="36"/>
    <x v="1"/>
    <x v="2"/>
    <x v="3"/>
    <x v="4"/>
    <x v="1"/>
    <x v="5"/>
    <x v="5"/>
    <x v="3"/>
    <x v="3"/>
    <x v="7"/>
  </r>
  <r>
    <x v="37"/>
    <x v="37"/>
    <x v="1"/>
    <x v="2"/>
    <x v="3"/>
    <x v="4"/>
    <x v="1"/>
    <x v="5"/>
    <x v="5"/>
    <x v="3"/>
    <x v="3"/>
    <x v="7"/>
  </r>
  <r>
    <x v="38"/>
    <x v="38"/>
    <x v="1"/>
    <x v="2"/>
    <x v="3"/>
    <x v="4"/>
    <x v="0"/>
    <x v="1"/>
    <x v="6"/>
    <x v="3"/>
    <x v="3"/>
    <x v="8"/>
  </r>
  <r>
    <x v="39"/>
    <x v="39"/>
    <x v="1"/>
    <x v="2"/>
    <x v="3"/>
    <x v="4"/>
    <x v="1"/>
    <x v="5"/>
    <x v="5"/>
    <x v="3"/>
    <x v="3"/>
    <x v="7"/>
  </r>
  <r>
    <x v="40"/>
    <x v="40"/>
    <x v="1"/>
    <x v="2"/>
    <x v="3"/>
    <x v="4"/>
    <x v="1"/>
    <x v="5"/>
    <x v="5"/>
    <x v="3"/>
    <x v="3"/>
    <x v="7"/>
  </r>
  <r>
    <x v="41"/>
    <x v="41"/>
    <x v="1"/>
    <x v="2"/>
    <x v="3"/>
    <x v="4"/>
    <x v="1"/>
    <x v="5"/>
    <x v="5"/>
    <x v="4"/>
    <x v="4"/>
    <x v="9"/>
  </r>
  <r>
    <x v="42"/>
    <x v="42"/>
    <x v="1"/>
    <x v="2"/>
    <x v="3"/>
    <x v="4"/>
    <x v="1"/>
    <x v="5"/>
    <x v="5"/>
    <x v="4"/>
    <x v="4"/>
    <x v="9"/>
  </r>
  <r>
    <x v="43"/>
    <x v="43"/>
    <x v="1"/>
    <x v="3"/>
    <x v="3"/>
    <x v="4"/>
    <x v="0"/>
    <x v="1"/>
    <x v="6"/>
    <x v="3"/>
    <x v="3"/>
    <x v="8"/>
  </r>
  <r>
    <x v="44"/>
    <x v="44"/>
    <x v="2"/>
    <x v="0"/>
    <x v="0"/>
    <x v="0"/>
    <x v="0"/>
    <x v="0"/>
    <x v="0"/>
    <x v="0"/>
    <x v="0"/>
    <x v="0"/>
  </r>
  <r>
    <x v="45"/>
    <x v="45"/>
    <x v="2"/>
    <x v="0"/>
    <x v="0"/>
    <x v="0"/>
    <x v="1"/>
    <x v="4"/>
    <x v="7"/>
    <x v="1"/>
    <x v="1"/>
    <x v="10"/>
  </r>
  <r>
    <x v="46"/>
    <x v="46"/>
    <x v="2"/>
    <x v="0"/>
    <x v="0"/>
    <x v="0"/>
    <x v="0"/>
    <x v="0"/>
    <x v="0"/>
    <x v="1"/>
    <x v="1"/>
    <x v="1"/>
  </r>
  <r>
    <x v="47"/>
    <x v="47"/>
    <x v="2"/>
    <x v="0"/>
    <x v="0"/>
    <x v="0"/>
    <x v="1"/>
    <x v="4"/>
    <x v="7"/>
    <x v="1"/>
    <x v="1"/>
    <x v="10"/>
  </r>
  <r>
    <x v="48"/>
    <x v="48"/>
    <x v="2"/>
    <x v="0"/>
    <x v="0"/>
    <x v="0"/>
    <x v="1"/>
    <x v="4"/>
    <x v="7"/>
    <x v="0"/>
    <x v="0"/>
    <x v="11"/>
  </r>
  <r>
    <x v="49"/>
    <x v="49"/>
    <x v="2"/>
    <x v="0"/>
    <x v="0"/>
    <x v="0"/>
    <x v="0"/>
    <x v="0"/>
    <x v="0"/>
    <x v="1"/>
    <x v="1"/>
    <x v="1"/>
  </r>
  <r>
    <x v="50"/>
    <x v="50"/>
    <x v="2"/>
    <x v="0"/>
    <x v="0"/>
    <x v="0"/>
    <x v="1"/>
    <x v="4"/>
    <x v="7"/>
    <x v="1"/>
    <x v="1"/>
    <x v="10"/>
  </r>
  <r>
    <x v="51"/>
    <x v="51"/>
    <x v="2"/>
    <x v="0"/>
    <x v="0"/>
    <x v="0"/>
    <x v="1"/>
    <x v="4"/>
    <x v="7"/>
    <x v="1"/>
    <x v="1"/>
    <x v="10"/>
  </r>
  <r>
    <x v="52"/>
    <x v="52"/>
    <x v="2"/>
    <x v="1"/>
    <x v="1"/>
    <x v="1"/>
    <x v="1"/>
    <x v="1"/>
    <x v="1"/>
    <x v="2"/>
    <x v="2"/>
    <x v="2"/>
  </r>
  <r>
    <x v="53"/>
    <x v="53"/>
    <x v="2"/>
    <x v="1"/>
    <x v="2"/>
    <x v="2"/>
    <x v="1"/>
    <x v="2"/>
    <x v="2"/>
    <x v="2"/>
    <x v="2"/>
    <x v="3"/>
  </r>
  <r>
    <x v="54"/>
    <x v="54"/>
    <x v="2"/>
    <x v="1"/>
    <x v="1"/>
    <x v="1"/>
    <x v="1"/>
    <x v="1"/>
    <x v="1"/>
    <x v="2"/>
    <x v="2"/>
    <x v="2"/>
  </r>
  <r>
    <x v="55"/>
    <x v="55"/>
    <x v="2"/>
    <x v="1"/>
    <x v="2"/>
    <x v="2"/>
    <x v="1"/>
    <x v="2"/>
    <x v="2"/>
    <x v="2"/>
    <x v="2"/>
    <x v="3"/>
  </r>
  <r>
    <x v="56"/>
    <x v="56"/>
    <x v="2"/>
    <x v="1"/>
    <x v="2"/>
    <x v="2"/>
    <x v="1"/>
    <x v="2"/>
    <x v="2"/>
    <x v="2"/>
    <x v="2"/>
    <x v="3"/>
  </r>
  <r>
    <x v="57"/>
    <x v="57"/>
    <x v="2"/>
    <x v="1"/>
    <x v="2"/>
    <x v="2"/>
    <x v="1"/>
    <x v="2"/>
    <x v="2"/>
    <x v="2"/>
    <x v="2"/>
    <x v="3"/>
  </r>
  <r>
    <x v="58"/>
    <x v="58"/>
    <x v="2"/>
    <x v="1"/>
    <x v="1"/>
    <x v="1"/>
    <x v="1"/>
    <x v="1"/>
    <x v="1"/>
    <x v="2"/>
    <x v="2"/>
    <x v="2"/>
  </r>
  <r>
    <x v="59"/>
    <x v="59"/>
    <x v="2"/>
    <x v="1"/>
    <x v="2"/>
    <x v="2"/>
    <x v="1"/>
    <x v="2"/>
    <x v="2"/>
    <x v="2"/>
    <x v="2"/>
    <x v="3"/>
  </r>
  <r>
    <x v="60"/>
    <x v="60"/>
    <x v="2"/>
    <x v="1"/>
    <x v="2"/>
    <x v="2"/>
    <x v="0"/>
    <x v="4"/>
    <x v="4"/>
    <x v="5"/>
    <x v="5"/>
    <x v="12"/>
  </r>
  <r>
    <x v="61"/>
    <x v="61"/>
    <x v="2"/>
    <x v="1"/>
    <x v="2"/>
    <x v="2"/>
    <x v="1"/>
    <x v="2"/>
    <x v="2"/>
    <x v="2"/>
    <x v="2"/>
    <x v="3"/>
  </r>
  <r>
    <x v="62"/>
    <x v="62"/>
    <x v="2"/>
    <x v="2"/>
    <x v="3"/>
    <x v="4"/>
    <x v="1"/>
    <x v="5"/>
    <x v="5"/>
    <x v="3"/>
    <x v="3"/>
    <x v="7"/>
  </r>
  <r>
    <x v="63"/>
    <x v="63"/>
    <x v="2"/>
    <x v="2"/>
    <x v="3"/>
    <x v="4"/>
    <x v="1"/>
    <x v="5"/>
    <x v="5"/>
    <x v="3"/>
    <x v="3"/>
    <x v="7"/>
  </r>
  <r>
    <x v="64"/>
    <x v="64"/>
    <x v="2"/>
    <x v="2"/>
    <x v="3"/>
    <x v="4"/>
    <x v="1"/>
    <x v="5"/>
    <x v="5"/>
    <x v="3"/>
    <x v="3"/>
    <x v="7"/>
  </r>
  <r>
    <x v="65"/>
    <x v="65"/>
    <x v="2"/>
    <x v="2"/>
    <x v="3"/>
    <x v="4"/>
    <x v="0"/>
    <x v="1"/>
    <x v="6"/>
    <x v="3"/>
    <x v="3"/>
    <x v="8"/>
  </r>
  <r>
    <x v="66"/>
    <x v="66"/>
    <x v="2"/>
    <x v="2"/>
    <x v="3"/>
    <x v="4"/>
    <x v="1"/>
    <x v="5"/>
    <x v="5"/>
    <x v="3"/>
    <x v="3"/>
    <x v="7"/>
  </r>
  <r>
    <x v="67"/>
    <x v="67"/>
    <x v="2"/>
    <x v="2"/>
    <x v="3"/>
    <x v="4"/>
    <x v="1"/>
    <x v="5"/>
    <x v="5"/>
    <x v="3"/>
    <x v="3"/>
    <x v="7"/>
  </r>
  <r>
    <x v="68"/>
    <x v="68"/>
    <x v="2"/>
    <x v="2"/>
    <x v="3"/>
    <x v="4"/>
    <x v="1"/>
    <x v="5"/>
    <x v="5"/>
    <x v="3"/>
    <x v="3"/>
    <x v="7"/>
  </r>
  <r>
    <x v="69"/>
    <x v="69"/>
    <x v="2"/>
    <x v="2"/>
    <x v="3"/>
    <x v="4"/>
    <x v="1"/>
    <x v="5"/>
    <x v="5"/>
    <x v="3"/>
    <x v="3"/>
    <x v="7"/>
  </r>
  <r>
    <x v="70"/>
    <x v="70"/>
    <x v="2"/>
    <x v="2"/>
    <x v="3"/>
    <x v="4"/>
    <x v="1"/>
    <x v="5"/>
    <x v="5"/>
    <x v="3"/>
    <x v="3"/>
    <x v="7"/>
  </r>
  <r>
    <x v="71"/>
    <x v="71"/>
    <x v="2"/>
    <x v="2"/>
    <x v="3"/>
    <x v="4"/>
    <x v="1"/>
    <x v="5"/>
    <x v="5"/>
    <x v="3"/>
    <x v="3"/>
    <x v="7"/>
  </r>
  <r>
    <x v="72"/>
    <x v="72"/>
    <x v="2"/>
    <x v="2"/>
    <x v="3"/>
    <x v="4"/>
    <x v="1"/>
    <x v="5"/>
    <x v="5"/>
    <x v="3"/>
    <x v="3"/>
    <x v="7"/>
  </r>
  <r>
    <x v="73"/>
    <x v="73"/>
    <x v="2"/>
    <x v="2"/>
    <x v="3"/>
    <x v="4"/>
    <x v="1"/>
    <x v="5"/>
    <x v="5"/>
    <x v="3"/>
    <x v="3"/>
    <x v="7"/>
  </r>
  <r>
    <x v="74"/>
    <x v="74"/>
    <x v="2"/>
    <x v="2"/>
    <x v="3"/>
    <x v="4"/>
    <x v="0"/>
    <x v="1"/>
    <x v="6"/>
    <x v="4"/>
    <x v="4"/>
    <x v="13"/>
  </r>
  <r>
    <x v="75"/>
    <x v="75"/>
    <x v="3"/>
    <x v="0"/>
    <x v="0"/>
    <x v="0"/>
    <x v="0"/>
    <x v="0"/>
    <x v="0"/>
    <x v="0"/>
    <x v="0"/>
    <x v="0"/>
  </r>
  <r>
    <x v="76"/>
    <x v="76"/>
    <x v="3"/>
    <x v="0"/>
    <x v="0"/>
    <x v="0"/>
    <x v="1"/>
    <x v="4"/>
    <x v="7"/>
    <x v="1"/>
    <x v="1"/>
    <x v="10"/>
  </r>
  <r>
    <x v="77"/>
    <x v="77"/>
    <x v="3"/>
    <x v="0"/>
    <x v="0"/>
    <x v="0"/>
    <x v="0"/>
    <x v="0"/>
    <x v="0"/>
    <x v="1"/>
    <x v="1"/>
    <x v="1"/>
  </r>
  <r>
    <x v="78"/>
    <x v="78"/>
    <x v="3"/>
    <x v="0"/>
    <x v="0"/>
    <x v="0"/>
    <x v="1"/>
    <x v="4"/>
    <x v="7"/>
    <x v="1"/>
    <x v="1"/>
    <x v="10"/>
  </r>
  <r>
    <x v="79"/>
    <x v="79"/>
    <x v="3"/>
    <x v="0"/>
    <x v="0"/>
    <x v="0"/>
    <x v="1"/>
    <x v="4"/>
    <x v="7"/>
    <x v="1"/>
    <x v="1"/>
    <x v="10"/>
  </r>
  <r>
    <x v="80"/>
    <x v="80"/>
    <x v="3"/>
    <x v="0"/>
    <x v="0"/>
    <x v="0"/>
    <x v="1"/>
    <x v="4"/>
    <x v="7"/>
    <x v="1"/>
    <x v="1"/>
    <x v="10"/>
  </r>
  <r>
    <x v="81"/>
    <x v="81"/>
    <x v="3"/>
    <x v="0"/>
    <x v="0"/>
    <x v="0"/>
    <x v="1"/>
    <x v="4"/>
    <x v="7"/>
    <x v="1"/>
    <x v="1"/>
    <x v="10"/>
  </r>
  <r>
    <x v="82"/>
    <x v="82"/>
    <x v="3"/>
    <x v="0"/>
    <x v="0"/>
    <x v="0"/>
    <x v="1"/>
    <x v="4"/>
    <x v="7"/>
    <x v="0"/>
    <x v="0"/>
    <x v="11"/>
  </r>
  <r>
    <x v="83"/>
    <x v="83"/>
    <x v="3"/>
    <x v="1"/>
    <x v="1"/>
    <x v="1"/>
    <x v="1"/>
    <x v="1"/>
    <x v="1"/>
    <x v="2"/>
    <x v="2"/>
    <x v="2"/>
  </r>
  <r>
    <x v="84"/>
    <x v="84"/>
    <x v="3"/>
    <x v="1"/>
    <x v="2"/>
    <x v="2"/>
    <x v="1"/>
    <x v="2"/>
    <x v="2"/>
    <x v="2"/>
    <x v="2"/>
    <x v="3"/>
  </r>
  <r>
    <x v="85"/>
    <x v="85"/>
    <x v="3"/>
    <x v="1"/>
    <x v="1"/>
    <x v="1"/>
    <x v="1"/>
    <x v="1"/>
    <x v="1"/>
    <x v="2"/>
    <x v="2"/>
    <x v="2"/>
  </r>
  <r>
    <x v="86"/>
    <x v="86"/>
    <x v="3"/>
    <x v="1"/>
    <x v="2"/>
    <x v="2"/>
    <x v="1"/>
    <x v="2"/>
    <x v="2"/>
    <x v="2"/>
    <x v="2"/>
    <x v="3"/>
  </r>
  <r>
    <x v="87"/>
    <x v="87"/>
    <x v="3"/>
    <x v="1"/>
    <x v="2"/>
    <x v="2"/>
    <x v="1"/>
    <x v="2"/>
    <x v="2"/>
    <x v="2"/>
    <x v="2"/>
    <x v="3"/>
  </r>
  <r>
    <x v="88"/>
    <x v="88"/>
    <x v="3"/>
    <x v="1"/>
    <x v="1"/>
    <x v="1"/>
    <x v="1"/>
    <x v="1"/>
    <x v="1"/>
    <x v="2"/>
    <x v="2"/>
    <x v="2"/>
  </r>
  <r>
    <x v="89"/>
    <x v="89"/>
    <x v="3"/>
    <x v="2"/>
    <x v="3"/>
    <x v="4"/>
    <x v="1"/>
    <x v="5"/>
    <x v="5"/>
    <x v="3"/>
    <x v="3"/>
    <x v="7"/>
  </r>
  <r>
    <x v="90"/>
    <x v="90"/>
    <x v="3"/>
    <x v="2"/>
    <x v="3"/>
    <x v="4"/>
    <x v="1"/>
    <x v="5"/>
    <x v="5"/>
    <x v="3"/>
    <x v="3"/>
    <x v="7"/>
  </r>
  <r>
    <x v="91"/>
    <x v="91"/>
    <x v="3"/>
    <x v="2"/>
    <x v="3"/>
    <x v="4"/>
    <x v="1"/>
    <x v="5"/>
    <x v="5"/>
    <x v="3"/>
    <x v="3"/>
    <x v="7"/>
  </r>
  <r>
    <x v="92"/>
    <x v="92"/>
    <x v="3"/>
    <x v="2"/>
    <x v="3"/>
    <x v="4"/>
    <x v="1"/>
    <x v="5"/>
    <x v="5"/>
    <x v="3"/>
    <x v="3"/>
    <x v="7"/>
  </r>
  <r>
    <x v="93"/>
    <x v="93"/>
    <x v="3"/>
    <x v="2"/>
    <x v="3"/>
    <x v="4"/>
    <x v="1"/>
    <x v="5"/>
    <x v="5"/>
    <x v="3"/>
    <x v="3"/>
    <x v="7"/>
  </r>
  <r>
    <x v="94"/>
    <x v="94"/>
    <x v="3"/>
    <x v="2"/>
    <x v="3"/>
    <x v="4"/>
    <x v="1"/>
    <x v="5"/>
    <x v="5"/>
    <x v="3"/>
    <x v="3"/>
    <x v="7"/>
  </r>
  <r>
    <x v="95"/>
    <x v="95"/>
    <x v="3"/>
    <x v="2"/>
    <x v="3"/>
    <x v="4"/>
    <x v="1"/>
    <x v="5"/>
    <x v="5"/>
    <x v="4"/>
    <x v="4"/>
    <x v="9"/>
  </r>
  <r>
    <x v="96"/>
    <x v="96"/>
    <x v="3"/>
    <x v="2"/>
    <x v="3"/>
    <x v="4"/>
    <x v="1"/>
    <x v="5"/>
    <x v="5"/>
    <x v="3"/>
    <x v="3"/>
    <x v="7"/>
  </r>
  <r>
    <x v="97"/>
    <x v="97"/>
    <x v="3"/>
    <x v="2"/>
    <x v="3"/>
    <x v="4"/>
    <x v="1"/>
    <x v="5"/>
    <x v="5"/>
    <x v="3"/>
    <x v="3"/>
    <x v="7"/>
  </r>
  <r>
    <x v="98"/>
    <x v="98"/>
    <x v="3"/>
    <x v="2"/>
    <x v="3"/>
    <x v="4"/>
    <x v="0"/>
    <x v="1"/>
    <x v="6"/>
    <x v="3"/>
    <x v="3"/>
    <x v="8"/>
  </r>
  <r>
    <x v="99"/>
    <x v="99"/>
    <x v="4"/>
    <x v="4"/>
    <x v="0"/>
    <x v="0"/>
    <x v="1"/>
    <x v="4"/>
    <x v="7"/>
    <x v="6"/>
    <x v="6"/>
    <x v="14"/>
  </r>
  <r>
    <x v="100"/>
    <x v="100"/>
    <x v="4"/>
    <x v="0"/>
    <x v="0"/>
    <x v="0"/>
    <x v="1"/>
    <x v="4"/>
    <x v="7"/>
    <x v="0"/>
    <x v="0"/>
    <x v="11"/>
  </r>
  <r>
    <x v="101"/>
    <x v="101"/>
    <x v="4"/>
    <x v="0"/>
    <x v="0"/>
    <x v="0"/>
    <x v="0"/>
    <x v="0"/>
    <x v="0"/>
    <x v="1"/>
    <x v="1"/>
    <x v="1"/>
  </r>
  <r>
    <x v="102"/>
    <x v="102"/>
    <x v="4"/>
    <x v="1"/>
    <x v="2"/>
    <x v="2"/>
    <x v="1"/>
    <x v="2"/>
    <x v="2"/>
    <x v="5"/>
    <x v="5"/>
    <x v="15"/>
  </r>
  <r>
    <x v="103"/>
    <x v="103"/>
    <x v="4"/>
    <x v="1"/>
    <x v="1"/>
    <x v="1"/>
    <x v="1"/>
    <x v="1"/>
    <x v="1"/>
    <x v="2"/>
    <x v="2"/>
    <x v="2"/>
  </r>
  <r>
    <x v="104"/>
    <x v="104"/>
    <x v="4"/>
    <x v="1"/>
    <x v="2"/>
    <x v="2"/>
    <x v="0"/>
    <x v="4"/>
    <x v="4"/>
    <x v="2"/>
    <x v="2"/>
    <x v="5"/>
  </r>
  <r>
    <x v="105"/>
    <x v="105"/>
    <x v="5"/>
    <x v="0"/>
    <x v="0"/>
    <x v="0"/>
    <x v="0"/>
    <x v="0"/>
    <x v="0"/>
    <x v="1"/>
    <x v="1"/>
    <x v="1"/>
  </r>
  <r>
    <x v="106"/>
    <x v="106"/>
    <x v="5"/>
    <x v="0"/>
    <x v="0"/>
    <x v="0"/>
    <x v="1"/>
    <x v="4"/>
    <x v="7"/>
    <x v="1"/>
    <x v="1"/>
    <x v="10"/>
  </r>
  <r>
    <x v="107"/>
    <x v="107"/>
    <x v="5"/>
    <x v="0"/>
    <x v="0"/>
    <x v="0"/>
    <x v="0"/>
    <x v="0"/>
    <x v="0"/>
    <x v="1"/>
    <x v="1"/>
    <x v="1"/>
  </r>
  <r>
    <x v="108"/>
    <x v="108"/>
    <x v="5"/>
    <x v="0"/>
    <x v="0"/>
    <x v="0"/>
    <x v="1"/>
    <x v="4"/>
    <x v="7"/>
    <x v="0"/>
    <x v="0"/>
    <x v="11"/>
  </r>
  <r>
    <x v="109"/>
    <x v="109"/>
    <x v="5"/>
    <x v="0"/>
    <x v="0"/>
    <x v="0"/>
    <x v="1"/>
    <x v="4"/>
    <x v="7"/>
    <x v="1"/>
    <x v="1"/>
    <x v="10"/>
  </r>
  <r>
    <x v="110"/>
    <x v="110"/>
    <x v="5"/>
    <x v="0"/>
    <x v="0"/>
    <x v="0"/>
    <x v="1"/>
    <x v="4"/>
    <x v="7"/>
    <x v="1"/>
    <x v="1"/>
    <x v="10"/>
  </r>
  <r>
    <x v="111"/>
    <x v="111"/>
    <x v="5"/>
    <x v="0"/>
    <x v="0"/>
    <x v="0"/>
    <x v="0"/>
    <x v="0"/>
    <x v="0"/>
    <x v="1"/>
    <x v="1"/>
    <x v="1"/>
  </r>
  <r>
    <x v="112"/>
    <x v="112"/>
    <x v="5"/>
    <x v="1"/>
    <x v="1"/>
    <x v="1"/>
    <x v="1"/>
    <x v="1"/>
    <x v="1"/>
    <x v="2"/>
    <x v="2"/>
    <x v="2"/>
  </r>
  <r>
    <x v="113"/>
    <x v="113"/>
    <x v="5"/>
    <x v="1"/>
    <x v="2"/>
    <x v="2"/>
    <x v="1"/>
    <x v="2"/>
    <x v="2"/>
    <x v="2"/>
    <x v="2"/>
    <x v="3"/>
  </r>
  <r>
    <x v="114"/>
    <x v="114"/>
    <x v="5"/>
    <x v="1"/>
    <x v="2"/>
    <x v="2"/>
    <x v="1"/>
    <x v="2"/>
    <x v="2"/>
    <x v="2"/>
    <x v="2"/>
    <x v="3"/>
  </r>
  <r>
    <x v="115"/>
    <x v="115"/>
    <x v="5"/>
    <x v="1"/>
    <x v="2"/>
    <x v="2"/>
    <x v="1"/>
    <x v="2"/>
    <x v="2"/>
    <x v="2"/>
    <x v="2"/>
    <x v="3"/>
  </r>
  <r>
    <x v="116"/>
    <x v="116"/>
    <x v="5"/>
    <x v="1"/>
    <x v="2"/>
    <x v="2"/>
    <x v="1"/>
    <x v="2"/>
    <x v="2"/>
    <x v="2"/>
    <x v="2"/>
    <x v="3"/>
  </r>
  <r>
    <x v="117"/>
    <x v="117"/>
    <x v="5"/>
    <x v="1"/>
    <x v="2"/>
    <x v="2"/>
    <x v="1"/>
    <x v="2"/>
    <x v="2"/>
    <x v="2"/>
    <x v="2"/>
    <x v="3"/>
  </r>
  <r>
    <x v="118"/>
    <x v="118"/>
    <x v="5"/>
    <x v="1"/>
    <x v="2"/>
    <x v="2"/>
    <x v="1"/>
    <x v="2"/>
    <x v="2"/>
    <x v="2"/>
    <x v="2"/>
    <x v="3"/>
  </r>
  <r>
    <x v="119"/>
    <x v="119"/>
    <x v="5"/>
    <x v="1"/>
    <x v="2"/>
    <x v="2"/>
    <x v="1"/>
    <x v="2"/>
    <x v="2"/>
    <x v="5"/>
    <x v="5"/>
    <x v="15"/>
  </r>
  <r>
    <x v="120"/>
    <x v="120"/>
    <x v="5"/>
    <x v="1"/>
    <x v="1"/>
    <x v="1"/>
    <x v="1"/>
    <x v="1"/>
    <x v="1"/>
    <x v="2"/>
    <x v="2"/>
    <x v="2"/>
  </r>
  <r>
    <x v="121"/>
    <x v="121"/>
    <x v="5"/>
    <x v="1"/>
    <x v="1"/>
    <x v="1"/>
    <x v="1"/>
    <x v="1"/>
    <x v="1"/>
    <x v="2"/>
    <x v="2"/>
    <x v="2"/>
  </r>
  <r>
    <x v="122"/>
    <x v="122"/>
    <x v="5"/>
    <x v="1"/>
    <x v="2"/>
    <x v="2"/>
    <x v="1"/>
    <x v="2"/>
    <x v="2"/>
    <x v="2"/>
    <x v="2"/>
    <x v="3"/>
  </r>
  <r>
    <x v="123"/>
    <x v="123"/>
    <x v="5"/>
    <x v="1"/>
    <x v="1"/>
    <x v="1"/>
    <x v="1"/>
    <x v="1"/>
    <x v="1"/>
    <x v="5"/>
    <x v="5"/>
    <x v="16"/>
  </r>
  <r>
    <x v="124"/>
    <x v="124"/>
    <x v="5"/>
    <x v="2"/>
    <x v="3"/>
    <x v="4"/>
    <x v="1"/>
    <x v="5"/>
    <x v="5"/>
    <x v="3"/>
    <x v="3"/>
    <x v="7"/>
  </r>
  <r>
    <x v="125"/>
    <x v="125"/>
    <x v="5"/>
    <x v="2"/>
    <x v="3"/>
    <x v="4"/>
    <x v="0"/>
    <x v="1"/>
    <x v="6"/>
    <x v="3"/>
    <x v="3"/>
    <x v="8"/>
  </r>
  <r>
    <x v="126"/>
    <x v="126"/>
    <x v="5"/>
    <x v="2"/>
    <x v="3"/>
    <x v="4"/>
    <x v="1"/>
    <x v="5"/>
    <x v="5"/>
    <x v="3"/>
    <x v="3"/>
    <x v="7"/>
  </r>
  <r>
    <x v="127"/>
    <x v="127"/>
    <x v="5"/>
    <x v="2"/>
    <x v="3"/>
    <x v="4"/>
    <x v="1"/>
    <x v="5"/>
    <x v="5"/>
    <x v="3"/>
    <x v="3"/>
    <x v="7"/>
  </r>
  <r>
    <x v="128"/>
    <x v="128"/>
    <x v="5"/>
    <x v="2"/>
    <x v="3"/>
    <x v="4"/>
    <x v="1"/>
    <x v="5"/>
    <x v="5"/>
    <x v="3"/>
    <x v="3"/>
    <x v="7"/>
  </r>
  <r>
    <x v="129"/>
    <x v="129"/>
    <x v="5"/>
    <x v="2"/>
    <x v="3"/>
    <x v="4"/>
    <x v="1"/>
    <x v="5"/>
    <x v="5"/>
    <x v="3"/>
    <x v="3"/>
    <x v="7"/>
  </r>
  <r>
    <x v="130"/>
    <x v="130"/>
    <x v="5"/>
    <x v="2"/>
    <x v="3"/>
    <x v="4"/>
    <x v="1"/>
    <x v="5"/>
    <x v="5"/>
    <x v="3"/>
    <x v="3"/>
    <x v="7"/>
  </r>
  <r>
    <x v="131"/>
    <x v="131"/>
    <x v="5"/>
    <x v="2"/>
    <x v="3"/>
    <x v="4"/>
    <x v="1"/>
    <x v="5"/>
    <x v="5"/>
    <x v="3"/>
    <x v="3"/>
    <x v="7"/>
  </r>
  <r>
    <x v="132"/>
    <x v="132"/>
    <x v="5"/>
    <x v="2"/>
    <x v="3"/>
    <x v="4"/>
    <x v="1"/>
    <x v="5"/>
    <x v="5"/>
    <x v="3"/>
    <x v="3"/>
    <x v="7"/>
  </r>
  <r>
    <x v="133"/>
    <x v="133"/>
    <x v="5"/>
    <x v="2"/>
    <x v="3"/>
    <x v="4"/>
    <x v="1"/>
    <x v="5"/>
    <x v="5"/>
    <x v="3"/>
    <x v="3"/>
    <x v="7"/>
  </r>
  <r>
    <x v="134"/>
    <x v="134"/>
    <x v="5"/>
    <x v="2"/>
    <x v="3"/>
    <x v="4"/>
    <x v="1"/>
    <x v="5"/>
    <x v="5"/>
    <x v="3"/>
    <x v="3"/>
    <x v="7"/>
  </r>
  <r>
    <x v="135"/>
    <x v="135"/>
    <x v="5"/>
    <x v="2"/>
    <x v="3"/>
    <x v="4"/>
    <x v="1"/>
    <x v="5"/>
    <x v="5"/>
    <x v="3"/>
    <x v="3"/>
    <x v="7"/>
  </r>
  <r>
    <x v="136"/>
    <x v="136"/>
    <x v="5"/>
    <x v="2"/>
    <x v="3"/>
    <x v="4"/>
    <x v="1"/>
    <x v="5"/>
    <x v="5"/>
    <x v="4"/>
    <x v="4"/>
    <x v="9"/>
  </r>
  <r>
    <x v="137"/>
    <x v="137"/>
    <x v="5"/>
    <x v="2"/>
    <x v="3"/>
    <x v="4"/>
    <x v="1"/>
    <x v="5"/>
    <x v="5"/>
    <x v="4"/>
    <x v="4"/>
    <x v="9"/>
  </r>
  <r>
    <x v="138"/>
    <x v="138"/>
    <x v="5"/>
    <x v="2"/>
    <x v="3"/>
    <x v="4"/>
    <x v="1"/>
    <x v="5"/>
    <x v="5"/>
    <x v="3"/>
    <x v="3"/>
    <x v="7"/>
  </r>
  <r>
    <x v="139"/>
    <x v="139"/>
    <x v="5"/>
    <x v="2"/>
    <x v="3"/>
    <x v="4"/>
    <x v="1"/>
    <x v="5"/>
    <x v="5"/>
    <x v="3"/>
    <x v="3"/>
    <x v="7"/>
  </r>
  <r>
    <x v="140"/>
    <x v="140"/>
    <x v="5"/>
    <x v="2"/>
    <x v="3"/>
    <x v="4"/>
    <x v="1"/>
    <x v="5"/>
    <x v="5"/>
    <x v="4"/>
    <x v="4"/>
    <x v="9"/>
  </r>
  <r>
    <x v="141"/>
    <x v="141"/>
    <x v="6"/>
    <x v="0"/>
    <x v="0"/>
    <x v="0"/>
    <x v="1"/>
    <x v="4"/>
    <x v="7"/>
    <x v="1"/>
    <x v="1"/>
    <x v="10"/>
  </r>
  <r>
    <x v="142"/>
    <x v="142"/>
    <x v="6"/>
    <x v="0"/>
    <x v="0"/>
    <x v="0"/>
    <x v="1"/>
    <x v="4"/>
    <x v="7"/>
    <x v="1"/>
    <x v="1"/>
    <x v="10"/>
  </r>
  <r>
    <x v="143"/>
    <x v="143"/>
    <x v="6"/>
    <x v="0"/>
    <x v="0"/>
    <x v="0"/>
    <x v="0"/>
    <x v="0"/>
    <x v="0"/>
    <x v="1"/>
    <x v="1"/>
    <x v="1"/>
  </r>
  <r>
    <x v="144"/>
    <x v="144"/>
    <x v="6"/>
    <x v="2"/>
    <x v="3"/>
    <x v="4"/>
    <x v="1"/>
    <x v="5"/>
    <x v="5"/>
    <x v="3"/>
    <x v="3"/>
    <x v="7"/>
  </r>
  <r>
    <x v="145"/>
    <x v="145"/>
    <x v="6"/>
    <x v="2"/>
    <x v="3"/>
    <x v="4"/>
    <x v="1"/>
    <x v="5"/>
    <x v="5"/>
    <x v="3"/>
    <x v="3"/>
    <x v="7"/>
  </r>
  <r>
    <x v="146"/>
    <x v="146"/>
    <x v="7"/>
    <x v="3"/>
    <x v="4"/>
    <x v="5"/>
    <x v="1"/>
    <x v="6"/>
    <x v="8"/>
    <x v="7"/>
    <x v="7"/>
    <x v="1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6">
  <r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0"/>
    <x v="0"/>
    <x v="0"/>
    <x v="0"/>
    <x v="0"/>
    <x v="0"/>
    <x v="0"/>
    <x v="1"/>
    <x v="1"/>
    <x v="1"/>
    <x v="1"/>
    <x v="1"/>
    <x v="1"/>
  </r>
  <r>
    <x v="2"/>
    <x v="2"/>
    <x v="2"/>
    <x v="0"/>
    <x v="1"/>
    <x v="1"/>
    <x v="1"/>
    <x v="1"/>
    <x v="1"/>
    <x v="1"/>
    <x v="2"/>
    <x v="2"/>
    <x v="2"/>
    <x v="2"/>
    <x v="2"/>
    <x v="2"/>
  </r>
  <r>
    <x v="3"/>
    <x v="3"/>
    <x v="3"/>
    <x v="0"/>
    <x v="1"/>
    <x v="1"/>
    <x v="1"/>
    <x v="1"/>
    <x v="1"/>
    <x v="1"/>
    <x v="3"/>
    <x v="3"/>
    <x v="2"/>
    <x v="1"/>
    <x v="3"/>
    <x v="2"/>
  </r>
  <r>
    <x v="4"/>
    <x v="4"/>
    <x v="4"/>
    <x v="0"/>
    <x v="1"/>
    <x v="2"/>
    <x v="2"/>
    <x v="1"/>
    <x v="2"/>
    <x v="2"/>
    <x v="2"/>
    <x v="4"/>
    <x v="2"/>
    <x v="3"/>
    <x v="4"/>
    <x v="2"/>
  </r>
  <r>
    <x v="5"/>
    <x v="5"/>
    <x v="5"/>
    <x v="0"/>
    <x v="1"/>
    <x v="2"/>
    <x v="2"/>
    <x v="1"/>
    <x v="2"/>
    <x v="2"/>
    <x v="1"/>
    <x v="5"/>
    <x v="2"/>
    <x v="4"/>
    <x v="5"/>
    <x v="2"/>
  </r>
  <r>
    <x v="6"/>
    <x v="6"/>
    <x v="6"/>
    <x v="0"/>
    <x v="1"/>
    <x v="2"/>
    <x v="2"/>
    <x v="1"/>
    <x v="2"/>
    <x v="2"/>
    <x v="3"/>
    <x v="3"/>
    <x v="2"/>
    <x v="4"/>
    <x v="5"/>
    <x v="2"/>
  </r>
  <r>
    <x v="7"/>
    <x v="7"/>
    <x v="7"/>
    <x v="0"/>
    <x v="1"/>
    <x v="1"/>
    <x v="1"/>
    <x v="0"/>
    <x v="3"/>
    <x v="3"/>
    <x v="4"/>
    <x v="6"/>
    <x v="2"/>
    <x v="5"/>
    <x v="6"/>
    <x v="2"/>
  </r>
  <r>
    <x v="8"/>
    <x v="8"/>
    <x v="8"/>
    <x v="0"/>
    <x v="1"/>
    <x v="1"/>
    <x v="1"/>
    <x v="0"/>
    <x v="3"/>
    <x v="3"/>
    <x v="2"/>
    <x v="7"/>
    <x v="2"/>
    <x v="6"/>
    <x v="7"/>
    <x v="2"/>
  </r>
  <r>
    <x v="9"/>
    <x v="9"/>
    <x v="9"/>
    <x v="0"/>
    <x v="1"/>
    <x v="2"/>
    <x v="2"/>
    <x v="0"/>
    <x v="4"/>
    <x v="4"/>
    <x v="5"/>
    <x v="8"/>
    <x v="2"/>
    <x v="2"/>
    <x v="2"/>
    <x v="2"/>
  </r>
  <r>
    <x v="10"/>
    <x v="10"/>
    <x v="10"/>
    <x v="0"/>
    <x v="2"/>
    <x v="3"/>
    <x v="3"/>
    <x v="0"/>
    <x v="2"/>
    <x v="1"/>
    <x v="6"/>
    <x v="9"/>
    <x v="3"/>
    <x v="1"/>
    <x v="8"/>
    <x v="3"/>
  </r>
  <r>
    <x v="11"/>
    <x v="11"/>
    <x v="11"/>
    <x v="0"/>
    <x v="2"/>
    <x v="3"/>
    <x v="3"/>
    <x v="1"/>
    <x v="5"/>
    <x v="5"/>
    <x v="3"/>
    <x v="3"/>
    <x v="3"/>
    <x v="7"/>
    <x v="9"/>
    <x v="3"/>
  </r>
  <r>
    <x v="12"/>
    <x v="12"/>
    <x v="12"/>
    <x v="0"/>
    <x v="2"/>
    <x v="3"/>
    <x v="4"/>
    <x v="1"/>
    <x v="5"/>
    <x v="5"/>
    <x v="1"/>
    <x v="10"/>
    <x v="3"/>
    <x v="8"/>
    <x v="10"/>
    <x v="3"/>
  </r>
  <r>
    <x v="13"/>
    <x v="13"/>
    <x v="13"/>
    <x v="0"/>
    <x v="2"/>
    <x v="3"/>
    <x v="4"/>
    <x v="0"/>
    <x v="1"/>
    <x v="6"/>
    <x v="3"/>
    <x v="3"/>
    <x v="3"/>
    <x v="9"/>
    <x v="11"/>
    <x v="3"/>
  </r>
  <r>
    <x v="14"/>
    <x v="14"/>
    <x v="14"/>
    <x v="0"/>
    <x v="2"/>
    <x v="3"/>
    <x v="4"/>
    <x v="0"/>
    <x v="1"/>
    <x v="6"/>
    <x v="3"/>
    <x v="3"/>
    <x v="3"/>
    <x v="10"/>
    <x v="12"/>
    <x v="3"/>
  </r>
  <r>
    <x v="15"/>
    <x v="15"/>
    <x v="15"/>
    <x v="0"/>
    <x v="2"/>
    <x v="3"/>
    <x v="4"/>
    <x v="1"/>
    <x v="5"/>
    <x v="5"/>
    <x v="1"/>
    <x v="10"/>
    <x v="3"/>
    <x v="1"/>
    <x v="8"/>
    <x v="3"/>
  </r>
  <r>
    <x v="16"/>
    <x v="16"/>
    <x v="16"/>
    <x v="0"/>
    <x v="2"/>
    <x v="3"/>
    <x v="4"/>
    <x v="0"/>
    <x v="1"/>
    <x v="6"/>
    <x v="6"/>
    <x v="11"/>
    <x v="3"/>
    <x v="11"/>
    <x v="13"/>
    <x v="3"/>
  </r>
  <r>
    <x v="17"/>
    <x v="17"/>
    <x v="17"/>
    <x v="0"/>
    <x v="2"/>
    <x v="3"/>
    <x v="4"/>
    <x v="1"/>
    <x v="5"/>
    <x v="5"/>
    <x v="3"/>
    <x v="3"/>
    <x v="3"/>
    <x v="8"/>
    <x v="10"/>
    <x v="3"/>
  </r>
  <r>
    <x v="18"/>
    <x v="18"/>
    <x v="18"/>
    <x v="0"/>
    <x v="2"/>
    <x v="3"/>
    <x v="4"/>
    <x v="0"/>
    <x v="1"/>
    <x v="6"/>
    <x v="7"/>
    <x v="12"/>
    <x v="3"/>
    <x v="5"/>
    <x v="14"/>
    <x v="3"/>
  </r>
  <r>
    <x v="19"/>
    <x v="19"/>
    <x v="19"/>
    <x v="0"/>
    <x v="2"/>
    <x v="3"/>
    <x v="4"/>
    <x v="0"/>
    <x v="1"/>
    <x v="6"/>
    <x v="8"/>
    <x v="13"/>
    <x v="3"/>
    <x v="2"/>
    <x v="15"/>
    <x v="3"/>
  </r>
  <r>
    <x v="20"/>
    <x v="20"/>
    <x v="20"/>
    <x v="0"/>
    <x v="2"/>
    <x v="3"/>
    <x v="4"/>
    <x v="1"/>
    <x v="5"/>
    <x v="5"/>
    <x v="8"/>
    <x v="8"/>
    <x v="3"/>
    <x v="12"/>
    <x v="16"/>
    <x v="3"/>
  </r>
  <r>
    <x v="21"/>
    <x v="21"/>
    <x v="21"/>
    <x v="0"/>
    <x v="2"/>
    <x v="3"/>
    <x v="4"/>
    <x v="1"/>
    <x v="5"/>
    <x v="5"/>
    <x v="3"/>
    <x v="3"/>
    <x v="4"/>
    <x v="6"/>
    <x v="17"/>
    <x v="4"/>
  </r>
  <r>
    <x v="22"/>
    <x v="22"/>
    <x v="22"/>
    <x v="0"/>
    <x v="2"/>
    <x v="3"/>
    <x v="4"/>
    <x v="1"/>
    <x v="5"/>
    <x v="5"/>
    <x v="3"/>
    <x v="3"/>
    <x v="4"/>
    <x v="4"/>
    <x v="18"/>
    <x v="4"/>
  </r>
  <r>
    <x v="23"/>
    <x v="23"/>
    <x v="23"/>
    <x v="1"/>
    <x v="0"/>
    <x v="0"/>
    <x v="0"/>
    <x v="1"/>
    <x v="4"/>
    <x v="7"/>
    <x v="8"/>
    <x v="14"/>
    <x v="1"/>
    <x v="0"/>
    <x v="19"/>
    <x v="1"/>
  </r>
  <r>
    <x v="24"/>
    <x v="24"/>
    <x v="24"/>
    <x v="1"/>
    <x v="0"/>
    <x v="0"/>
    <x v="0"/>
    <x v="1"/>
    <x v="4"/>
    <x v="7"/>
    <x v="3"/>
    <x v="3"/>
    <x v="1"/>
    <x v="1"/>
    <x v="1"/>
    <x v="1"/>
  </r>
  <r>
    <x v="25"/>
    <x v="25"/>
    <x v="25"/>
    <x v="1"/>
    <x v="1"/>
    <x v="2"/>
    <x v="2"/>
    <x v="1"/>
    <x v="2"/>
    <x v="2"/>
    <x v="1"/>
    <x v="5"/>
    <x v="2"/>
    <x v="2"/>
    <x v="2"/>
    <x v="2"/>
  </r>
  <r>
    <x v="26"/>
    <x v="26"/>
    <x v="26"/>
    <x v="1"/>
    <x v="1"/>
    <x v="1"/>
    <x v="1"/>
    <x v="1"/>
    <x v="1"/>
    <x v="1"/>
    <x v="3"/>
    <x v="3"/>
    <x v="2"/>
    <x v="4"/>
    <x v="5"/>
    <x v="2"/>
  </r>
  <r>
    <x v="27"/>
    <x v="27"/>
    <x v="27"/>
    <x v="1"/>
    <x v="1"/>
    <x v="2"/>
    <x v="2"/>
    <x v="0"/>
    <x v="4"/>
    <x v="4"/>
    <x v="1"/>
    <x v="15"/>
    <x v="2"/>
    <x v="8"/>
    <x v="20"/>
    <x v="2"/>
  </r>
  <r>
    <x v="28"/>
    <x v="28"/>
    <x v="28"/>
    <x v="1"/>
    <x v="1"/>
    <x v="2"/>
    <x v="2"/>
    <x v="1"/>
    <x v="2"/>
    <x v="2"/>
    <x v="9"/>
    <x v="16"/>
    <x v="2"/>
    <x v="13"/>
    <x v="21"/>
    <x v="2"/>
  </r>
  <r>
    <x v="29"/>
    <x v="29"/>
    <x v="29"/>
    <x v="1"/>
    <x v="1"/>
    <x v="2"/>
    <x v="2"/>
    <x v="1"/>
    <x v="2"/>
    <x v="2"/>
    <x v="10"/>
    <x v="17"/>
    <x v="2"/>
    <x v="14"/>
    <x v="15"/>
    <x v="2"/>
  </r>
  <r>
    <x v="30"/>
    <x v="30"/>
    <x v="30"/>
    <x v="1"/>
    <x v="1"/>
    <x v="1"/>
    <x v="1"/>
    <x v="0"/>
    <x v="3"/>
    <x v="3"/>
    <x v="6"/>
    <x v="10"/>
    <x v="2"/>
    <x v="15"/>
    <x v="22"/>
    <x v="2"/>
  </r>
  <r>
    <x v="31"/>
    <x v="31"/>
    <x v="31"/>
    <x v="1"/>
    <x v="1"/>
    <x v="2"/>
    <x v="2"/>
    <x v="0"/>
    <x v="4"/>
    <x v="4"/>
    <x v="11"/>
    <x v="4"/>
    <x v="2"/>
    <x v="2"/>
    <x v="2"/>
    <x v="2"/>
  </r>
  <r>
    <x v="32"/>
    <x v="32"/>
    <x v="32"/>
    <x v="1"/>
    <x v="2"/>
    <x v="3"/>
    <x v="4"/>
    <x v="1"/>
    <x v="5"/>
    <x v="5"/>
    <x v="3"/>
    <x v="3"/>
    <x v="3"/>
    <x v="16"/>
    <x v="23"/>
    <x v="3"/>
  </r>
  <r>
    <x v="33"/>
    <x v="33"/>
    <x v="33"/>
    <x v="1"/>
    <x v="2"/>
    <x v="3"/>
    <x v="4"/>
    <x v="1"/>
    <x v="5"/>
    <x v="5"/>
    <x v="3"/>
    <x v="3"/>
    <x v="3"/>
    <x v="4"/>
    <x v="24"/>
    <x v="3"/>
  </r>
  <r>
    <x v="34"/>
    <x v="34"/>
    <x v="34"/>
    <x v="1"/>
    <x v="2"/>
    <x v="3"/>
    <x v="4"/>
    <x v="1"/>
    <x v="5"/>
    <x v="5"/>
    <x v="1"/>
    <x v="10"/>
    <x v="3"/>
    <x v="1"/>
    <x v="8"/>
    <x v="3"/>
  </r>
  <r>
    <x v="35"/>
    <x v="35"/>
    <x v="35"/>
    <x v="1"/>
    <x v="2"/>
    <x v="3"/>
    <x v="4"/>
    <x v="0"/>
    <x v="1"/>
    <x v="6"/>
    <x v="3"/>
    <x v="3"/>
    <x v="3"/>
    <x v="9"/>
    <x v="11"/>
    <x v="3"/>
  </r>
  <r>
    <x v="36"/>
    <x v="36"/>
    <x v="36"/>
    <x v="1"/>
    <x v="2"/>
    <x v="3"/>
    <x v="4"/>
    <x v="1"/>
    <x v="5"/>
    <x v="5"/>
    <x v="0"/>
    <x v="18"/>
    <x v="3"/>
    <x v="6"/>
    <x v="25"/>
    <x v="3"/>
  </r>
  <r>
    <x v="37"/>
    <x v="37"/>
    <x v="37"/>
    <x v="1"/>
    <x v="2"/>
    <x v="3"/>
    <x v="4"/>
    <x v="1"/>
    <x v="5"/>
    <x v="5"/>
    <x v="3"/>
    <x v="3"/>
    <x v="3"/>
    <x v="1"/>
    <x v="8"/>
    <x v="3"/>
  </r>
  <r>
    <x v="38"/>
    <x v="38"/>
    <x v="38"/>
    <x v="1"/>
    <x v="2"/>
    <x v="3"/>
    <x v="4"/>
    <x v="0"/>
    <x v="1"/>
    <x v="6"/>
    <x v="3"/>
    <x v="3"/>
    <x v="3"/>
    <x v="6"/>
    <x v="25"/>
    <x v="3"/>
  </r>
  <r>
    <x v="39"/>
    <x v="39"/>
    <x v="39"/>
    <x v="1"/>
    <x v="2"/>
    <x v="3"/>
    <x v="4"/>
    <x v="1"/>
    <x v="5"/>
    <x v="5"/>
    <x v="3"/>
    <x v="3"/>
    <x v="3"/>
    <x v="1"/>
    <x v="8"/>
    <x v="3"/>
  </r>
  <r>
    <x v="40"/>
    <x v="40"/>
    <x v="40"/>
    <x v="1"/>
    <x v="2"/>
    <x v="3"/>
    <x v="4"/>
    <x v="1"/>
    <x v="5"/>
    <x v="5"/>
    <x v="0"/>
    <x v="18"/>
    <x v="3"/>
    <x v="1"/>
    <x v="8"/>
    <x v="3"/>
  </r>
  <r>
    <x v="41"/>
    <x v="41"/>
    <x v="41"/>
    <x v="1"/>
    <x v="2"/>
    <x v="3"/>
    <x v="4"/>
    <x v="1"/>
    <x v="5"/>
    <x v="5"/>
    <x v="3"/>
    <x v="3"/>
    <x v="4"/>
    <x v="6"/>
    <x v="17"/>
    <x v="4"/>
  </r>
  <r>
    <x v="42"/>
    <x v="42"/>
    <x v="42"/>
    <x v="1"/>
    <x v="2"/>
    <x v="3"/>
    <x v="4"/>
    <x v="1"/>
    <x v="5"/>
    <x v="5"/>
    <x v="12"/>
    <x v="14"/>
    <x v="4"/>
    <x v="16"/>
    <x v="23"/>
    <x v="4"/>
  </r>
  <r>
    <x v="43"/>
    <x v="43"/>
    <x v="43"/>
    <x v="1"/>
    <x v="3"/>
    <x v="3"/>
    <x v="4"/>
    <x v="0"/>
    <x v="1"/>
    <x v="6"/>
    <x v="3"/>
    <x v="3"/>
    <x v="3"/>
    <x v="6"/>
    <x v="25"/>
    <x v="3"/>
  </r>
  <r>
    <x v="44"/>
    <x v="44"/>
    <x v="44"/>
    <x v="2"/>
    <x v="0"/>
    <x v="0"/>
    <x v="0"/>
    <x v="0"/>
    <x v="0"/>
    <x v="0"/>
    <x v="3"/>
    <x v="3"/>
    <x v="0"/>
    <x v="17"/>
    <x v="26"/>
    <x v="0"/>
  </r>
  <r>
    <x v="45"/>
    <x v="45"/>
    <x v="45"/>
    <x v="2"/>
    <x v="0"/>
    <x v="0"/>
    <x v="0"/>
    <x v="1"/>
    <x v="4"/>
    <x v="7"/>
    <x v="3"/>
    <x v="3"/>
    <x v="1"/>
    <x v="1"/>
    <x v="1"/>
    <x v="1"/>
  </r>
  <r>
    <x v="46"/>
    <x v="46"/>
    <x v="46"/>
    <x v="2"/>
    <x v="0"/>
    <x v="0"/>
    <x v="0"/>
    <x v="0"/>
    <x v="0"/>
    <x v="0"/>
    <x v="13"/>
    <x v="19"/>
    <x v="1"/>
    <x v="7"/>
    <x v="15"/>
    <x v="1"/>
  </r>
  <r>
    <x v="47"/>
    <x v="47"/>
    <x v="47"/>
    <x v="2"/>
    <x v="0"/>
    <x v="0"/>
    <x v="0"/>
    <x v="1"/>
    <x v="4"/>
    <x v="7"/>
    <x v="1"/>
    <x v="15"/>
    <x v="1"/>
    <x v="7"/>
    <x v="15"/>
    <x v="1"/>
  </r>
  <r>
    <x v="48"/>
    <x v="48"/>
    <x v="48"/>
    <x v="2"/>
    <x v="0"/>
    <x v="0"/>
    <x v="0"/>
    <x v="1"/>
    <x v="4"/>
    <x v="7"/>
    <x v="3"/>
    <x v="3"/>
    <x v="0"/>
    <x v="5"/>
    <x v="15"/>
    <x v="0"/>
  </r>
  <r>
    <x v="49"/>
    <x v="49"/>
    <x v="49"/>
    <x v="2"/>
    <x v="0"/>
    <x v="0"/>
    <x v="0"/>
    <x v="0"/>
    <x v="0"/>
    <x v="0"/>
    <x v="14"/>
    <x v="20"/>
    <x v="1"/>
    <x v="17"/>
    <x v="27"/>
    <x v="1"/>
  </r>
  <r>
    <x v="50"/>
    <x v="50"/>
    <x v="50"/>
    <x v="2"/>
    <x v="0"/>
    <x v="0"/>
    <x v="0"/>
    <x v="1"/>
    <x v="4"/>
    <x v="7"/>
    <x v="3"/>
    <x v="3"/>
    <x v="1"/>
    <x v="14"/>
    <x v="28"/>
    <x v="1"/>
  </r>
  <r>
    <x v="51"/>
    <x v="51"/>
    <x v="51"/>
    <x v="2"/>
    <x v="0"/>
    <x v="0"/>
    <x v="0"/>
    <x v="1"/>
    <x v="4"/>
    <x v="7"/>
    <x v="3"/>
    <x v="3"/>
    <x v="1"/>
    <x v="9"/>
    <x v="29"/>
    <x v="1"/>
  </r>
  <r>
    <x v="52"/>
    <x v="52"/>
    <x v="52"/>
    <x v="2"/>
    <x v="1"/>
    <x v="1"/>
    <x v="1"/>
    <x v="1"/>
    <x v="1"/>
    <x v="1"/>
    <x v="3"/>
    <x v="3"/>
    <x v="2"/>
    <x v="14"/>
    <x v="15"/>
    <x v="2"/>
  </r>
  <r>
    <x v="53"/>
    <x v="53"/>
    <x v="53"/>
    <x v="2"/>
    <x v="1"/>
    <x v="2"/>
    <x v="2"/>
    <x v="1"/>
    <x v="2"/>
    <x v="2"/>
    <x v="12"/>
    <x v="15"/>
    <x v="2"/>
    <x v="4"/>
    <x v="5"/>
    <x v="2"/>
  </r>
  <r>
    <x v="54"/>
    <x v="54"/>
    <x v="54"/>
    <x v="2"/>
    <x v="1"/>
    <x v="1"/>
    <x v="1"/>
    <x v="1"/>
    <x v="1"/>
    <x v="1"/>
    <x v="3"/>
    <x v="3"/>
    <x v="2"/>
    <x v="1"/>
    <x v="3"/>
    <x v="2"/>
  </r>
  <r>
    <x v="55"/>
    <x v="55"/>
    <x v="55"/>
    <x v="2"/>
    <x v="1"/>
    <x v="2"/>
    <x v="2"/>
    <x v="1"/>
    <x v="2"/>
    <x v="2"/>
    <x v="1"/>
    <x v="5"/>
    <x v="2"/>
    <x v="12"/>
    <x v="30"/>
    <x v="2"/>
  </r>
  <r>
    <x v="56"/>
    <x v="56"/>
    <x v="56"/>
    <x v="2"/>
    <x v="1"/>
    <x v="2"/>
    <x v="2"/>
    <x v="1"/>
    <x v="2"/>
    <x v="2"/>
    <x v="1"/>
    <x v="5"/>
    <x v="2"/>
    <x v="8"/>
    <x v="20"/>
    <x v="2"/>
  </r>
  <r>
    <x v="57"/>
    <x v="57"/>
    <x v="57"/>
    <x v="2"/>
    <x v="1"/>
    <x v="2"/>
    <x v="2"/>
    <x v="1"/>
    <x v="2"/>
    <x v="2"/>
    <x v="0"/>
    <x v="21"/>
    <x v="2"/>
    <x v="11"/>
    <x v="11"/>
    <x v="2"/>
  </r>
  <r>
    <x v="58"/>
    <x v="58"/>
    <x v="58"/>
    <x v="2"/>
    <x v="1"/>
    <x v="1"/>
    <x v="1"/>
    <x v="1"/>
    <x v="1"/>
    <x v="1"/>
    <x v="0"/>
    <x v="22"/>
    <x v="2"/>
    <x v="8"/>
    <x v="20"/>
    <x v="2"/>
  </r>
  <r>
    <x v="59"/>
    <x v="59"/>
    <x v="59"/>
    <x v="2"/>
    <x v="1"/>
    <x v="2"/>
    <x v="2"/>
    <x v="1"/>
    <x v="2"/>
    <x v="2"/>
    <x v="1"/>
    <x v="5"/>
    <x v="2"/>
    <x v="8"/>
    <x v="20"/>
    <x v="2"/>
  </r>
  <r>
    <x v="60"/>
    <x v="60"/>
    <x v="60"/>
    <x v="2"/>
    <x v="1"/>
    <x v="2"/>
    <x v="2"/>
    <x v="0"/>
    <x v="4"/>
    <x v="4"/>
    <x v="9"/>
    <x v="23"/>
    <x v="5"/>
    <x v="5"/>
    <x v="31"/>
    <x v="5"/>
  </r>
  <r>
    <x v="61"/>
    <x v="61"/>
    <x v="61"/>
    <x v="2"/>
    <x v="1"/>
    <x v="2"/>
    <x v="2"/>
    <x v="1"/>
    <x v="2"/>
    <x v="2"/>
    <x v="0"/>
    <x v="21"/>
    <x v="2"/>
    <x v="9"/>
    <x v="32"/>
    <x v="2"/>
  </r>
  <r>
    <x v="62"/>
    <x v="62"/>
    <x v="62"/>
    <x v="2"/>
    <x v="2"/>
    <x v="3"/>
    <x v="4"/>
    <x v="1"/>
    <x v="5"/>
    <x v="5"/>
    <x v="1"/>
    <x v="10"/>
    <x v="3"/>
    <x v="4"/>
    <x v="24"/>
    <x v="3"/>
  </r>
  <r>
    <x v="63"/>
    <x v="63"/>
    <x v="63"/>
    <x v="2"/>
    <x v="2"/>
    <x v="3"/>
    <x v="4"/>
    <x v="1"/>
    <x v="5"/>
    <x v="5"/>
    <x v="8"/>
    <x v="8"/>
    <x v="3"/>
    <x v="7"/>
    <x v="9"/>
    <x v="3"/>
  </r>
  <r>
    <x v="64"/>
    <x v="64"/>
    <x v="64"/>
    <x v="2"/>
    <x v="2"/>
    <x v="3"/>
    <x v="4"/>
    <x v="1"/>
    <x v="5"/>
    <x v="5"/>
    <x v="3"/>
    <x v="3"/>
    <x v="3"/>
    <x v="5"/>
    <x v="14"/>
    <x v="3"/>
  </r>
  <r>
    <x v="65"/>
    <x v="65"/>
    <x v="65"/>
    <x v="2"/>
    <x v="2"/>
    <x v="3"/>
    <x v="4"/>
    <x v="0"/>
    <x v="1"/>
    <x v="6"/>
    <x v="2"/>
    <x v="2"/>
    <x v="3"/>
    <x v="18"/>
    <x v="33"/>
    <x v="3"/>
  </r>
  <r>
    <x v="66"/>
    <x v="66"/>
    <x v="66"/>
    <x v="2"/>
    <x v="2"/>
    <x v="3"/>
    <x v="4"/>
    <x v="1"/>
    <x v="5"/>
    <x v="5"/>
    <x v="2"/>
    <x v="12"/>
    <x v="3"/>
    <x v="2"/>
    <x v="15"/>
    <x v="3"/>
  </r>
  <r>
    <x v="67"/>
    <x v="67"/>
    <x v="67"/>
    <x v="2"/>
    <x v="2"/>
    <x v="3"/>
    <x v="4"/>
    <x v="1"/>
    <x v="5"/>
    <x v="5"/>
    <x v="3"/>
    <x v="3"/>
    <x v="3"/>
    <x v="8"/>
    <x v="10"/>
    <x v="3"/>
  </r>
  <r>
    <x v="68"/>
    <x v="68"/>
    <x v="68"/>
    <x v="2"/>
    <x v="2"/>
    <x v="3"/>
    <x v="4"/>
    <x v="1"/>
    <x v="5"/>
    <x v="5"/>
    <x v="3"/>
    <x v="3"/>
    <x v="3"/>
    <x v="1"/>
    <x v="8"/>
    <x v="3"/>
  </r>
  <r>
    <x v="69"/>
    <x v="69"/>
    <x v="69"/>
    <x v="2"/>
    <x v="2"/>
    <x v="3"/>
    <x v="4"/>
    <x v="1"/>
    <x v="5"/>
    <x v="5"/>
    <x v="3"/>
    <x v="3"/>
    <x v="3"/>
    <x v="19"/>
    <x v="34"/>
    <x v="3"/>
  </r>
  <r>
    <x v="70"/>
    <x v="70"/>
    <x v="70"/>
    <x v="2"/>
    <x v="2"/>
    <x v="3"/>
    <x v="4"/>
    <x v="1"/>
    <x v="5"/>
    <x v="5"/>
    <x v="3"/>
    <x v="3"/>
    <x v="3"/>
    <x v="2"/>
    <x v="15"/>
    <x v="3"/>
  </r>
  <r>
    <x v="71"/>
    <x v="71"/>
    <x v="71"/>
    <x v="2"/>
    <x v="2"/>
    <x v="3"/>
    <x v="4"/>
    <x v="1"/>
    <x v="5"/>
    <x v="5"/>
    <x v="0"/>
    <x v="18"/>
    <x v="3"/>
    <x v="14"/>
    <x v="35"/>
    <x v="3"/>
  </r>
  <r>
    <x v="72"/>
    <x v="72"/>
    <x v="72"/>
    <x v="2"/>
    <x v="2"/>
    <x v="3"/>
    <x v="4"/>
    <x v="1"/>
    <x v="5"/>
    <x v="5"/>
    <x v="0"/>
    <x v="18"/>
    <x v="3"/>
    <x v="17"/>
    <x v="36"/>
    <x v="3"/>
  </r>
  <r>
    <x v="73"/>
    <x v="73"/>
    <x v="73"/>
    <x v="2"/>
    <x v="2"/>
    <x v="3"/>
    <x v="4"/>
    <x v="1"/>
    <x v="5"/>
    <x v="5"/>
    <x v="3"/>
    <x v="3"/>
    <x v="3"/>
    <x v="16"/>
    <x v="23"/>
    <x v="3"/>
  </r>
  <r>
    <x v="74"/>
    <x v="74"/>
    <x v="74"/>
    <x v="2"/>
    <x v="2"/>
    <x v="3"/>
    <x v="4"/>
    <x v="0"/>
    <x v="1"/>
    <x v="6"/>
    <x v="8"/>
    <x v="13"/>
    <x v="4"/>
    <x v="14"/>
    <x v="37"/>
    <x v="4"/>
  </r>
  <r>
    <x v="75"/>
    <x v="75"/>
    <x v="75"/>
    <x v="3"/>
    <x v="0"/>
    <x v="0"/>
    <x v="0"/>
    <x v="0"/>
    <x v="0"/>
    <x v="0"/>
    <x v="0"/>
    <x v="0"/>
    <x v="0"/>
    <x v="0"/>
    <x v="0"/>
    <x v="0"/>
  </r>
  <r>
    <x v="76"/>
    <x v="76"/>
    <x v="76"/>
    <x v="3"/>
    <x v="0"/>
    <x v="0"/>
    <x v="0"/>
    <x v="1"/>
    <x v="4"/>
    <x v="7"/>
    <x v="3"/>
    <x v="3"/>
    <x v="1"/>
    <x v="2"/>
    <x v="38"/>
    <x v="1"/>
  </r>
  <r>
    <x v="77"/>
    <x v="77"/>
    <x v="77"/>
    <x v="3"/>
    <x v="0"/>
    <x v="0"/>
    <x v="0"/>
    <x v="0"/>
    <x v="0"/>
    <x v="0"/>
    <x v="12"/>
    <x v="21"/>
    <x v="1"/>
    <x v="20"/>
    <x v="39"/>
    <x v="1"/>
  </r>
  <r>
    <x v="78"/>
    <x v="78"/>
    <x v="78"/>
    <x v="3"/>
    <x v="0"/>
    <x v="0"/>
    <x v="0"/>
    <x v="1"/>
    <x v="4"/>
    <x v="7"/>
    <x v="8"/>
    <x v="14"/>
    <x v="1"/>
    <x v="0"/>
    <x v="19"/>
    <x v="1"/>
  </r>
  <r>
    <x v="79"/>
    <x v="79"/>
    <x v="79"/>
    <x v="3"/>
    <x v="0"/>
    <x v="0"/>
    <x v="0"/>
    <x v="1"/>
    <x v="4"/>
    <x v="7"/>
    <x v="0"/>
    <x v="24"/>
    <x v="1"/>
    <x v="10"/>
    <x v="40"/>
    <x v="1"/>
  </r>
  <r>
    <x v="80"/>
    <x v="80"/>
    <x v="80"/>
    <x v="3"/>
    <x v="0"/>
    <x v="0"/>
    <x v="0"/>
    <x v="1"/>
    <x v="4"/>
    <x v="7"/>
    <x v="3"/>
    <x v="3"/>
    <x v="1"/>
    <x v="21"/>
    <x v="41"/>
    <x v="1"/>
  </r>
  <r>
    <x v="81"/>
    <x v="81"/>
    <x v="81"/>
    <x v="3"/>
    <x v="0"/>
    <x v="0"/>
    <x v="0"/>
    <x v="1"/>
    <x v="4"/>
    <x v="7"/>
    <x v="0"/>
    <x v="24"/>
    <x v="1"/>
    <x v="11"/>
    <x v="37"/>
    <x v="1"/>
  </r>
  <r>
    <x v="82"/>
    <x v="82"/>
    <x v="82"/>
    <x v="3"/>
    <x v="0"/>
    <x v="0"/>
    <x v="0"/>
    <x v="1"/>
    <x v="4"/>
    <x v="7"/>
    <x v="3"/>
    <x v="3"/>
    <x v="0"/>
    <x v="22"/>
    <x v="42"/>
    <x v="0"/>
  </r>
  <r>
    <x v="83"/>
    <x v="83"/>
    <x v="83"/>
    <x v="3"/>
    <x v="1"/>
    <x v="1"/>
    <x v="1"/>
    <x v="1"/>
    <x v="1"/>
    <x v="1"/>
    <x v="12"/>
    <x v="25"/>
    <x v="2"/>
    <x v="11"/>
    <x v="11"/>
    <x v="2"/>
  </r>
  <r>
    <x v="84"/>
    <x v="84"/>
    <x v="84"/>
    <x v="3"/>
    <x v="1"/>
    <x v="2"/>
    <x v="2"/>
    <x v="1"/>
    <x v="2"/>
    <x v="2"/>
    <x v="1"/>
    <x v="5"/>
    <x v="2"/>
    <x v="4"/>
    <x v="5"/>
    <x v="2"/>
  </r>
  <r>
    <x v="85"/>
    <x v="85"/>
    <x v="85"/>
    <x v="3"/>
    <x v="1"/>
    <x v="1"/>
    <x v="1"/>
    <x v="1"/>
    <x v="1"/>
    <x v="1"/>
    <x v="10"/>
    <x v="10"/>
    <x v="2"/>
    <x v="11"/>
    <x v="11"/>
    <x v="2"/>
  </r>
  <r>
    <x v="86"/>
    <x v="86"/>
    <x v="86"/>
    <x v="3"/>
    <x v="1"/>
    <x v="2"/>
    <x v="2"/>
    <x v="1"/>
    <x v="2"/>
    <x v="2"/>
    <x v="3"/>
    <x v="3"/>
    <x v="2"/>
    <x v="1"/>
    <x v="3"/>
    <x v="2"/>
  </r>
  <r>
    <x v="87"/>
    <x v="87"/>
    <x v="87"/>
    <x v="3"/>
    <x v="1"/>
    <x v="2"/>
    <x v="2"/>
    <x v="1"/>
    <x v="2"/>
    <x v="2"/>
    <x v="3"/>
    <x v="3"/>
    <x v="2"/>
    <x v="8"/>
    <x v="20"/>
    <x v="2"/>
  </r>
  <r>
    <x v="88"/>
    <x v="88"/>
    <x v="88"/>
    <x v="3"/>
    <x v="1"/>
    <x v="1"/>
    <x v="1"/>
    <x v="1"/>
    <x v="1"/>
    <x v="1"/>
    <x v="1"/>
    <x v="26"/>
    <x v="2"/>
    <x v="4"/>
    <x v="5"/>
    <x v="2"/>
  </r>
  <r>
    <x v="89"/>
    <x v="89"/>
    <x v="89"/>
    <x v="3"/>
    <x v="2"/>
    <x v="3"/>
    <x v="4"/>
    <x v="1"/>
    <x v="5"/>
    <x v="5"/>
    <x v="12"/>
    <x v="14"/>
    <x v="3"/>
    <x v="16"/>
    <x v="23"/>
    <x v="3"/>
  </r>
  <r>
    <x v="90"/>
    <x v="90"/>
    <x v="90"/>
    <x v="3"/>
    <x v="2"/>
    <x v="3"/>
    <x v="4"/>
    <x v="1"/>
    <x v="5"/>
    <x v="5"/>
    <x v="3"/>
    <x v="3"/>
    <x v="3"/>
    <x v="1"/>
    <x v="8"/>
    <x v="3"/>
  </r>
  <r>
    <x v="91"/>
    <x v="91"/>
    <x v="91"/>
    <x v="3"/>
    <x v="2"/>
    <x v="3"/>
    <x v="4"/>
    <x v="1"/>
    <x v="5"/>
    <x v="5"/>
    <x v="3"/>
    <x v="3"/>
    <x v="3"/>
    <x v="10"/>
    <x v="12"/>
    <x v="3"/>
  </r>
  <r>
    <x v="92"/>
    <x v="92"/>
    <x v="92"/>
    <x v="3"/>
    <x v="2"/>
    <x v="3"/>
    <x v="4"/>
    <x v="1"/>
    <x v="5"/>
    <x v="5"/>
    <x v="8"/>
    <x v="8"/>
    <x v="3"/>
    <x v="15"/>
    <x v="43"/>
    <x v="3"/>
  </r>
  <r>
    <x v="93"/>
    <x v="93"/>
    <x v="93"/>
    <x v="3"/>
    <x v="2"/>
    <x v="3"/>
    <x v="4"/>
    <x v="1"/>
    <x v="5"/>
    <x v="5"/>
    <x v="3"/>
    <x v="3"/>
    <x v="3"/>
    <x v="12"/>
    <x v="16"/>
    <x v="3"/>
  </r>
  <r>
    <x v="94"/>
    <x v="94"/>
    <x v="94"/>
    <x v="3"/>
    <x v="2"/>
    <x v="3"/>
    <x v="4"/>
    <x v="1"/>
    <x v="5"/>
    <x v="5"/>
    <x v="3"/>
    <x v="3"/>
    <x v="3"/>
    <x v="8"/>
    <x v="10"/>
    <x v="3"/>
  </r>
  <r>
    <x v="95"/>
    <x v="95"/>
    <x v="95"/>
    <x v="3"/>
    <x v="2"/>
    <x v="3"/>
    <x v="4"/>
    <x v="1"/>
    <x v="5"/>
    <x v="5"/>
    <x v="3"/>
    <x v="3"/>
    <x v="4"/>
    <x v="4"/>
    <x v="18"/>
    <x v="4"/>
  </r>
  <r>
    <x v="96"/>
    <x v="96"/>
    <x v="96"/>
    <x v="3"/>
    <x v="2"/>
    <x v="3"/>
    <x v="4"/>
    <x v="1"/>
    <x v="5"/>
    <x v="5"/>
    <x v="3"/>
    <x v="3"/>
    <x v="3"/>
    <x v="11"/>
    <x v="13"/>
    <x v="3"/>
  </r>
  <r>
    <x v="97"/>
    <x v="97"/>
    <x v="97"/>
    <x v="3"/>
    <x v="2"/>
    <x v="3"/>
    <x v="4"/>
    <x v="1"/>
    <x v="5"/>
    <x v="5"/>
    <x v="3"/>
    <x v="3"/>
    <x v="3"/>
    <x v="12"/>
    <x v="16"/>
    <x v="3"/>
  </r>
  <r>
    <x v="98"/>
    <x v="98"/>
    <x v="98"/>
    <x v="3"/>
    <x v="2"/>
    <x v="3"/>
    <x v="4"/>
    <x v="0"/>
    <x v="1"/>
    <x v="6"/>
    <x v="12"/>
    <x v="25"/>
    <x v="3"/>
    <x v="16"/>
    <x v="23"/>
    <x v="3"/>
  </r>
  <r>
    <x v="99"/>
    <x v="99"/>
    <x v="99"/>
    <x v="4"/>
    <x v="4"/>
    <x v="0"/>
    <x v="0"/>
    <x v="1"/>
    <x v="4"/>
    <x v="7"/>
    <x v="15"/>
    <x v="27"/>
    <x v="6"/>
    <x v="23"/>
    <x v="11"/>
    <x v="6"/>
  </r>
  <r>
    <x v="100"/>
    <x v="100"/>
    <x v="100"/>
    <x v="4"/>
    <x v="0"/>
    <x v="0"/>
    <x v="0"/>
    <x v="1"/>
    <x v="4"/>
    <x v="7"/>
    <x v="2"/>
    <x v="10"/>
    <x v="0"/>
    <x v="24"/>
    <x v="44"/>
    <x v="0"/>
  </r>
  <r>
    <x v="101"/>
    <x v="101"/>
    <x v="101"/>
    <x v="4"/>
    <x v="0"/>
    <x v="0"/>
    <x v="0"/>
    <x v="0"/>
    <x v="0"/>
    <x v="0"/>
    <x v="0"/>
    <x v="0"/>
    <x v="1"/>
    <x v="10"/>
    <x v="40"/>
    <x v="1"/>
  </r>
  <r>
    <x v="102"/>
    <x v="102"/>
    <x v="102"/>
    <x v="4"/>
    <x v="1"/>
    <x v="2"/>
    <x v="2"/>
    <x v="1"/>
    <x v="2"/>
    <x v="2"/>
    <x v="8"/>
    <x v="10"/>
    <x v="5"/>
    <x v="25"/>
    <x v="45"/>
    <x v="5"/>
  </r>
  <r>
    <x v="103"/>
    <x v="103"/>
    <x v="103"/>
    <x v="4"/>
    <x v="1"/>
    <x v="1"/>
    <x v="1"/>
    <x v="1"/>
    <x v="1"/>
    <x v="1"/>
    <x v="3"/>
    <x v="3"/>
    <x v="2"/>
    <x v="10"/>
    <x v="46"/>
    <x v="2"/>
  </r>
  <r>
    <x v="104"/>
    <x v="104"/>
    <x v="104"/>
    <x v="4"/>
    <x v="1"/>
    <x v="2"/>
    <x v="2"/>
    <x v="0"/>
    <x v="4"/>
    <x v="4"/>
    <x v="3"/>
    <x v="3"/>
    <x v="2"/>
    <x v="11"/>
    <x v="11"/>
    <x v="2"/>
  </r>
  <r>
    <x v="105"/>
    <x v="105"/>
    <x v="105"/>
    <x v="5"/>
    <x v="0"/>
    <x v="0"/>
    <x v="0"/>
    <x v="0"/>
    <x v="0"/>
    <x v="0"/>
    <x v="10"/>
    <x v="28"/>
    <x v="1"/>
    <x v="7"/>
    <x v="15"/>
    <x v="1"/>
  </r>
  <r>
    <x v="106"/>
    <x v="106"/>
    <x v="106"/>
    <x v="5"/>
    <x v="0"/>
    <x v="0"/>
    <x v="0"/>
    <x v="1"/>
    <x v="4"/>
    <x v="7"/>
    <x v="2"/>
    <x v="10"/>
    <x v="1"/>
    <x v="8"/>
    <x v="18"/>
    <x v="1"/>
  </r>
  <r>
    <x v="107"/>
    <x v="107"/>
    <x v="107"/>
    <x v="5"/>
    <x v="0"/>
    <x v="0"/>
    <x v="0"/>
    <x v="0"/>
    <x v="0"/>
    <x v="0"/>
    <x v="12"/>
    <x v="21"/>
    <x v="1"/>
    <x v="14"/>
    <x v="28"/>
    <x v="1"/>
  </r>
  <r>
    <x v="108"/>
    <x v="108"/>
    <x v="108"/>
    <x v="5"/>
    <x v="0"/>
    <x v="0"/>
    <x v="0"/>
    <x v="1"/>
    <x v="4"/>
    <x v="7"/>
    <x v="8"/>
    <x v="14"/>
    <x v="0"/>
    <x v="18"/>
    <x v="47"/>
    <x v="0"/>
  </r>
  <r>
    <x v="109"/>
    <x v="109"/>
    <x v="109"/>
    <x v="5"/>
    <x v="0"/>
    <x v="0"/>
    <x v="0"/>
    <x v="1"/>
    <x v="4"/>
    <x v="7"/>
    <x v="3"/>
    <x v="3"/>
    <x v="1"/>
    <x v="5"/>
    <x v="48"/>
    <x v="1"/>
  </r>
  <r>
    <x v="110"/>
    <x v="110"/>
    <x v="110"/>
    <x v="5"/>
    <x v="0"/>
    <x v="0"/>
    <x v="0"/>
    <x v="1"/>
    <x v="4"/>
    <x v="7"/>
    <x v="9"/>
    <x v="23"/>
    <x v="1"/>
    <x v="9"/>
    <x v="29"/>
    <x v="1"/>
  </r>
  <r>
    <x v="111"/>
    <x v="111"/>
    <x v="111"/>
    <x v="5"/>
    <x v="0"/>
    <x v="0"/>
    <x v="0"/>
    <x v="0"/>
    <x v="0"/>
    <x v="0"/>
    <x v="3"/>
    <x v="3"/>
    <x v="1"/>
    <x v="10"/>
    <x v="40"/>
    <x v="1"/>
  </r>
  <r>
    <x v="112"/>
    <x v="112"/>
    <x v="112"/>
    <x v="5"/>
    <x v="1"/>
    <x v="1"/>
    <x v="1"/>
    <x v="1"/>
    <x v="1"/>
    <x v="1"/>
    <x v="3"/>
    <x v="3"/>
    <x v="2"/>
    <x v="0"/>
    <x v="49"/>
    <x v="2"/>
  </r>
  <r>
    <x v="113"/>
    <x v="113"/>
    <x v="113"/>
    <x v="5"/>
    <x v="1"/>
    <x v="2"/>
    <x v="2"/>
    <x v="1"/>
    <x v="2"/>
    <x v="2"/>
    <x v="0"/>
    <x v="21"/>
    <x v="2"/>
    <x v="14"/>
    <x v="15"/>
    <x v="2"/>
  </r>
  <r>
    <x v="114"/>
    <x v="114"/>
    <x v="114"/>
    <x v="5"/>
    <x v="1"/>
    <x v="2"/>
    <x v="2"/>
    <x v="1"/>
    <x v="2"/>
    <x v="2"/>
    <x v="10"/>
    <x v="17"/>
    <x v="2"/>
    <x v="2"/>
    <x v="2"/>
    <x v="2"/>
  </r>
  <r>
    <x v="115"/>
    <x v="115"/>
    <x v="115"/>
    <x v="5"/>
    <x v="1"/>
    <x v="2"/>
    <x v="2"/>
    <x v="1"/>
    <x v="2"/>
    <x v="2"/>
    <x v="2"/>
    <x v="4"/>
    <x v="2"/>
    <x v="19"/>
    <x v="50"/>
    <x v="2"/>
  </r>
  <r>
    <x v="116"/>
    <x v="116"/>
    <x v="116"/>
    <x v="5"/>
    <x v="1"/>
    <x v="2"/>
    <x v="2"/>
    <x v="1"/>
    <x v="2"/>
    <x v="2"/>
    <x v="3"/>
    <x v="3"/>
    <x v="2"/>
    <x v="10"/>
    <x v="46"/>
    <x v="2"/>
  </r>
  <r>
    <x v="117"/>
    <x v="117"/>
    <x v="117"/>
    <x v="5"/>
    <x v="1"/>
    <x v="2"/>
    <x v="2"/>
    <x v="1"/>
    <x v="2"/>
    <x v="2"/>
    <x v="3"/>
    <x v="3"/>
    <x v="2"/>
    <x v="7"/>
    <x v="51"/>
    <x v="2"/>
  </r>
  <r>
    <x v="118"/>
    <x v="118"/>
    <x v="118"/>
    <x v="5"/>
    <x v="1"/>
    <x v="2"/>
    <x v="2"/>
    <x v="1"/>
    <x v="2"/>
    <x v="2"/>
    <x v="3"/>
    <x v="3"/>
    <x v="2"/>
    <x v="4"/>
    <x v="5"/>
    <x v="2"/>
  </r>
  <r>
    <x v="119"/>
    <x v="119"/>
    <x v="119"/>
    <x v="5"/>
    <x v="1"/>
    <x v="2"/>
    <x v="2"/>
    <x v="1"/>
    <x v="2"/>
    <x v="2"/>
    <x v="11"/>
    <x v="29"/>
    <x v="5"/>
    <x v="26"/>
    <x v="52"/>
    <x v="5"/>
  </r>
  <r>
    <x v="120"/>
    <x v="120"/>
    <x v="120"/>
    <x v="5"/>
    <x v="1"/>
    <x v="1"/>
    <x v="1"/>
    <x v="1"/>
    <x v="1"/>
    <x v="1"/>
    <x v="12"/>
    <x v="25"/>
    <x v="2"/>
    <x v="15"/>
    <x v="22"/>
    <x v="2"/>
  </r>
  <r>
    <x v="121"/>
    <x v="121"/>
    <x v="121"/>
    <x v="5"/>
    <x v="1"/>
    <x v="1"/>
    <x v="1"/>
    <x v="1"/>
    <x v="1"/>
    <x v="1"/>
    <x v="3"/>
    <x v="3"/>
    <x v="2"/>
    <x v="0"/>
    <x v="49"/>
    <x v="2"/>
  </r>
  <r>
    <x v="122"/>
    <x v="122"/>
    <x v="122"/>
    <x v="5"/>
    <x v="1"/>
    <x v="2"/>
    <x v="2"/>
    <x v="1"/>
    <x v="2"/>
    <x v="2"/>
    <x v="3"/>
    <x v="3"/>
    <x v="2"/>
    <x v="2"/>
    <x v="2"/>
    <x v="2"/>
  </r>
  <r>
    <x v="123"/>
    <x v="123"/>
    <x v="123"/>
    <x v="5"/>
    <x v="1"/>
    <x v="1"/>
    <x v="1"/>
    <x v="1"/>
    <x v="1"/>
    <x v="1"/>
    <x v="3"/>
    <x v="3"/>
    <x v="5"/>
    <x v="27"/>
    <x v="53"/>
    <x v="5"/>
  </r>
  <r>
    <x v="124"/>
    <x v="124"/>
    <x v="124"/>
    <x v="5"/>
    <x v="2"/>
    <x v="3"/>
    <x v="4"/>
    <x v="1"/>
    <x v="5"/>
    <x v="5"/>
    <x v="3"/>
    <x v="3"/>
    <x v="3"/>
    <x v="4"/>
    <x v="24"/>
    <x v="3"/>
  </r>
  <r>
    <x v="125"/>
    <x v="125"/>
    <x v="125"/>
    <x v="5"/>
    <x v="2"/>
    <x v="3"/>
    <x v="4"/>
    <x v="0"/>
    <x v="1"/>
    <x v="6"/>
    <x v="3"/>
    <x v="3"/>
    <x v="3"/>
    <x v="17"/>
    <x v="36"/>
    <x v="3"/>
  </r>
  <r>
    <x v="126"/>
    <x v="126"/>
    <x v="126"/>
    <x v="5"/>
    <x v="2"/>
    <x v="3"/>
    <x v="4"/>
    <x v="1"/>
    <x v="5"/>
    <x v="5"/>
    <x v="10"/>
    <x v="30"/>
    <x v="3"/>
    <x v="2"/>
    <x v="15"/>
    <x v="3"/>
  </r>
  <r>
    <x v="127"/>
    <x v="127"/>
    <x v="127"/>
    <x v="5"/>
    <x v="2"/>
    <x v="3"/>
    <x v="4"/>
    <x v="1"/>
    <x v="5"/>
    <x v="5"/>
    <x v="3"/>
    <x v="3"/>
    <x v="3"/>
    <x v="16"/>
    <x v="23"/>
    <x v="3"/>
  </r>
  <r>
    <x v="128"/>
    <x v="128"/>
    <x v="128"/>
    <x v="5"/>
    <x v="2"/>
    <x v="3"/>
    <x v="4"/>
    <x v="1"/>
    <x v="5"/>
    <x v="5"/>
    <x v="2"/>
    <x v="12"/>
    <x v="3"/>
    <x v="13"/>
    <x v="54"/>
    <x v="3"/>
  </r>
  <r>
    <x v="129"/>
    <x v="129"/>
    <x v="129"/>
    <x v="5"/>
    <x v="2"/>
    <x v="3"/>
    <x v="4"/>
    <x v="1"/>
    <x v="5"/>
    <x v="5"/>
    <x v="3"/>
    <x v="3"/>
    <x v="3"/>
    <x v="8"/>
    <x v="10"/>
    <x v="3"/>
  </r>
  <r>
    <x v="130"/>
    <x v="130"/>
    <x v="130"/>
    <x v="5"/>
    <x v="2"/>
    <x v="3"/>
    <x v="4"/>
    <x v="1"/>
    <x v="5"/>
    <x v="5"/>
    <x v="1"/>
    <x v="10"/>
    <x v="3"/>
    <x v="14"/>
    <x v="35"/>
    <x v="3"/>
  </r>
  <r>
    <x v="131"/>
    <x v="131"/>
    <x v="131"/>
    <x v="5"/>
    <x v="2"/>
    <x v="3"/>
    <x v="4"/>
    <x v="1"/>
    <x v="5"/>
    <x v="5"/>
    <x v="0"/>
    <x v="18"/>
    <x v="3"/>
    <x v="1"/>
    <x v="8"/>
    <x v="3"/>
  </r>
  <r>
    <x v="132"/>
    <x v="132"/>
    <x v="132"/>
    <x v="5"/>
    <x v="2"/>
    <x v="3"/>
    <x v="4"/>
    <x v="1"/>
    <x v="5"/>
    <x v="5"/>
    <x v="3"/>
    <x v="3"/>
    <x v="3"/>
    <x v="11"/>
    <x v="13"/>
    <x v="3"/>
  </r>
  <r>
    <x v="133"/>
    <x v="133"/>
    <x v="133"/>
    <x v="5"/>
    <x v="2"/>
    <x v="3"/>
    <x v="4"/>
    <x v="1"/>
    <x v="5"/>
    <x v="5"/>
    <x v="3"/>
    <x v="3"/>
    <x v="3"/>
    <x v="7"/>
    <x v="9"/>
    <x v="3"/>
  </r>
  <r>
    <x v="134"/>
    <x v="134"/>
    <x v="134"/>
    <x v="5"/>
    <x v="2"/>
    <x v="3"/>
    <x v="4"/>
    <x v="1"/>
    <x v="5"/>
    <x v="5"/>
    <x v="3"/>
    <x v="3"/>
    <x v="3"/>
    <x v="6"/>
    <x v="25"/>
    <x v="3"/>
  </r>
  <r>
    <x v="135"/>
    <x v="135"/>
    <x v="135"/>
    <x v="5"/>
    <x v="2"/>
    <x v="3"/>
    <x v="4"/>
    <x v="1"/>
    <x v="5"/>
    <x v="5"/>
    <x v="3"/>
    <x v="3"/>
    <x v="3"/>
    <x v="14"/>
    <x v="35"/>
    <x v="3"/>
  </r>
  <r>
    <x v="136"/>
    <x v="136"/>
    <x v="136"/>
    <x v="5"/>
    <x v="2"/>
    <x v="3"/>
    <x v="4"/>
    <x v="1"/>
    <x v="5"/>
    <x v="5"/>
    <x v="3"/>
    <x v="3"/>
    <x v="4"/>
    <x v="10"/>
    <x v="19"/>
    <x v="4"/>
  </r>
  <r>
    <x v="137"/>
    <x v="137"/>
    <x v="137"/>
    <x v="5"/>
    <x v="2"/>
    <x v="3"/>
    <x v="4"/>
    <x v="1"/>
    <x v="5"/>
    <x v="5"/>
    <x v="3"/>
    <x v="3"/>
    <x v="4"/>
    <x v="14"/>
    <x v="37"/>
    <x v="4"/>
  </r>
  <r>
    <x v="138"/>
    <x v="138"/>
    <x v="138"/>
    <x v="5"/>
    <x v="2"/>
    <x v="3"/>
    <x v="4"/>
    <x v="1"/>
    <x v="5"/>
    <x v="5"/>
    <x v="0"/>
    <x v="18"/>
    <x v="3"/>
    <x v="18"/>
    <x v="33"/>
    <x v="3"/>
  </r>
  <r>
    <x v="139"/>
    <x v="139"/>
    <x v="139"/>
    <x v="5"/>
    <x v="2"/>
    <x v="3"/>
    <x v="4"/>
    <x v="1"/>
    <x v="5"/>
    <x v="5"/>
    <x v="3"/>
    <x v="3"/>
    <x v="3"/>
    <x v="8"/>
    <x v="10"/>
    <x v="3"/>
  </r>
  <r>
    <x v="140"/>
    <x v="140"/>
    <x v="140"/>
    <x v="5"/>
    <x v="2"/>
    <x v="3"/>
    <x v="4"/>
    <x v="1"/>
    <x v="5"/>
    <x v="5"/>
    <x v="3"/>
    <x v="3"/>
    <x v="4"/>
    <x v="6"/>
    <x v="17"/>
    <x v="4"/>
  </r>
  <r>
    <x v="141"/>
    <x v="141"/>
    <x v="141"/>
    <x v="6"/>
    <x v="0"/>
    <x v="0"/>
    <x v="0"/>
    <x v="1"/>
    <x v="4"/>
    <x v="7"/>
    <x v="0"/>
    <x v="24"/>
    <x v="1"/>
    <x v="2"/>
    <x v="38"/>
    <x v="1"/>
  </r>
  <r>
    <x v="142"/>
    <x v="142"/>
    <x v="142"/>
    <x v="6"/>
    <x v="0"/>
    <x v="0"/>
    <x v="0"/>
    <x v="1"/>
    <x v="4"/>
    <x v="7"/>
    <x v="8"/>
    <x v="14"/>
    <x v="1"/>
    <x v="12"/>
    <x v="17"/>
    <x v="1"/>
  </r>
  <r>
    <x v="143"/>
    <x v="143"/>
    <x v="143"/>
    <x v="6"/>
    <x v="0"/>
    <x v="0"/>
    <x v="0"/>
    <x v="0"/>
    <x v="0"/>
    <x v="0"/>
    <x v="1"/>
    <x v="1"/>
    <x v="1"/>
    <x v="3"/>
    <x v="55"/>
    <x v="1"/>
  </r>
  <r>
    <x v="144"/>
    <x v="144"/>
    <x v="144"/>
    <x v="6"/>
    <x v="2"/>
    <x v="3"/>
    <x v="4"/>
    <x v="1"/>
    <x v="5"/>
    <x v="5"/>
    <x v="3"/>
    <x v="3"/>
    <x v="3"/>
    <x v="12"/>
    <x v="16"/>
    <x v="3"/>
  </r>
  <r>
    <x v="145"/>
    <x v="145"/>
    <x v="145"/>
    <x v="6"/>
    <x v="2"/>
    <x v="3"/>
    <x v="4"/>
    <x v="1"/>
    <x v="5"/>
    <x v="5"/>
    <x v="2"/>
    <x v="12"/>
    <x v="3"/>
    <x v="4"/>
    <x v="2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2" firstHeaderRow="0" firstDataRow="1" firstDataCol="1"/>
  <pivotFields count="8">
    <pivotField compact="0" showAll="0">
      <items count="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t="default"/>
      </items>
    </pivotField>
    <pivotField compact="0" showAll="0">
      <items count="148">
        <item x="16"/>
        <item x="2"/>
        <item x="18"/>
        <item x="99"/>
        <item x="61"/>
        <item x="124"/>
        <item x="5"/>
        <item x="46"/>
        <item x="128"/>
        <item x="23"/>
        <item x="106"/>
        <item x="127"/>
        <item x="70"/>
        <item x="19"/>
        <item x="86"/>
        <item x="110"/>
        <item x="113"/>
        <item x="107"/>
        <item x="9"/>
        <item x="145"/>
        <item x="47"/>
        <item x="81"/>
        <item x="109"/>
        <item x="141"/>
        <item x="79"/>
        <item x="63"/>
        <item x="50"/>
        <item x="80"/>
        <item x="108"/>
        <item x="143"/>
        <item x="83"/>
        <item x="44"/>
        <item x="27"/>
        <item x="98"/>
        <item x="78"/>
        <item x="34"/>
        <item x="130"/>
        <item x="75"/>
        <item x="54"/>
        <item x="89"/>
        <item x="48"/>
        <item x="49"/>
        <item x="105"/>
        <item x="60"/>
        <item x="8"/>
        <item x="40"/>
        <item x="30"/>
        <item x="57"/>
        <item x="12"/>
        <item x="13"/>
        <item x="76"/>
        <item x="3"/>
        <item x="11"/>
        <item x="77"/>
        <item x="14"/>
        <item x="28"/>
        <item x="31"/>
        <item x="35"/>
        <item x="26"/>
        <item x="90"/>
        <item x="51"/>
        <item x="117"/>
        <item x="125"/>
        <item x="0"/>
        <item x="36"/>
        <item x="92"/>
        <item x="82"/>
        <item x="10"/>
        <item x="93"/>
        <item x="101"/>
        <item x="87"/>
        <item x="55"/>
        <item x="122"/>
        <item x="25"/>
        <item x="52"/>
        <item x="29"/>
        <item x="100"/>
        <item x="126"/>
        <item x="73"/>
        <item x="15"/>
        <item x="4"/>
        <item x="64"/>
        <item x="33"/>
        <item x="123"/>
        <item x="144"/>
        <item x="111"/>
        <item x="104"/>
        <item x="112"/>
        <item x="65"/>
        <item x="84"/>
        <item x="7"/>
        <item x="134"/>
        <item x="91"/>
        <item x="37"/>
        <item x="17"/>
        <item x="115"/>
        <item x="72"/>
        <item x="85"/>
        <item x="58"/>
        <item x="102"/>
        <item x="116"/>
        <item x="67"/>
        <item x="96"/>
        <item x="114"/>
        <item x="103"/>
        <item x="1"/>
        <item x="32"/>
        <item x="120"/>
        <item x="142"/>
        <item x="20"/>
        <item x="119"/>
        <item x="24"/>
        <item x="129"/>
        <item x="133"/>
        <item x="131"/>
        <item x="132"/>
        <item x="71"/>
        <item x="135"/>
        <item x="94"/>
        <item x="121"/>
        <item x="56"/>
        <item x="45"/>
        <item x="53"/>
        <item x="69"/>
        <item x="62"/>
        <item x="138"/>
        <item x="68"/>
        <item x="59"/>
        <item x="66"/>
        <item x="118"/>
        <item x="38"/>
        <item x="39"/>
        <item x="88"/>
        <item x="139"/>
        <item x="95"/>
        <item x="136"/>
        <item x="74"/>
        <item x="137"/>
        <item x="140"/>
        <item x="6"/>
        <item x="21"/>
        <item x="97"/>
        <item x="41"/>
        <item x="42"/>
        <item x="22"/>
        <item x="43"/>
        <item x="146"/>
        <item t="default"/>
      </items>
    </pivotField>
    <pivotField compact="0" showAll="0">
      <items count="148">
        <item x="100"/>
        <item x="146"/>
        <item x="67"/>
        <item x="83"/>
        <item x="56"/>
        <item x="49"/>
        <item x="93"/>
        <item x="97"/>
        <item x="77"/>
        <item x="48"/>
        <item x="84"/>
        <item x="98"/>
        <item x="53"/>
        <item x="95"/>
        <item x="74"/>
        <item x="76"/>
        <item x="87"/>
        <item x="65"/>
        <item x="60"/>
        <item x="80"/>
        <item x="15"/>
        <item x="17"/>
        <item x="7"/>
        <item x="21"/>
        <item x="16"/>
        <item x="126"/>
        <item x="38"/>
        <item x="30"/>
        <item x="39"/>
        <item x="42"/>
        <item x="41"/>
        <item x="32"/>
        <item x="29"/>
        <item x="25"/>
        <item x="37"/>
        <item x="31"/>
        <item x="27"/>
        <item x="34"/>
        <item x="28"/>
        <item x="35"/>
        <item x="43"/>
        <item x="8"/>
        <item x="14"/>
        <item x="12"/>
        <item x="10"/>
        <item x="11"/>
        <item x="20"/>
        <item x="13"/>
        <item x="19"/>
        <item x="82"/>
        <item x="94"/>
        <item x="75"/>
        <item x="88"/>
        <item x="69"/>
        <item x="85"/>
        <item x="91"/>
        <item x="96"/>
        <item x="58"/>
        <item x="50"/>
        <item x="107"/>
        <item x="106"/>
        <item x="61"/>
        <item x="2"/>
        <item x="46"/>
        <item x="9"/>
        <item x="119"/>
        <item x="118"/>
        <item x="125"/>
        <item x="117"/>
        <item x="122"/>
        <item x="139"/>
        <item x="115"/>
        <item x="129"/>
        <item x="111"/>
        <item x="120"/>
        <item x="63"/>
        <item x="51"/>
        <item x="73"/>
        <item x="62"/>
        <item x="64"/>
        <item x="59"/>
        <item x="102"/>
        <item x="90"/>
        <item x="101"/>
        <item x="78"/>
        <item x="57"/>
        <item x="6"/>
        <item x="54"/>
        <item x="52"/>
        <item x="99"/>
        <item x="44"/>
        <item x="112"/>
        <item x="130"/>
        <item x="121"/>
        <item x="135"/>
        <item x="136"/>
        <item x="138"/>
        <item x="45"/>
        <item x="127"/>
        <item x="105"/>
        <item x="116"/>
        <item x="131"/>
        <item x="137"/>
        <item x="104"/>
        <item x="110"/>
        <item x="33"/>
        <item x="26"/>
        <item x="40"/>
        <item x="24"/>
        <item x="36"/>
        <item x="23"/>
        <item x="70"/>
        <item x="18"/>
        <item x="128"/>
        <item x="86"/>
        <item x="92"/>
        <item x="89"/>
        <item x="47"/>
        <item x="109"/>
        <item x="5"/>
        <item x="4"/>
        <item x="141"/>
        <item x="134"/>
        <item x="114"/>
        <item x="72"/>
        <item x="123"/>
        <item x="140"/>
        <item x="68"/>
        <item x="55"/>
        <item x="71"/>
        <item x="133"/>
        <item x="108"/>
        <item x="103"/>
        <item x="132"/>
        <item x="66"/>
        <item x="124"/>
        <item x="3"/>
        <item x="1"/>
        <item x="0"/>
        <item x="143"/>
        <item x="142"/>
        <item x="144"/>
        <item x="79"/>
        <item x="81"/>
        <item x="145"/>
        <item x="113"/>
        <item x="22"/>
        <item t="default"/>
      </items>
    </pivotField>
    <pivotField axis="axisRow"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6">
        <item x="0"/>
        <item x="1"/>
        <item x="2"/>
        <item x="4"/>
        <item x="3"/>
        <item t="default"/>
      </items>
    </pivotField>
    <pivotField dataField="1" compact="0" showAll="0">
      <items count="6">
        <item x="3"/>
        <item x="2"/>
        <item x="1"/>
        <item x="0"/>
        <item x="4"/>
        <item t="default"/>
      </items>
    </pivotField>
    <pivotField dataField="1" compact="0" showAll="0">
      <items count="7">
        <item x="3"/>
        <item x="4"/>
        <item x="2"/>
        <item x="1"/>
        <item x="0"/>
        <item x="5"/>
        <item t="default"/>
      </items>
    </pivotField>
    <pivotField dataField="1" compact="0" showAll="0">
      <items count="9">
        <item x="4"/>
        <item x="3"/>
        <item x="2"/>
        <item x="1"/>
        <item x="5"/>
        <item x="0"/>
        <item x="6"/>
        <item x="7"/>
        <item t="default"/>
      </items>
    </pivotField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一档" fld="5" baseField="0" baseItem="0"/>
    <dataField name="求和项:二档" fld="6" baseField="0" baseItem="0"/>
    <dataField name="求和项:1月任务" fld="7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6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F12" firstHeaderRow="0" firstDataRow="1" firstDataCol="1"/>
  <pivotFields count="12">
    <pivotField compact="0" showAll="0">
      <items count="148">
        <item x="16"/>
        <item x="2"/>
        <item x="18"/>
        <item x="99"/>
        <item x="61"/>
        <item x="124"/>
        <item x="5"/>
        <item x="46"/>
        <item x="128"/>
        <item x="23"/>
        <item x="106"/>
        <item x="127"/>
        <item x="70"/>
        <item x="19"/>
        <item x="86"/>
        <item x="110"/>
        <item x="113"/>
        <item x="107"/>
        <item x="9"/>
        <item x="145"/>
        <item x="47"/>
        <item x="81"/>
        <item x="109"/>
        <item x="141"/>
        <item x="79"/>
        <item x="63"/>
        <item x="50"/>
        <item x="80"/>
        <item x="108"/>
        <item x="143"/>
        <item x="83"/>
        <item x="44"/>
        <item x="27"/>
        <item x="98"/>
        <item x="78"/>
        <item x="34"/>
        <item x="130"/>
        <item x="75"/>
        <item x="54"/>
        <item x="89"/>
        <item x="48"/>
        <item x="49"/>
        <item x="105"/>
        <item x="60"/>
        <item x="8"/>
        <item x="40"/>
        <item x="30"/>
        <item x="57"/>
        <item x="12"/>
        <item x="13"/>
        <item x="76"/>
        <item x="3"/>
        <item x="11"/>
        <item x="77"/>
        <item x="14"/>
        <item x="28"/>
        <item x="31"/>
        <item x="35"/>
        <item x="26"/>
        <item x="90"/>
        <item x="51"/>
        <item x="117"/>
        <item x="125"/>
        <item x="0"/>
        <item x="36"/>
        <item x="92"/>
        <item x="82"/>
        <item x="10"/>
        <item x="93"/>
        <item x="101"/>
        <item x="87"/>
        <item x="55"/>
        <item x="122"/>
        <item x="25"/>
        <item x="52"/>
        <item x="29"/>
        <item x="100"/>
        <item x="126"/>
        <item x="73"/>
        <item x="15"/>
        <item x="4"/>
        <item x="64"/>
        <item x="33"/>
        <item x="123"/>
        <item x="144"/>
        <item x="111"/>
        <item x="104"/>
        <item x="112"/>
        <item x="65"/>
        <item x="84"/>
        <item x="7"/>
        <item x="134"/>
        <item x="91"/>
        <item x="37"/>
        <item x="17"/>
        <item x="115"/>
        <item x="72"/>
        <item x="85"/>
        <item x="58"/>
        <item x="102"/>
        <item x="116"/>
        <item x="67"/>
        <item x="96"/>
        <item x="114"/>
        <item x="103"/>
        <item x="1"/>
        <item x="32"/>
        <item x="120"/>
        <item x="142"/>
        <item x="20"/>
        <item x="119"/>
        <item x="24"/>
        <item x="129"/>
        <item x="133"/>
        <item x="131"/>
        <item x="132"/>
        <item x="71"/>
        <item x="135"/>
        <item x="94"/>
        <item x="121"/>
        <item x="56"/>
        <item x="45"/>
        <item x="53"/>
        <item x="69"/>
        <item x="62"/>
        <item x="138"/>
        <item x="68"/>
        <item x="59"/>
        <item x="66"/>
        <item x="118"/>
        <item x="38"/>
        <item x="39"/>
        <item x="88"/>
        <item x="139"/>
        <item x="95"/>
        <item x="136"/>
        <item x="74"/>
        <item x="137"/>
        <item x="140"/>
        <item x="6"/>
        <item x="21"/>
        <item x="97"/>
        <item x="41"/>
        <item x="42"/>
        <item x="22"/>
        <item x="43"/>
        <item x="146"/>
        <item t="default"/>
      </items>
    </pivotField>
    <pivotField compact="0" showAll="0"/>
    <pivotField axis="axisRow"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compact="0" showAll="0"/>
    <pivotField compact="0" showAll="0"/>
    <pivotField compact="0" showAll="0"/>
    <pivotField dataField="1" compact="0" showAll="0">
      <items count="8">
        <item x="5"/>
        <item x="2"/>
        <item x="1"/>
        <item x="4"/>
        <item x="3"/>
        <item x="0"/>
        <item x="6"/>
        <item t="default"/>
      </items>
    </pivotField>
    <pivotField dataField="1" compact="0" showAll="0">
      <items count="10">
        <item x="5"/>
        <item x="2"/>
        <item x="1"/>
        <item x="7"/>
        <item x="6"/>
        <item x="4"/>
        <item x="3"/>
        <item x="0"/>
        <item x="8"/>
        <item t="default"/>
      </items>
    </pivotField>
    <pivotField dataField="1" compact="0" showAll="0">
      <items count="9">
        <item x="4"/>
        <item x="3"/>
        <item x="2"/>
        <item x="1"/>
        <item x="5"/>
        <item x="0"/>
        <item x="6"/>
        <item x="7"/>
        <item t="default"/>
      </items>
    </pivotField>
    <pivotField dataField="1" compact="0" showAll="0">
      <items count="9">
        <item x="4"/>
        <item x="3"/>
        <item x="2"/>
        <item x="1"/>
        <item x="5"/>
        <item x="0"/>
        <item x="6"/>
        <item x="7"/>
        <item t="default"/>
      </items>
    </pivotField>
    <pivotField dataField="1" compact="0" showAll="0">
      <items count="19">
        <item x="9"/>
        <item x="7"/>
        <item x="3"/>
        <item x="6"/>
        <item x="2"/>
        <item x="15"/>
        <item x="13"/>
        <item x="8"/>
        <item x="16"/>
        <item x="10"/>
        <item x="5"/>
        <item x="11"/>
        <item x="12"/>
        <item x="4"/>
        <item x="14"/>
        <item x="1"/>
        <item x="0"/>
        <item x="17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求和项:门店认购盒数" fld="7" baseField="0" baseItem="0"/>
    <dataField name="求和项:预发奖励" fld="8" baseField="0" baseItem="0"/>
    <dataField name="求和项:1月任务" fld="9" baseField="0" baseItem="0"/>
    <dataField name="求和项:预发奖励2" fld="10" baseField="0" baseItem="0"/>
    <dataField name="求和项:合计" fld="11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2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11" firstHeaderRow="0" firstDataRow="1" firstDataCol="1"/>
  <pivotFields count="16">
    <pivotField compact="0" showAl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t="default"/>
      </items>
    </pivotField>
    <pivotField compact="0" showAll="0">
      <items count="147">
        <item x="16"/>
        <item x="2"/>
        <item x="18"/>
        <item x="99"/>
        <item x="61"/>
        <item x="124"/>
        <item x="5"/>
        <item x="46"/>
        <item x="128"/>
        <item x="23"/>
        <item x="106"/>
        <item x="127"/>
        <item x="70"/>
        <item x="19"/>
        <item x="86"/>
        <item x="110"/>
        <item x="113"/>
        <item x="107"/>
        <item x="9"/>
        <item x="145"/>
        <item x="47"/>
        <item x="81"/>
        <item x="109"/>
        <item x="141"/>
        <item x="79"/>
        <item x="63"/>
        <item x="50"/>
        <item x="80"/>
        <item x="108"/>
        <item x="143"/>
        <item x="83"/>
        <item x="44"/>
        <item x="27"/>
        <item x="98"/>
        <item x="78"/>
        <item x="34"/>
        <item x="130"/>
        <item x="75"/>
        <item x="54"/>
        <item x="89"/>
        <item x="48"/>
        <item x="49"/>
        <item x="105"/>
        <item x="60"/>
        <item x="8"/>
        <item x="40"/>
        <item x="30"/>
        <item x="57"/>
        <item x="12"/>
        <item x="13"/>
        <item x="76"/>
        <item x="3"/>
        <item x="11"/>
        <item x="77"/>
        <item x="14"/>
        <item x="28"/>
        <item x="31"/>
        <item x="35"/>
        <item x="26"/>
        <item x="90"/>
        <item x="51"/>
        <item x="117"/>
        <item x="125"/>
        <item x="0"/>
        <item x="36"/>
        <item x="92"/>
        <item x="82"/>
        <item x="10"/>
        <item x="93"/>
        <item x="101"/>
        <item x="87"/>
        <item x="55"/>
        <item x="122"/>
        <item x="25"/>
        <item x="52"/>
        <item x="29"/>
        <item x="100"/>
        <item x="126"/>
        <item x="73"/>
        <item x="15"/>
        <item x="4"/>
        <item x="64"/>
        <item x="33"/>
        <item x="123"/>
        <item x="144"/>
        <item x="111"/>
        <item x="104"/>
        <item x="112"/>
        <item x="65"/>
        <item x="84"/>
        <item x="7"/>
        <item x="134"/>
        <item x="91"/>
        <item x="37"/>
        <item x="17"/>
        <item x="115"/>
        <item x="72"/>
        <item x="85"/>
        <item x="58"/>
        <item x="102"/>
        <item x="116"/>
        <item x="67"/>
        <item x="96"/>
        <item x="114"/>
        <item x="103"/>
        <item x="1"/>
        <item x="32"/>
        <item x="120"/>
        <item x="142"/>
        <item x="20"/>
        <item x="119"/>
        <item x="24"/>
        <item x="129"/>
        <item x="133"/>
        <item x="131"/>
        <item x="132"/>
        <item x="71"/>
        <item x="135"/>
        <item x="94"/>
        <item x="121"/>
        <item x="56"/>
        <item x="45"/>
        <item x="53"/>
        <item x="69"/>
        <item x="62"/>
        <item x="138"/>
        <item x="68"/>
        <item x="59"/>
        <item x="66"/>
        <item x="118"/>
        <item x="38"/>
        <item x="39"/>
        <item x="88"/>
        <item x="139"/>
        <item x="95"/>
        <item x="136"/>
        <item x="74"/>
        <item x="137"/>
        <item x="140"/>
        <item x="6"/>
        <item x="21"/>
        <item x="97"/>
        <item x="41"/>
        <item x="42"/>
        <item x="22"/>
        <item x="43"/>
        <item t="default"/>
      </items>
    </pivotField>
    <pivotField compact="0" showAll="0">
      <items count="147">
        <item x="100"/>
        <item x="67"/>
        <item x="83"/>
        <item x="56"/>
        <item x="49"/>
        <item x="93"/>
        <item x="97"/>
        <item x="77"/>
        <item x="48"/>
        <item x="84"/>
        <item x="98"/>
        <item x="53"/>
        <item x="95"/>
        <item x="74"/>
        <item x="76"/>
        <item x="87"/>
        <item x="65"/>
        <item x="60"/>
        <item x="80"/>
        <item x="15"/>
        <item x="17"/>
        <item x="7"/>
        <item x="21"/>
        <item x="16"/>
        <item x="126"/>
        <item x="38"/>
        <item x="30"/>
        <item x="39"/>
        <item x="42"/>
        <item x="41"/>
        <item x="32"/>
        <item x="29"/>
        <item x="25"/>
        <item x="37"/>
        <item x="31"/>
        <item x="27"/>
        <item x="34"/>
        <item x="28"/>
        <item x="35"/>
        <item x="43"/>
        <item x="8"/>
        <item x="14"/>
        <item x="12"/>
        <item x="10"/>
        <item x="11"/>
        <item x="20"/>
        <item x="13"/>
        <item x="19"/>
        <item x="82"/>
        <item x="94"/>
        <item x="75"/>
        <item x="88"/>
        <item x="69"/>
        <item x="85"/>
        <item x="91"/>
        <item x="96"/>
        <item x="58"/>
        <item x="50"/>
        <item x="107"/>
        <item x="106"/>
        <item x="61"/>
        <item x="2"/>
        <item x="46"/>
        <item x="9"/>
        <item x="119"/>
        <item x="118"/>
        <item x="125"/>
        <item x="117"/>
        <item x="122"/>
        <item x="139"/>
        <item x="115"/>
        <item x="129"/>
        <item x="111"/>
        <item x="120"/>
        <item x="63"/>
        <item x="51"/>
        <item x="73"/>
        <item x="62"/>
        <item x="64"/>
        <item x="59"/>
        <item x="102"/>
        <item x="90"/>
        <item x="101"/>
        <item x="78"/>
        <item x="57"/>
        <item x="6"/>
        <item x="54"/>
        <item x="52"/>
        <item x="99"/>
        <item x="44"/>
        <item x="112"/>
        <item x="130"/>
        <item x="121"/>
        <item x="135"/>
        <item x="136"/>
        <item x="138"/>
        <item x="45"/>
        <item x="127"/>
        <item x="105"/>
        <item x="116"/>
        <item x="131"/>
        <item x="137"/>
        <item x="104"/>
        <item x="110"/>
        <item x="33"/>
        <item x="26"/>
        <item x="40"/>
        <item x="24"/>
        <item x="36"/>
        <item x="23"/>
        <item x="70"/>
        <item x="18"/>
        <item x="128"/>
        <item x="86"/>
        <item x="92"/>
        <item x="89"/>
        <item x="47"/>
        <item x="109"/>
        <item x="5"/>
        <item x="4"/>
        <item x="141"/>
        <item x="134"/>
        <item x="114"/>
        <item x="72"/>
        <item x="123"/>
        <item x="140"/>
        <item x="68"/>
        <item x="55"/>
        <item x="71"/>
        <item x="133"/>
        <item x="108"/>
        <item x="103"/>
        <item x="132"/>
        <item x="66"/>
        <item x="124"/>
        <item x="3"/>
        <item x="1"/>
        <item x="0"/>
        <item x="143"/>
        <item x="142"/>
        <item x="144"/>
        <item x="79"/>
        <item x="81"/>
        <item x="145"/>
        <item x="113"/>
        <item x="22"/>
        <item t="default"/>
      </items>
    </pivotField>
    <pivotField axis="axisRow" compact="0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>
      <items count="6">
        <item x="0"/>
        <item x="1"/>
        <item x="2"/>
        <item x="4"/>
        <item x="3"/>
        <item t="default"/>
      </items>
    </pivotField>
    <pivotField compact="0" showAll="0">
      <items count="5">
        <item x="3"/>
        <item x="2"/>
        <item x="1"/>
        <item x="0"/>
        <item t="default"/>
      </items>
    </pivotField>
    <pivotField compact="0" showAll="0">
      <items count="6">
        <item x="3"/>
        <item x="4"/>
        <item x="2"/>
        <item x="1"/>
        <item x="0"/>
        <item t="default"/>
      </items>
    </pivotField>
    <pivotField compact="0" showAll="0">
      <items count="3">
        <item x="1"/>
        <item x="0"/>
        <item t="default"/>
      </items>
    </pivotField>
    <pivotField dataField="1" compact="0" showAll="0">
      <items count="7">
        <item x="5"/>
        <item x="2"/>
        <item x="1"/>
        <item x="4"/>
        <item x="3"/>
        <item x="0"/>
        <item t="default"/>
      </items>
    </pivotField>
    <pivotField compact="0" showAll="0">
      <items count="9">
        <item x="5"/>
        <item x="2"/>
        <item x="1"/>
        <item x="7"/>
        <item x="6"/>
        <item x="4"/>
        <item x="3"/>
        <item x="0"/>
        <item t="default"/>
      </items>
    </pivotField>
    <pivotField dataField="1" compact="0" showAll="0">
      <items count="17">
        <item x="3"/>
        <item x="0"/>
        <item x="12"/>
        <item x="1"/>
        <item x="8"/>
        <item x="10"/>
        <item x="2"/>
        <item x="6"/>
        <item x="5"/>
        <item x="11"/>
        <item x="7"/>
        <item x="9"/>
        <item x="15"/>
        <item x="4"/>
        <item x="14"/>
        <item x="13"/>
        <item t="default"/>
      </items>
    </pivotField>
    <pivotField compact="0" numFmtId="9" showAll="0">
      <items count="32">
        <item x="3"/>
        <item x="0"/>
        <item x="24"/>
        <item x="22"/>
        <item x="21"/>
        <item x="18"/>
        <item x="1"/>
        <item x="25"/>
        <item x="15"/>
        <item x="26"/>
        <item x="28"/>
        <item x="14"/>
        <item x="5"/>
        <item x="13"/>
        <item x="7"/>
        <item x="10"/>
        <item x="2"/>
        <item x="17"/>
        <item x="8"/>
        <item x="11"/>
        <item x="4"/>
        <item x="30"/>
        <item x="9"/>
        <item x="23"/>
        <item x="12"/>
        <item x="29"/>
        <item x="27"/>
        <item x="16"/>
        <item x="6"/>
        <item x="20"/>
        <item x="19"/>
        <item t="default"/>
      </items>
    </pivotField>
    <pivotField dataField="1" compact="0" showAll="0">
      <items count="8">
        <item x="4"/>
        <item x="3"/>
        <item x="2"/>
        <item x="1"/>
        <item x="5"/>
        <item x="0"/>
        <item x="6"/>
        <item t="default"/>
      </items>
    </pivotField>
    <pivotField dataField="1" compact="0" showAll="0">
      <items count="29">
        <item x="16"/>
        <item x="6"/>
        <item x="12"/>
        <item x="4"/>
        <item x="1"/>
        <item x="2"/>
        <item x="8"/>
        <item x="14"/>
        <item x="10"/>
        <item x="7"/>
        <item x="9"/>
        <item x="15"/>
        <item x="19"/>
        <item x="5"/>
        <item x="11"/>
        <item x="17"/>
        <item x="0"/>
        <item x="18"/>
        <item x="13"/>
        <item x="27"/>
        <item x="3"/>
        <item x="21"/>
        <item x="26"/>
        <item x="20"/>
        <item x="22"/>
        <item x="25"/>
        <item x="23"/>
        <item x="24"/>
        <item t="default"/>
      </items>
    </pivotField>
    <pivotField compact="0" numFmtId="9" showAll="0">
      <items count="57">
        <item x="23"/>
        <item x="7"/>
        <item x="25"/>
        <item x="17"/>
        <item x="30"/>
        <item x="16"/>
        <item x="5"/>
        <item x="1"/>
        <item x="38"/>
        <item x="3"/>
        <item x="24"/>
        <item x="18"/>
        <item x="2"/>
        <item x="28"/>
        <item x="8"/>
        <item x="20"/>
        <item x="40"/>
        <item x="15"/>
        <item x="29"/>
        <item x="46"/>
        <item x="26"/>
        <item x="10"/>
        <item x="0"/>
        <item x="31"/>
        <item x="51"/>
        <item x="47"/>
        <item x="35"/>
        <item x="32"/>
        <item x="48"/>
        <item x="37"/>
        <item x="22"/>
        <item x="12"/>
        <item x="27"/>
        <item x="50"/>
        <item x="19"/>
        <item x="9"/>
        <item x="53"/>
        <item x="6"/>
        <item x="11"/>
        <item x="52"/>
        <item x="43"/>
        <item x="55"/>
        <item x="49"/>
        <item x="42"/>
        <item x="41"/>
        <item x="34"/>
        <item x="21"/>
        <item x="14"/>
        <item x="13"/>
        <item x="4"/>
        <item x="39"/>
        <item x="36"/>
        <item x="45"/>
        <item x="33"/>
        <item x="54"/>
        <item x="44"/>
        <item t="default"/>
      </items>
    </pivotField>
    <pivotField compact="0" showAll="0">
      <items count="8">
        <item x="4"/>
        <item x="3"/>
        <item x="2"/>
        <item x="1"/>
        <item x="5"/>
        <item x="0"/>
        <item x="6"/>
        <item t="default"/>
      </items>
    </pivotField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门店认购盒数" fld="8" baseField="0" baseItem="0"/>
    <dataField name="求和项:截止2月13日销售数量" fld="10" baseField="0" baseItem="0"/>
    <dataField name="求和项:1-2月任务" fld="12" baseField="0" baseItem="0"/>
    <dataField name="求和项:截止2月13日销售数量2" fld="1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2"/>
  <sheetViews>
    <sheetView workbookViewId="0">
      <selection activeCell="A3" sqref="A3"/>
    </sheetView>
  </sheetViews>
  <sheetFormatPr defaultColWidth="9" defaultRowHeight="13.5" outlineLevelCol="3"/>
  <cols>
    <col min="1" max="1" width="8.875"/>
    <col min="2" max="4" width="15.125"/>
  </cols>
  <sheetData>
    <row r="3" spans="1:4">
      <c r="A3" t="s">
        <v>0</v>
      </c>
      <c r="B3" t="s">
        <v>1</v>
      </c>
      <c r="C3" t="s">
        <v>2</v>
      </c>
      <c r="D3" t="s">
        <v>3</v>
      </c>
    </row>
    <row r="4" spans="1:4">
      <c r="A4" t="s">
        <v>4</v>
      </c>
      <c r="B4">
        <v>87</v>
      </c>
      <c r="C4">
        <v>131</v>
      </c>
      <c r="D4">
        <v>284</v>
      </c>
    </row>
    <row r="5" spans="1:4">
      <c r="A5" t="s">
        <v>5</v>
      </c>
      <c r="B5">
        <v>78</v>
      </c>
      <c r="C5">
        <v>120</v>
      </c>
      <c r="D5">
        <v>252</v>
      </c>
    </row>
    <row r="6" spans="1:4">
      <c r="A6" t="s">
        <v>6</v>
      </c>
      <c r="B6">
        <v>130</v>
      </c>
      <c r="C6">
        <v>192</v>
      </c>
      <c r="D6">
        <v>436</v>
      </c>
    </row>
    <row r="7" spans="1:4">
      <c r="A7" t="s">
        <v>7</v>
      </c>
      <c r="B7">
        <v>105</v>
      </c>
      <c r="C7">
        <v>153</v>
      </c>
      <c r="D7">
        <v>343</v>
      </c>
    </row>
    <row r="8" spans="1:4">
      <c r="A8" t="s">
        <v>8</v>
      </c>
      <c r="B8">
        <v>31</v>
      </c>
      <c r="C8">
        <v>43</v>
      </c>
      <c r="D8">
        <v>128</v>
      </c>
    </row>
    <row r="9" spans="1:4">
      <c r="A9" t="s">
        <v>9</v>
      </c>
      <c r="B9">
        <v>145</v>
      </c>
      <c r="C9">
        <v>217</v>
      </c>
      <c r="D9">
        <v>483</v>
      </c>
    </row>
    <row r="10" spans="1:4">
      <c r="A10" t="s">
        <v>10</v>
      </c>
      <c r="B10">
        <v>24</v>
      </c>
      <c r="C10">
        <v>34</v>
      </c>
      <c r="D10">
        <v>74</v>
      </c>
    </row>
    <row r="11" spans="1:4">
      <c r="A11" t="s">
        <v>11</v>
      </c>
      <c r="B11">
        <v>600</v>
      </c>
      <c r="C11">
        <v>890</v>
      </c>
      <c r="D11">
        <v>2000</v>
      </c>
    </row>
    <row r="12" spans="1:4">
      <c r="A12" t="s">
        <v>12</v>
      </c>
      <c r="B12">
        <v>1200</v>
      </c>
      <c r="C12">
        <v>1780</v>
      </c>
      <c r="D12">
        <v>4000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2"/>
  <sheetViews>
    <sheetView workbookViewId="0">
      <selection activeCell="A3" sqref="A3:F11"/>
    </sheetView>
  </sheetViews>
  <sheetFormatPr defaultColWidth="9" defaultRowHeight="13.5" outlineLevelCol="5"/>
  <cols>
    <col min="1" max="1" width="8.875"/>
    <col min="2" max="6" width="20.25"/>
  </cols>
  <sheetData>
    <row r="3" spans="1:6">
      <c r="A3" t="s">
        <v>0</v>
      </c>
      <c r="B3" t="s">
        <v>13</v>
      </c>
      <c r="C3" t="s">
        <v>14</v>
      </c>
      <c r="D3" t="s">
        <v>3</v>
      </c>
      <c r="E3" t="s">
        <v>15</v>
      </c>
      <c r="F3" t="s">
        <v>16</v>
      </c>
    </row>
    <row r="4" spans="1:6">
      <c r="A4" t="s">
        <v>4</v>
      </c>
      <c r="B4">
        <v>108</v>
      </c>
      <c r="C4">
        <v>2485</v>
      </c>
      <c r="D4">
        <v>284</v>
      </c>
      <c r="E4">
        <v>852</v>
      </c>
      <c r="F4">
        <v>3337</v>
      </c>
    </row>
    <row r="5" spans="1:6">
      <c r="A5" t="s">
        <v>5</v>
      </c>
      <c r="B5">
        <v>90</v>
      </c>
      <c r="C5">
        <v>1970</v>
      </c>
      <c r="D5">
        <v>252</v>
      </c>
      <c r="E5">
        <v>756</v>
      </c>
      <c r="F5">
        <v>2726</v>
      </c>
    </row>
    <row r="6" spans="1:6">
      <c r="A6" t="s">
        <v>6</v>
      </c>
      <c r="B6">
        <v>142</v>
      </c>
      <c r="C6">
        <v>3040</v>
      </c>
      <c r="D6">
        <v>436</v>
      </c>
      <c r="E6">
        <v>1308</v>
      </c>
      <c r="F6">
        <v>4348</v>
      </c>
    </row>
    <row r="7" spans="1:6">
      <c r="A7" t="s">
        <v>7</v>
      </c>
      <c r="B7">
        <v>111</v>
      </c>
      <c r="C7">
        <v>2325</v>
      </c>
      <c r="D7">
        <v>343</v>
      </c>
      <c r="E7">
        <v>1029</v>
      </c>
      <c r="F7">
        <v>3354</v>
      </c>
    </row>
    <row r="8" spans="1:6">
      <c r="A8" t="s">
        <v>8</v>
      </c>
      <c r="B8">
        <v>35</v>
      </c>
      <c r="C8">
        <v>770</v>
      </c>
      <c r="D8">
        <v>128</v>
      </c>
      <c r="E8">
        <v>384</v>
      </c>
      <c r="F8">
        <v>1154</v>
      </c>
    </row>
    <row r="9" spans="1:6">
      <c r="A9" t="s">
        <v>9</v>
      </c>
      <c r="B9">
        <v>153</v>
      </c>
      <c r="C9">
        <v>3205</v>
      </c>
      <c r="D9">
        <v>483</v>
      </c>
      <c r="E9">
        <v>1449</v>
      </c>
      <c r="F9">
        <v>4654</v>
      </c>
    </row>
    <row r="10" spans="1:6">
      <c r="A10" t="s">
        <v>10</v>
      </c>
      <c r="B10">
        <v>26</v>
      </c>
      <c r="C10">
        <v>560</v>
      </c>
      <c r="D10">
        <v>74</v>
      </c>
      <c r="E10">
        <v>222</v>
      </c>
      <c r="F10">
        <v>782</v>
      </c>
    </row>
    <row r="11" spans="1:6">
      <c r="A11" t="s">
        <v>11</v>
      </c>
      <c r="C11">
        <v>14355</v>
      </c>
      <c r="D11">
        <v>2000</v>
      </c>
      <c r="E11">
        <v>6000</v>
      </c>
      <c r="F11">
        <v>20355</v>
      </c>
    </row>
    <row r="12" spans="1:6">
      <c r="A12" t="s">
        <v>12</v>
      </c>
      <c r="B12">
        <v>665</v>
      </c>
      <c r="C12">
        <v>28710</v>
      </c>
      <c r="D12">
        <v>4000</v>
      </c>
      <c r="E12">
        <v>12000</v>
      </c>
      <c r="F12">
        <v>40710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1"/>
  <sheetViews>
    <sheetView topLeftCell="C1" workbookViewId="0">
      <selection activeCell="A3" sqref="A3:E11"/>
    </sheetView>
  </sheetViews>
  <sheetFormatPr defaultColWidth="9" defaultRowHeight="13.5" outlineLevelCol="4"/>
  <cols>
    <col min="1" max="1" width="8.875"/>
    <col min="2" max="5" width="28.875"/>
  </cols>
  <sheetData>
    <row r="3" spans="1:5">
      <c r="A3" t="s">
        <v>0</v>
      </c>
      <c r="B3" t="s">
        <v>13</v>
      </c>
      <c r="C3" t="s">
        <v>17</v>
      </c>
      <c r="D3" t="s">
        <v>18</v>
      </c>
      <c r="E3" t="s">
        <v>19</v>
      </c>
    </row>
    <row r="4" spans="1:5">
      <c r="A4" t="s">
        <v>4</v>
      </c>
      <c r="B4">
        <v>108</v>
      </c>
      <c r="C4">
        <v>95</v>
      </c>
      <c r="D4">
        <v>284</v>
      </c>
      <c r="E4">
        <v>159</v>
      </c>
    </row>
    <row r="5" spans="1:5">
      <c r="A5" t="s">
        <v>5</v>
      </c>
      <c r="B5">
        <v>90</v>
      </c>
      <c r="C5">
        <v>49</v>
      </c>
      <c r="D5">
        <v>252</v>
      </c>
      <c r="E5">
        <v>108</v>
      </c>
    </row>
    <row r="6" spans="1:5">
      <c r="A6" t="s">
        <v>6</v>
      </c>
      <c r="B6">
        <v>142</v>
      </c>
      <c r="C6">
        <v>128</v>
      </c>
      <c r="D6">
        <v>436</v>
      </c>
      <c r="E6">
        <v>256</v>
      </c>
    </row>
    <row r="7" spans="1:5">
      <c r="A7" t="s">
        <v>7</v>
      </c>
      <c r="B7">
        <v>111</v>
      </c>
      <c r="C7">
        <v>30</v>
      </c>
      <c r="D7">
        <v>343</v>
      </c>
      <c r="E7">
        <v>230</v>
      </c>
    </row>
    <row r="8" spans="1:5">
      <c r="A8" t="s">
        <v>8</v>
      </c>
      <c r="B8">
        <v>35</v>
      </c>
      <c r="C8">
        <v>26</v>
      </c>
      <c r="D8">
        <v>128</v>
      </c>
      <c r="E8">
        <v>148</v>
      </c>
    </row>
    <row r="9" spans="1:5">
      <c r="A9" t="s">
        <v>9</v>
      </c>
      <c r="B9">
        <v>153</v>
      </c>
      <c r="C9">
        <v>67</v>
      </c>
      <c r="D9">
        <v>483</v>
      </c>
      <c r="E9">
        <v>332</v>
      </c>
    </row>
    <row r="10" spans="1:5">
      <c r="A10" t="s">
        <v>10</v>
      </c>
      <c r="B10">
        <v>26</v>
      </c>
      <c r="C10">
        <v>14</v>
      </c>
      <c r="D10">
        <v>74</v>
      </c>
      <c r="E10">
        <v>32</v>
      </c>
    </row>
    <row r="11" spans="1:5">
      <c r="A11" t="s">
        <v>12</v>
      </c>
      <c r="B11">
        <v>665</v>
      </c>
      <c r="C11">
        <v>409</v>
      </c>
      <c r="D11">
        <v>2000</v>
      </c>
      <c r="E11">
        <v>1265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2"/>
  <sheetViews>
    <sheetView tabSelected="1" workbookViewId="0">
      <pane xSplit="5" ySplit="3" topLeftCell="O132" activePane="bottomRight" state="frozen"/>
      <selection/>
      <selection pane="topRight"/>
      <selection pane="bottomLeft"/>
      <selection pane="bottomRight" activeCell="W150" sqref="W150"/>
    </sheetView>
  </sheetViews>
  <sheetFormatPr defaultColWidth="9" defaultRowHeight="13.5"/>
  <cols>
    <col min="1" max="1" width="6.875" style="13" customWidth="1"/>
    <col min="2" max="2" width="8.375" style="13"/>
    <col min="3" max="3" width="37.25" style="13" customWidth="1"/>
    <col min="4" max="4" width="9.5" style="13" customWidth="1"/>
    <col min="5" max="5" width="12.125" style="13" hidden="1" customWidth="1"/>
    <col min="6" max="7" width="10.75" style="14" customWidth="1"/>
    <col min="8" max="8" width="11.5" style="14" hidden="1" customWidth="1"/>
    <col min="9" max="11" width="11.5" style="14" customWidth="1"/>
    <col min="12" max="13" width="13.5" style="14" hidden="1" customWidth="1"/>
    <col min="14" max="14" width="13.5" style="14" customWidth="1"/>
    <col min="15" max="16" width="13.625" style="14" customWidth="1"/>
    <col min="17" max="19" width="9" style="14" customWidth="1"/>
    <col min="20" max="22" width="9" style="14"/>
    <col min="23" max="16384" width="9" style="15"/>
  </cols>
  <sheetData>
    <row r="1" ht="20" customHeight="1" spans="1:22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ht="20" customHeight="1" spans="1:22">
      <c r="A2" s="17"/>
      <c r="B2" s="18"/>
      <c r="C2" s="18"/>
      <c r="D2" s="18"/>
      <c r="E2" s="18"/>
      <c r="F2" s="19" t="s">
        <v>21</v>
      </c>
      <c r="G2" s="20"/>
      <c r="H2" s="20"/>
      <c r="I2" s="20"/>
      <c r="J2" s="20"/>
      <c r="K2" s="20"/>
      <c r="L2" s="20"/>
      <c r="M2" s="20"/>
      <c r="N2" s="29"/>
      <c r="O2" s="30" t="s">
        <v>22</v>
      </c>
      <c r="P2" s="31"/>
      <c r="Q2" s="31"/>
      <c r="R2" s="33"/>
      <c r="S2" s="34" t="s">
        <v>23</v>
      </c>
      <c r="T2" s="34"/>
      <c r="U2" s="34"/>
      <c r="V2" s="34"/>
    </row>
    <row r="3" s="11" customFormat="1" ht="30" customHeight="1" spans="1:22">
      <c r="A3" s="21" t="s">
        <v>24</v>
      </c>
      <c r="B3" s="21" t="s">
        <v>25</v>
      </c>
      <c r="C3" s="21" t="s">
        <v>26</v>
      </c>
      <c r="D3" s="21" t="s">
        <v>0</v>
      </c>
      <c r="E3" s="21" t="s">
        <v>27</v>
      </c>
      <c r="F3" s="22" t="s">
        <v>28</v>
      </c>
      <c r="G3" s="22" t="s">
        <v>29</v>
      </c>
      <c r="H3" s="22" t="s">
        <v>30</v>
      </c>
      <c r="I3" s="22" t="s">
        <v>31</v>
      </c>
      <c r="J3" s="22" t="s">
        <v>32</v>
      </c>
      <c r="K3" s="22" t="s">
        <v>33</v>
      </c>
      <c r="L3" s="22" t="s">
        <v>34</v>
      </c>
      <c r="M3" s="22" t="s">
        <v>34</v>
      </c>
      <c r="N3" s="22" t="s">
        <v>35</v>
      </c>
      <c r="O3" s="32" t="s">
        <v>36</v>
      </c>
      <c r="P3" s="32" t="s">
        <v>33</v>
      </c>
      <c r="Q3" s="32" t="s">
        <v>32</v>
      </c>
      <c r="R3" s="32" t="s">
        <v>35</v>
      </c>
      <c r="S3" s="35" t="s">
        <v>37</v>
      </c>
      <c r="T3" s="36" t="s">
        <v>38</v>
      </c>
      <c r="U3" s="36" t="s">
        <v>39</v>
      </c>
      <c r="V3" s="36" t="s">
        <v>40</v>
      </c>
    </row>
    <row r="4" spans="1:22">
      <c r="A4" s="23">
        <v>1</v>
      </c>
      <c r="B4" s="23">
        <v>730</v>
      </c>
      <c r="C4" s="23" t="s">
        <v>41</v>
      </c>
      <c r="D4" s="23" t="s">
        <v>4</v>
      </c>
      <c r="E4" s="24" t="s">
        <v>42</v>
      </c>
      <c r="F4" s="7">
        <v>6</v>
      </c>
      <c r="G4" s="7">
        <f>F4+2</f>
        <v>8</v>
      </c>
      <c r="H4" s="7">
        <v>2</v>
      </c>
      <c r="I4" s="7">
        <f>G4</f>
        <v>8</v>
      </c>
      <c r="J4" s="7">
        <f>G4*25</f>
        <v>200</v>
      </c>
      <c r="K4" s="7">
        <v>1</v>
      </c>
      <c r="L4" s="7">
        <f>K4-G4</f>
        <v>-7</v>
      </c>
      <c r="M4" s="7"/>
      <c r="N4" s="7">
        <f>K4*20</f>
        <v>20</v>
      </c>
      <c r="O4" s="7">
        <v>26</v>
      </c>
      <c r="P4" s="7">
        <v>25</v>
      </c>
      <c r="Q4" s="7">
        <f>O4*3</f>
        <v>78</v>
      </c>
      <c r="R4" s="7">
        <f>P4*3</f>
        <v>75</v>
      </c>
      <c r="S4" s="7">
        <f>Q4+J4</f>
        <v>278</v>
      </c>
      <c r="T4" s="37">
        <f>N4+R4</f>
        <v>95</v>
      </c>
      <c r="U4" s="37">
        <f>S4-T4</f>
        <v>183</v>
      </c>
      <c r="V4" s="37"/>
    </row>
    <row r="5" spans="1:22">
      <c r="A5" s="23">
        <v>2</v>
      </c>
      <c r="B5" s="23">
        <v>107658</v>
      </c>
      <c r="C5" s="23" t="s">
        <v>43</v>
      </c>
      <c r="D5" s="23" t="s">
        <v>4</v>
      </c>
      <c r="E5" s="24" t="s">
        <v>42</v>
      </c>
      <c r="F5" s="7">
        <v>6</v>
      </c>
      <c r="G5" s="7">
        <f t="shared" ref="G5:G36" si="0">F5+2</f>
        <v>8</v>
      </c>
      <c r="H5" s="7">
        <v>2</v>
      </c>
      <c r="I5" s="7">
        <f>G5</f>
        <v>8</v>
      </c>
      <c r="J5" s="7">
        <f>G5*25</f>
        <v>200</v>
      </c>
      <c r="K5" s="7">
        <v>3</v>
      </c>
      <c r="L5" s="7">
        <f t="shared" ref="L5:L36" si="1">K5-G5</f>
        <v>-5</v>
      </c>
      <c r="M5" s="7"/>
      <c r="N5" s="7">
        <f>K5*20</f>
        <v>60</v>
      </c>
      <c r="O5" s="7">
        <v>18</v>
      </c>
      <c r="P5" s="7">
        <v>6</v>
      </c>
      <c r="Q5" s="7">
        <f t="shared" ref="Q5:Q36" si="2">O5*3</f>
        <v>54</v>
      </c>
      <c r="R5" s="7">
        <f t="shared" ref="R5:R36" si="3">P5*3</f>
        <v>18</v>
      </c>
      <c r="S5" s="7">
        <f t="shared" ref="S5:S36" si="4">Q5+J5</f>
        <v>254</v>
      </c>
      <c r="T5" s="37">
        <f t="shared" ref="T5:T36" si="5">N5+R5</f>
        <v>78</v>
      </c>
      <c r="U5" s="37">
        <f t="shared" ref="U5:U36" si="6">S5-T5</f>
        <v>176</v>
      </c>
      <c r="V5" s="37"/>
    </row>
    <row r="6" spans="1:22">
      <c r="A6" s="23">
        <v>3</v>
      </c>
      <c r="B6" s="23">
        <v>54</v>
      </c>
      <c r="C6" s="23" t="s">
        <v>44</v>
      </c>
      <c r="D6" s="23" t="s">
        <v>4</v>
      </c>
      <c r="E6" s="24" t="s">
        <v>45</v>
      </c>
      <c r="F6" s="7">
        <v>5</v>
      </c>
      <c r="G6" s="7">
        <f t="shared" si="0"/>
        <v>7</v>
      </c>
      <c r="H6" s="7">
        <v>1</v>
      </c>
      <c r="I6" s="7">
        <f>F6</f>
        <v>5</v>
      </c>
      <c r="J6" s="7">
        <f>F6*20</f>
        <v>100</v>
      </c>
      <c r="K6" s="7">
        <v>15</v>
      </c>
      <c r="L6" s="7">
        <f t="shared" si="1"/>
        <v>8</v>
      </c>
      <c r="M6" s="7">
        <v>2</v>
      </c>
      <c r="N6" s="7">
        <f>K6*25</f>
        <v>375</v>
      </c>
      <c r="O6" s="7">
        <v>14</v>
      </c>
      <c r="P6" s="7">
        <v>7</v>
      </c>
      <c r="Q6" s="7">
        <f t="shared" si="2"/>
        <v>42</v>
      </c>
      <c r="R6" s="7">
        <f t="shared" si="3"/>
        <v>21</v>
      </c>
      <c r="S6" s="7">
        <f t="shared" si="4"/>
        <v>142</v>
      </c>
      <c r="T6" s="37">
        <f t="shared" si="5"/>
        <v>396</v>
      </c>
      <c r="U6" s="37"/>
      <c r="V6" s="37">
        <f>T6-S6</f>
        <v>254</v>
      </c>
    </row>
    <row r="7" spans="1:22">
      <c r="A7" s="23">
        <v>4</v>
      </c>
      <c r="B7" s="23">
        <v>709</v>
      </c>
      <c r="C7" s="23" t="s">
        <v>46</v>
      </c>
      <c r="D7" s="23" t="s">
        <v>4</v>
      </c>
      <c r="E7" s="24" t="s">
        <v>45</v>
      </c>
      <c r="F7" s="7">
        <v>5</v>
      </c>
      <c r="G7" s="7">
        <f t="shared" si="0"/>
        <v>7</v>
      </c>
      <c r="H7" s="7">
        <v>1</v>
      </c>
      <c r="I7" s="7">
        <f>F7</f>
        <v>5</v>
      </c>
      <c r="J7" s="7">
        <f>F7*20</f>
        <v>100</v>
      </c>
      <c r="K7" s="7">
        <v>0</v>
      </c>
      <c r="L7" s="7">
        <f t="shared" si="1"/>
        <v>-7</v>
      </c>
      <c r="M7" s="7"/>
      <c r="N7" s="7">
        <f>K7*20</f>
        <v>0</v>
      </c>
      <c r="O7" s="7">
        <v>14</v>
      </c>
      <c r="P7" s="7">
        <v>9</v>
      </c>
      <c r="Q7" s="7">
        <f t="shared" si="2"/>
        <v>42</v>
      </c>
      <c r="R7" s="7">
        <f t="shared" si="3"/>
        <v>27</v>
      </c>
      <c r="S7" s="7">
        <f t="shared" si="4"/>
        <v>142</v>
      </c>
      <c r="T7" s="37">
        <f t="shared" si="5"/>
        <v>27</v>
      </c>
      <c r="U7" s="37">
        <f t="shared" si="6"/>
        <v>115</v>
      </c>
      <c r="V7" s="37"/>
    </row>
    <row r="8" spans="1:22">
      <c r="A8" s="23">
        <v>5</v>
      </c>
      <c r="B8" s="23">
        <v>101453</v>
      </c>
      <c r="C8" s="23" t="s">
        <v>47</v>
      </c>
      <c r="D8" s="23" t="s">
        <v>4</v>
      </c>
      <c r="E8" s="24" t="s">
        <v>45</v>
      </c>
      <c r="F8" s="7">
        <v>4</v>
      </c>
      <c r="G8" s="7">
        <f t="shared" si="0"/>
        <v>6</v>
      </c>
      <c r="H8" s="7">
        <v>1</v>
      </c>
      <c r="I8" s="7">
        <f>F8</f>
        <v>4</v>
      </c>
      <c r="J8" s="7">
        <f>F8*20</f>
        <v>80</v>
      </c>
      <c r="K8" s="7">
        <v>6</v>
      </c>
      <c r="L8" s="7">
        <f t="shared" si="1"/>
        <v>0</v>
      </c>
      <c r="M8" s="7">
        <v>2</v>
      </c>
      <c r="N8" s="7">
        <f>K8*25</f>
        <v>150</v>
      </c>
      <c r="O8" s="7">
        <v>14</v>
      </c>
      <c r="P8" s="7">
        <v>27</v>
      </c>
      <c r="Q8" s="7">
        <f t="shared" si="2"/>
        <v>42</v>
      </c>
      <c r="R8" s="7">
        <f t="shared" si="3"/>
        <v>81</v>
      </c>
      <c r="S8" s="7">
        <f t="shared" si="4"/>
        <v>122</v>
      </c>
      <c r="T8" s="37">
        <f t="shared" si="5"/>
        <v>231</v>
      </c>
      <c r="U8" s="37"/>
      <c r="V8" s="37">
        <f>T8-S8</f>
        <v>109</v>
      </c>
    </row>
    <row r="9" spans="1:22">
      <c r="A9" s="23">
        <v>6</v>
      </c>
      <c r="B9" s="23">
        <v>329</v>
      </c>
      <c r="C9" s="23" t="s">
        <v>48</v>
      </c>
      <c r="D9" s="23" t="s">
        <v>4</v>
      </c>
      <c r="E9" s="24" t="s">
        <v>45</v>
      </c>
      <c r="F9" s="7">
        <v>4</v>
      </c>
      <c r="G9" s="7">
        <f t="shared" si="0"/>
        <v>6</v>
      </c>
      <c r="H9" s="7">
        <v>1</v>
      </c>
      <c r="I9" s="7">
        <f>F9</f>
        <v>4</v>
      </c>
      <c r="J9" s="7">
        <f>F9*20</f>
        <v>80</v>
      </c>
      <c r="K9" s="7">
        <v>3</v>
      </c>
      <c r="L9" s="7">
        <f t="shared" si="1"/>
        <v>-3</v>
      </c>
      <c r="M9" s="7"/>
      <c r="N9" s="7">
        <f>K9*20</f>
        <v>60</v>
      </c>
      <c r="O9" s="7">
        <v>14</v>
      </c>
      <c r="P9" s="7">
        <v>5</v>
      </c>
      <c r="Q9" s="7">
        <f t="shared" si="2"/>
        <v>42</v>
      </c>
      <c r="R9" s="7">
        <f t="shared" si="3"/>
        <v>15</v>
      </c>
      <c r="S9" s="7">
        <f t="shared" si="4"/>
        <v>122</v>
      </c>
      <c r="T9" s="37">
        <f t="shared" si="5"/>
        <v>75</v>
      </c>
      <c r="U9" s="37">
        <f t="shared" si="6"/>
        <v>47</v>
      </c>
      <c r="V9" s="37"/>
    </row>
    <row r="10" spans="1:22">
      <c r="A10" s="23">
        <v>7</v>
      </c>
      <c r="B10" s="25">
        <v>120844</v>
      </c>
      <c r="C10" s="23" t="s">
        <v>49</v>
      </c>
      <c r="D10" s="23" t="s">
        <v>4</v>
      </c>
      <c r="E10" s="24" t="s">
        <v>45</v>
      </c>
      <c r="F10" s="7">
        <v>4</v>
      </c>
      <c r="G10" s="7">
        <f t="shared" si="0"/>
        <v>6</v>
      </c>
      <c r="H10" s="7">
        <v>1</v>
      </c>
      <c r="I10" s="7">
        <f>F10</f>
        <v>4</v>
      </c>
      <c r="J10" s="7">
        <f>F10*20</f>
        <v>80</v>
      </c>
      <c r="K10" s="7">
        <v>3</v>
      </c>
      <c r="L10" s="7">
        <f t="shared" si="1"/>
        <v>-3</v>
      </c>
      <c r="M10" s="7"/>
      <c r="N10" s="7">
        <f>K10*20</f>
        <v>60</v>
      </c>
      <c r="O10" s="7">
        <v>14</v>
      </c>
      <c r="P10" s="7">
        <v>4</v>
      </c>
      <c r="Q10" s="7">
        <f t="shared" si="2"/>
        <v>42</v>
      </c>
      <c r="R10" s="7">
        <f t="shared" si="3"/>
        <v>12</v>
      </c>
      <c r="S10" s="7">
        <f t="shared" si="4"/>
        <v>122</v>
      </c>
      <c r="T10" s="37">
        <f t="shared" si="5"/>
        <v>72</v>
      </c>
      <c r="U10" s="37">
        <f t="shared" si="6"/>
        <v>50</v>
      </c>
      <c r="V10" s="37"/>
    </row>
    <row r="11" spans="1:22">
      <c r="A11" s="23">
        <v>8</v>
      </c>
      <c r="B11" s="23">
        <v>104428</v>
      </c>
      <c r="C11" s="23" t="s">
        <v>50</v>
      </c>
      <c r="D11" s="23" t="s">
        <v>4</v>
      </c>
      <c r="E11" s="24" t="s">
        <v>45</v>
      </c>
      <c r="F11" s="7">
        <v>5</v>
      </c>
      <c r="G11" s="7">
        <f t="shared" si="0"/>
        <v>7</v>
      </c>
      <c r="H11" s="7">
        <v>2</v>
      </c>
      <c r="I11" s="7">
        <f>G11</f>
        <v>7</v>
      </c>
      <c r="J11" s="7">
        <f>G11*25</f>
        <v>175</v>
      </c>
      <c r="K11" s="7">
        <v>27</v>
      </c>
      <c r="L11" s="7">
        <f t="shared" si="1"/>
        <v>20</v>
      </c>
      <c r="M11" s="7">
        <v>2</v>
      </c>
      <c r="N11" s="7">
        <f>K11*25</f>
        <v>675</v>
      </c>
      <c r="O11" s="7">
        <v>14</v>
      </c>
      <c r="P11" s="7">
        <v>16</v>
      </c>
      <c r="Q11" s="7">
        <f t="shared" si="2"/>
        <v>42</v>
      </c>
      <c r="R11" s="7">
        <f t="shared" si="3"/>
        <v>48</v>
      </c>
      <c r="S11" s="7">
        <f t="shared" si="4"/>
        <v>217</v>
      </c>
      <c r="T11" s="37">
        <f t="shared" si="5"/>
        <v>723</v>
      </c>
      <c r="U11" s="37"/>
      <c r="V11" s="37">
        <f>T11-S11</f>
        <v>506</v>
      </c>
    </row>
    <row r="12" spans="1:22">
      <c r="A12" s="23">
        <v>9</v>
      </c>
      <c r="B12" s="23">
        <v>587</v>
      </c>
      <c r="C12" s="23" t="s">
        <v>51</v>
      </c>
      <c r="D12" s="23" t="s">
        <v>4</v>
      </c>
      <c r="E12" s="24" t="s">
        <v>45</v>
      </c>
      <c r="F12" s="7">
        <v>5</v>
      </c>
      <c r="G12" s="7">
        <f t="shared" si="0"/>
        <v>7</v>
      </c>
      <c r="H12" s="7">
        <v>2</v>
      </c>
      <c r="I12" s="7">
        <f>G12</f>
        <v>7</v>
      </c>
      <c r="J12" s="7">
        <f>G12*25</f>
        <v>175</v>
      </c>
      <c r="K12" s="7">
        <v>6</v>
      </c>
      <c r="L12" s="7">
        <f t="shared" si="1"/>
        <v>-1</v>
      </c>
      <c r="M12" s="7"/>
      <c r="N12" s="7">
        <f>K12*20</f>
        <v>120</v>
      </c>
      <c r="O12" s="7">
        <v>14</v>
      </c>
      <c r="P12" s="7">
        <v>1</v>
      </c>
      <c r="Q12" s="7">
        <f t="shared" si="2"/>
        <v>42</v>
      </c>
      <c r="R12" s="7">
        <f t="shared" si="3"/>
        <v>3</v>
      </c>
      <c r="S12" s="7">
        <f t="shared" si="4"/>
        <v>217</v>
      </c>
      <c r="T12" s="37">
        <f t="shared" si="5"/>
        <v>123</v>
      </c>
      <c r="U12" s="37">
        <f t="shared" si="6"/>
        <v>94</v>
      </c>
      <c r="V12" s="37"/>
    </row>
    <row r="13" spans="1:22">
      <c r="A13" s="23">
        <v>10</v>
      </c>
      <c r="B13" s="23">
        <v>367</v>
      </c>
      <c r="C13" s="23" t="s">
        <v>52</v>
      </c>
      <c r="D13" s="23" t="s">
        <v>4</v>
      </c>
      <c r="E13" s="24" t="s">
        <v>45</v>
      </c>
      <c r="F13" s="7">
        <v>4</v>
      </c>
      <c r="G13" s="7">
        <f t="shared" si="0"/>
        <v>6</v>
      </c>
      <c r="H13" s="7">
        <v>2</v>
      </c>
      <c r="I13" s="7">
        <f>G13</f>
        <v>6</v>
      </c>
      <c r="J13" s="7">
        <f>G13*25</f>
        <v>150</v>
      </c>
      <c r="K13" s="7">
        <v>14</v>
      </c>
      <c r="L13" s="7">
        <f t="shared" si="1"/>
        <v>8</v>
      </c>
      <c r="M13" s="7">
        <v>2</v>
      </c>
      <c r="N13" s="7">
        <f>K13*25</f>
        <v>350</v>
      </c>
      <c r="O13" s="7">
        <v>14</v>
      </c>
      <c r="P13" s="7">
        <v>7</v>
      </c>
      <c r="Q13" s="7">
        <f t="shared" si="2"/>
        <v>42</v>
      </c>
      <c r="R13" s="7">
        <f t="shared" si="3"/>
        <v>21</v>
      </c>
      <c r="S13" s="7">
        <f t="shared" si="4"/>
        <v>192</v>
      </c>
      <c r="T13" s="37">
        <f t="shared" si="5"/>
        <v>371</v>
      </c>
      <c r="U13" s="37"/>
      <c r="V13" s="37">
        <f>T13-S13</f>
        <v>179</v>
      </c>
    </row>
    <row r="14" spans="1:22">
      <c r="A14" s="23">
        <v>11</v>
      </c>
      <c r="B14" s="23">
        <v>738</v>
      </c>
      <c r="C14" s="23" t="s">
        <v>53</v>
      </c>
      <c r="D14" s="23" t="s">
        <v>4</v>
      </c>
      <c r="E14" s="24" t="s">
        <v>54</v>
      </c>
      <c r="F14" s="7">
        <v>3</v>
      </c>
      <c r="G14" s="7">
        <v>4</v>
      </c>
      <c r="H14" s="7">
        <v>2</v>
      </c>
      <c r="I14" s="7">
        <f>G14</f>
        <v>4</v>
      </c>
      <c r="J14" s="7">
        <f>G14*25</f>
        <v>100</v>
      </c>
      <c r="K14" s="7">
        <v>7</v>
      </c>
      <c r="L14" s="7">
        <f t="shared" si="1"/>
        <v>3</v>
      </c>
      <c r="M14" s="7">
        <v>2</v>
      </c>
      <c r="N14" s="7">
        <f>K14*25</f>
        <v>175</v>
      </c>
      <c r="O14" s="7">
        <v>10</v>
      </c>
      <c r="P14" s="7">
        <v>7</v>
      </c>
      <c r="Q14" s="7">
        <f t="shared" si="2"/>
        <v>30</v>
      </c>
      <c r="R14" s="7">
        <f t="shared" si="3"/>
        <v>21</v>
      </c>
      <c r="S14" s="7">
        <f t="shared" si="4"/>
        <v>130</v>
      </c>
      <c r="T14" s="37">
        <f t="shared" si="5"/>
        <v>196</v>
      </c>
      <c r="U14" s="37"/>
      <c r="V14" s="37">
        <f>T14-S14</f>
        <v>66</v>
      </c>
    </row>
    <row r="15" spans="1:22">
      <c r="A15" s="23">
        <v>12</v>
      </c>
      <c r="B15" s="23">
        <v>710</v>
      </c>
      <c r="C15" s="23" t="s">
        <v>55</v>
      </c>
      <c r="D15" s="23" t="s">
        <v>4</v>
      </c>
      <c r="E15" s="24" t="s">
        <v>54</v>
      </c>
      <c r="F15" s="7">
        <v>3</v>
      </c>
      <c r="G15" s="7">
        <v>4</v>
      </c>
      <c r="H15" s="7">
        <v>1</v>
      </c>
      <c r="I15" s="7">
        <f>F15</f>
        <v>3</v>
      </c>
      <c r="J15" s="7">
        <f>F15*20</f>
        <v>60</v>
      </c>
      <c r="K15" s="7">
        <v>3</v>
      </c>
      <c r="L15" s="7">
        <f t="shared" si="1"/>
        <v>-1</v>
      </c>
      <c r="M15" s="7"/>
      <c r="N15" s="7">
        <f>K15*20</f>
        <v>60</v>
      </c>
      <c r="O15" s="7">
        <v>10</v>
      </c>
      <c r="P15" s="7">
        <v>11</v>
      </c>
      <c r="Q15" s="7">
        <f t="shared" si="2"/>
        <v>30</v>
      </c>
      <c r="R15" s="7">
        <f t="shared" si="3"/>
        <v>33</v>
      </c>
      <c r="S15" s="7">
        <f t="shared" si="4"/>
        <v>90</v>
      </c>
      <c r="T15" s="37">
        <f t="shared" si="5"/>
        <v>93</v>
      </c>
      <c r="U15" s="37"/>
      <c r="V15" s="37">
        <f>T15-S15</f>
        <v>3</v>
      </c>
    </row>
    <row r="16" spans="1:22">
      <c r="A16" s="23">
        <v>13</v>
      </c>
      <c r="B16" s="23">
        <v>704</v>
      </c>
      <c r="C16" s="23" t="s">
        <v>56</v>
      </c>
      <c r="D16" s="23" t="s">
        <v>4</v>
      </c>
      <c r="E16" s="24" t="s">
        <v>54</v>
      </c>
      <c r="F16" s="7">
        <v>3</v>
      </c>
      <c r="G16" s="7">
        <f t="shared" si="0"/>
        <v>5</v>
      </c>
      <c r="H16" s="7">
        <v>1</v>
      </c>
      <c r="I16" s="7">
        <f>F16</f>
        <v>3</v>
      </c>
      <c r="J16" s="7">
        <f>F16*20</f>
        <v>60</v>
      </c>
      <c r="K16" s="7">
        <v>3</v>
      </c>
      <c r="L16" s="7">
        <f t="shared" si="1"/>
        <v>-2</v>
      </c>
      <c r="M16" s="7"/>
      <c r="N16" s="7">
        <f>K16*20</f>
        <v>60</v>
      </c>
      <c r="O16" s="7">
        <v>10</v>
      </c>
      <c r="P16" s="7">
        <v>6</v>
      </c>
      <c r="Q16" s="7">
        <f t="shared" si="2"/>
        <v>30</v>
      </c>
      <c r="R16" s="7">
        <f t="shared" si="3"/>
        <v>18</v>
      </c>
      <c r="S16" s="7">
        <f t="shared" si="4"/>
        <v>90</v>
      </c>
      <c r="T16" s="37">
        <f t="shared" si="5"/>
        <v>78</v>
      </c>
      <c r="U16" s="37">
        <f t="shared" si="6"/>
        <v>12</v>
      </c>
      <c r="V16" s="37"/>
    </row>
    <row r="17" spans="1:22">
      <c r="A17" s="23">
        <v>14</v>
      </c>
      <c r="B17" s="23">
        <v>706</v>
      </c>
      <c r="C17" s="23" t="s">
        <v>57</v>
      </c>
      <c r="D17" s="23" t="s">
        <v>4</v>
      </c>
      <c r="E17" s="24" t="s">
        <v>54</v>
      </c>
      <c r="F17" s="7">
        <v>3</v>
      </c>
      <c r="G17" s="7">
        <f t="shared" si="0"/>
        <v>5</v>
      </c>
      <c r="H17" s="7">
        <v>2</v>
      </c>
      <c r="I17" s="7">
        <f>G17</f>
        <v>5</v>
      </c>
      <c r="J17" s="7">
        <f>G17*25</f>
        <v>125</v>
      </c>
      <c r="K17" s="7">
        <v>3</v>
      </c>
      <c r="L17" s="7">
        <f t="shared" si="1"/>
        <v>-2</v>
      </c>
      <c r="M17" s="7"/>
      <c r="N17" s="7">
        <f>K17*20</f>
        <v>60</v>
      </c>
      <c r="O17" s="7">
        <v>10</v>
      </c>
      <c r="P17" s="7">
        <v>13</v>
      </c>
      <c r="Q17" s="7">
        <f t="shared" si="2"/>
        <v>30</v>
      </c>
      <c r="R17" s="7">
        <f t="shared" si="3"/>
        <v>39</v>
      </c>
      <c r="S17" s="7">
        <f t="shared" si="4"/>
        <v>155</v>
      </c>
      <c r="T17" s="37">
        <f t="shared" si="5"/>
        <v>99</v>
      </c>
      <c r="U17" s="37">
        <f t="shared" si="6"/>
        <v>56</v>
      </c>
      <c r="V17" s="37"/>
    </row>
    <row r="18" spans="1:22">
      <c r="A18" s="23">
        <v>15</v>
      </c>
      <c r="B18" s="23">
        <v>713</v>
      </c>
      <c r="C18" s="23" t="s">
        <v>58</v>
      </c>
      <c r="D18" s="23" t="s">
        <v>4</v>
      </c>
      <c r="E18" s="24" t="s">
        <v>54</v>
      </c>
      <c r="F18" s="7">
        <v>3</v>
      </c>
      <c r="G18" s="7">
        <f t="shared" si="0"/>
        <v>5</v>
      </c>
      <c r="H18" s="7">
        <v>2</v>
      </c>
      <c r="I18" s="7">
        <f>G18</f>
        <v>5</v>
      </c>
      <c r="J18" s="7">
        <f>G18*25</f>
        <v>125</v>
      </c>
      <c r="K18" s="7">
        <v>0</v>
      </c>
      <c r="L18" s="7">
        <f t="shared" si="1"/>
        <v>-5</v>
      </c>
      <c r="M18" s="7"/>
      <c r="N18" s="7">
        <f>K18*20</f>
        <v>0</v>
      </c>
      <c r="O18" s="7">
        <v>10</v>
      </c>
      <c r="P18" s="7">
        <v>11</v>
      </c>
      <c r="Q18" s="7">
        <f t="shared" si="2"/>
        <v>30</v>
      </c>
      <c r="R18" s="7">
        <f t="shared" si="3"/>
        <v>33</v>
      </c>
      <c r="S18" s="7">
        <f t="shared" si="4"/>
        <v>155</v>
      </c>
      <c r="T18" s="37">
        <f t="shared" si="5"/>
        <v>33</v>
      </c>
      <c r="U18" s="37">
        <f t="shared" si="6"/>
        <v>122</v>
      </c>
      <c r="V18" s="37"/>
    </row>
    <row r="19" spans="1:22">
      <c r="A19" s="23">
        <v>16</v>
      </c>
      <c r="B19" s="23">
        <v>754</v>
      </c>
      <c r="C19" s="23" t="s">
        <v>59</v>
      </c>
      <c r="D19" s="23" t="s">
        <v>4</v>
      </c>
      <c r="E19" s="24" t="s">
        <v>54</v>
      </c>
      <c r="F19" s="7">
        <v>3</v>
      </c>
      <c r="G19" s="7">
        <f t="shared" si="0"/>
        <v>5</v>
      </c>
      <c r="H19" s="7">
        <v>1</v>
      </c>
      <c r="I19" s="7">
        <f>F19</f>
        <v>3</v>
      </c>
      <c r="J19" s="7">
        <f>F19*20</f>
        <v>60</v>
      </c>
      <c r="K19" s="7">
        <v>11</v>
      </c>
      <c r="L19" s="7">
        <f t="shared" si="1"/>
        <v>6</v>
      </c>
      <c r="M19" s="7">
        <v>2</v>
      </c>
      <c r="N19" s="7">
        <f>K19*25</f>
        <v>275</v>
      </c>
      <c r="O19" s="7">
        <v>10</v>
      </c>
      <c r="P19" s="7">
        <v>5</v>
      </c>
      <c r="Q19" s="7">
        <f t="shared" si="2"/>
        <v>30</v>
      </c>
      <c r="R19" s="7">
        <f t="shared" si="3"/>
        <v>15</v>
      </c>
      <c r="S19" s="7">
        <f t="shared" si="4"/>
        <v>90</v>
      </c>
      <c r="T19" s="37">
        <f t="shared" si="5"/>
        <v>290</v>
      </c>
      <c r="U19" s="37"/>
      <c r="V19" s="37">
        <f>T19-S19</f>
        <v>200</v>
      </c>
    </row>
    <row r="20" spans="1:22">
      <c r="A20" s="23">
        <v>17</v>
      </c>
      <c r="B20" s="23">
        <v>52</v>
      </c>
      <c r="C20" s="23" t="s">
        <v>60</v>
      </c>
      <c r="D20" s="23" t="s">
        <v>4</v>
      </c>
      <c r="E20" s="24" t="s">
        <v>54</v>
      </c>
      <c r="F20" s="7">
        <v>3</v>
      </c>
      <c r="G20" s="7">
        <f t="shared" si="0"/>
        <v>5</v>
      </c>
      <c r="H20" s="7">
        <v>2</v>
      </c>
      <c r="I20" s="7">
        <f>G20</f>
        <v>5</v>
      </c>
      <c r="J20" s="7">
        <f>G20*25</f>
        <v>125</v>
      </c>
      <c r="K20" s="7">
        <v>12</v>
      </c>
      <c r="L20" s="7">
        <f t="shared" si="1"/>
        <v>7</v>
      </c>
      <c r="M20" s="7">
        <v>2</v>
      </c>
      <c r="N20" s="7">
        <f>K20*25</f>
        <v>300</v>
      </c>
      <c r="O20" s="7">
        <v>10</v>
      </c>
      <c r="P20" s="7">
        <v>18</v>
      </c>
      <c r="Q20" s="7">
        <f t="shared" si="2"/>
        <v>30</v>
      </c>
      <c r="R20" s="7">
        <f t="shared" si="3"/>
        <v>54</v>
      </c>
      <c r="S20" s="7">
        <f t="shared" si="4"/>
        <v>155</v>
      </c>
      <c r="T20" s="37">
        <f t="shared" si="5"/>
        <v>354</v>
      </c>
      <c r="U20" s="37"/>
      <c r="V20" s="37">
        <f>T20-S20</f>
        <v>199</v>
      </c>
    </row>
    <row r="21" spans="1:22">
      <c r="A21" s="23">
        <v>18</v>
      </c>
      <c r="B21" s="23">
        <v>104838</v>
      </c>
      <c r="C21" s="23" t="s">
        <v>61</v>
      </c>
      <c r="D21" s="23" t="s">
        <v>4</v>
      </c>
      <c r="E21" s="24" t="s">
        <v>54</v>
      </c>
      <c r="F21" s="7">
        <v>3</v>
      </c>
      <c r="G21" s="7">
        <f t="shared" si="0"/>
        <v>5</v>
      </c>
      <c r="H21" s="7">
        <v>1</v>
      </c>
      <c r="I21" s="7">
        <f>F21</f>
        <v>3</v>
      </c>
      <c r="J21" s="7">
        <f>F21*20</f>
        <v>60</v>
      </c>
      <c r="K21" s="7">
        <v>0</v>
      </c>
      <c r="L21" s="7">
        <f t="shared" si="1"/>
        <v>-5</v>
      </c>
      <c r="M21" s="7"/>
      <c r="N21" s="7">
        <f>K21*20</f>
        <v>0</v>
      </c>
      <c r="O21" s="7">
        <v>10</v>
      </c>
      <c r="P21" s="7">
        <v>9</v>
      </c>
      <c r="Q21" s="7">
        <f t="shared" si="2"/>
        <v>30</v>
      </c>
      <c r="R21" s="7">
        <f t="shared" si="3"/>
        <v>27</v>
      </c>
      <c r="S21" s="7">
        <f t="shared" si="4"/>
        <v>90</v>
      </c>
      <c r="T21" s="37">
        <f t="shared" si="5"/>
        <v>27</v>
      </c>
      <c r="U21" s="37">
        <f t="shared" si="6"/>
        <v>63</v>
      </c>
      <c r="V21" s="37"/>
    </row>
    <row r="22" spans="1:22">
      <c r="A22" s="23">
        <v>19</v>
      </c>
      <c r="B22" s="23">
        <v>56</v>
      </c>
      <c r="C22" s="23" t="s">
        <v>62</v>
      </c>
      <c r="D22" s="23" t="s">
        <v>4</v>
      </c>
      <c r="E22" s="24" t="s">
        <v>54</v>
      </c>
      <c r="F22" s="7">
        <v>3</v>
      </c>
      <c r="G22" s="7">
        <f t="shared" si="0"/>
        <v>5</v>
      </c>
      <c r="H22" s="7">
        <v>2</v>
      </c>
      <c r="I22" s="7">
        <f>G22</f>
        <v>5</v>
      </c>
      <c r="J22" s="7">
        <f>G22*25</f>
        <v>125</v>
      </c>
      <c r="K22" s="7">
        <v>10</v>
      </c>
      <c r="L22" s="7">
        <f t="shared" si="1"/>
        <v>5</v>
      </c>
      <c r="M22" s="7">
        <v>2</v>
      </c>
      <c r="N22" s="7">
        <f>K22*25</f>
        <v>250</v>
      </c>
      <c r="O22" s="7">
        <v>10</v>
      </c>
      <c r="P22" s="7">
        <v>14</v>
      </c>
      <c r="Q22" s="7">
        <f t="shared" si="2"/>
        <v>30</v>
      </c>
      <c r="R22" s="7">
        <f t="shared" si="3"/>
        <v>42</v>
      </c>
      <c r="S22" s="7">
        <f t="shared" si="4"/>
        <v>155</v>
      </c>
      <c r="T22" s="37">
        <f t="shared" si="5"/>
        <v>292</v>
      </c>
      <c r="U22" s="37"/>
      <c r="V22" s="37">
        <f>T22-S22</f>
        <v>137</v>
      </c>
    </row>
    <row r="23" spans="1:22">
      <c r="A23" s="23">
        <v>20</v>
      </c>
      <c r="B23" s="23">
        <v>351</v>
      </c>
      <c r="C23" s="23" t="s">
        <v>63</v>
      </c>
      <c r="D23" s="23" t="s">
        <v>4</v>
      </c>
      <c r="E23" s="24" t="s">
        <v>54</v>
      </c>
      <c r="F23" s="7">
        <v>3</v>
      </c>
      <c r="G23" s="7">
        <f t="shared" si="0"/>
        <v>5</v>
      </c>
      <c r="H23" s="7">
        <v>2</v>
      </c>
      <c r="I23" s="7">
        <f>G23</f>
        <v>5</v>
      </c>
      <c r="J23" s="7">
        <f>G23*25</f>
        <v>125</v>
      </c>
      <c r="K23" s="7">
        <v>5</v>
      </c>
      <c r="L23" s="7">
        <f t="shared" si="1"/>
        <v>0</v>
      </c>
      <c r="M23" s="7">
        <v>2</v>
      </c>
      <c r="N23" s="7">
        <f>K23*25</f>
        <v>125</v>
      </c>
      <c r="O23" s="7">
        <v>10</v>
      </c>
      <c r="P23" s="7">
        <v>6</v>
      </c>
      <c r="Q23" s="7">
        <f t="shared" si="2"/>
        <v>30</v>
      </c>
      <c r="R23" s="7">
        <f t="shared" si="3"/>
        <v>18</v>
      </c>
      <c r="S23" s="7">
        <f t="shared" si="4"/>
        <v>155</v>
      </c>
      <c r="T23" s="37">
        <f t="shared" si="5"/>
        <v>143</v>
      </c>
      <c r="U23" s="37">
        <f t="shared" si="6"/>
        <v>12</v>
      </c>
      <c r="V23" s="37"/>
    </row>
    <row r="24" spans="1:22">
      <c r="A24" s="23">
        <v>21</v>
      </c>
      <c r="B24" s="23">
        <v>110378</v>
      </c>
      <c r="C24" s="23" t="s">
        <v>64</v>
      </c>
      <c r="D24" s="23" t="s">
        <v>4</v>
      </c>
      <c r="E24" s="24" t="s">
        <v>54</v>
      </c>
      <c r="F24" s="7">
        <v>3</v>
      </c>
      <c r="G24" s="7">
        <f t="shared" si="0"/>
        <v>5</v>
      </c>
      <c r="H24" s="7">
        <v>1</v>
      </c>
      <c r="I24" s="7">
        <f t="shared" ref="I24:I30" si="7">F24</f>
        <v>3</v>
      </c>
      <c r="J24" s="7">
        <f t="shared" ref="J24:J30" si="8">F24*20</f>
        <v>60</v>
      </c>
      <c r="K24" s="7">
        <v>4</v>
      </c>
      <c r="L24" s="7">
        <f t="shared" si="1"/>
        <v>-1</v>
      </c>
      <c r="M24" s="7"/>
      <c r="N24" s="7">
        <f t="shared" ref="N24:N31" si="9">K24*20</f>
        <v>80</v>
      </c>
      <c r="O24" s="7">
        <v>10</v>
      </c>
      <c r="P24" s="7">
        <v>3</v>
      </c>
      <c r="Q24" s="7">
        <f t="shared" si="2"/>
        <v>30</v>
      </c>
      <c r="R24" s="7">
        <f t="shared" si="3"/>
        <v>9</v>
      </c>
      <c r="S24" s="7">
        <f t="shared" si="4"/>
        <v>90</v>
      </c>
      <c r="T24" s="37">
        <f t="shared" si="5"/>
        <v>89</v>
      </c>
      <c r="U24" s="37">
        <f t="shared" si="6"/>
        <v>1</v>
      </c>
      <c r="V24" s="37"/>
    </row>
    <row r="25" spans="1:22">
      <c r="A25" s="23">
        <v>22</v>
      </c>
      <c r="B25" s="26">
        <v>122176</v>
      </c>
      <c r="C25" s="23" t="s">
        <v>65</v>
      </c>
      <c r="D25" s="23" t="s">
        <v>4</v>
      </c>
      <c r="E25" s="24" t="s">
        <v>54</v>
      </c>
      <c r="F25" s="7">
        <v>3</v>
      </c>
      <c r="G25" s="7">
        <f t="shared" si="0"/>
        <v>5</v>
      </c>
      <c r="H25" s="7">
        <v>1</v>
      </c>
      <c r="I25" s="7">
        <f t="shared" si="7"/>
        <v>3</v>
      </c>
      <c r="J25" s="7">
        <f t="shared" si="8"/>
        <v>60</v>
      </c>
      <c r="K25" s="7">
        <v>0</v>
      </c>
      <c r="L25" s="7">
        <f t="shared" si="1"/>
        <v>-5</v>
      </c>
      <c r="M25" s="7"/>
      <c r="N25" s="7">
        <f t="shared" si="9"/>
        <v>0</v>
      </c>
      <c r="O25" s="7">
        <v>9</v>
      </c>
      <c r="P25" s="7">
        <v>1</v>
      </c>
      <c r="Q25" s="7">
        <f t="shared" si="2"/>
        <v>27</v>
      </c>
      <c r="R25" s="7">
        <f t="shared" si="3"/>
        <v>3</v>
      </c>
      <c r="S25" s="7">
        <f t="shared" si="4"/>
        <v>87</v>
      </c>
      <c r="T25" s="37">
        <f t="shared" si="5"/>
        <v>3</v>
      </c>
      <c r="U25" s="37">
        <f t="shared" si="6"/>
        <v>84</v>
      </c>
      <c r="V25" s="37"/>
    </row>
    <row r="26" spans="1:22">
      <c r="A26" s="23">
        <v>23</v>
      </c>
      <c r="B26" s="27">
        <v>122906</v>
      </c>
      <c r="C26" s="28" t="s">
        <v>66</v>
      </c>
      <c r="D26" s="23" t="s">
        <v>4</v>
      </c>
      <c r="E26" s="24" t="s">
        <v>54</v>
      </c>
      <c r="F26" s="7">
        <v>3</v>
      </c>
      <c r="G26" s="7">
        <f t="shared" si="0"/>
        <v>5</v>
      </c>
      <c r="H26" s="7">
        <v>1</v>
      </c>
      <c r="I26" s="7">
        <f t="shared" si="7"/>
        <v>3</v>
      </c>
      <c r="J26" s="7">
        <f t="shared" si="8"/>
        <v>60</v>
      </c>
      <c r="K26" s="7">
        <v>0</v>
      </c>
      <c r="L26" s="7">
        <f t="shared" si="1"/>
        <v>-5</v>
      </c>
      <c r="M26" s="7"/>
      <c r="N26" s="7">
        <f t="shared" si="9"/>
        <v>0</v>
      </c>
      <c r="O26" s="7">
        <v>9</v>
      </c>
      <c r="P26" s="7">
        <v>3</v>
      </c>
      <c r="Q26" s="7">
        <f t="shared" si="2"/>
        <v>27</v>
      </c>
      <c r="R26" s="7">
        <f t="shared" si="3"/>
        <v>9</v>
      </c>
      <c r="S26" s="7">
        <f t="shared" si="4"/>
        <v>87</v>
      </c>
      <c r="T26" s="37">
        <f t="shared" si="5"/>
        <v>9</v>
      </c>
      <c r="U26" s="37">
        <f t="shared" si="6"/>
        <v>78</v>
      </c>
      <c r="V26" s="37"/>
    </row>
    <row r="27" spans="1:22">
      <c r="A27" s="23">
        <v>24</v>
      </c>
      <c r="B27" s="23">
        <v>341</v>
      </c>
      <c r="C27" s="23" t="s">
        <v>67</v>
      </c>
      <c r="D27" s="23" t="s">
        <v>5</v>
      </c>
      <c r="E27" s="24" t="s">
        <v>42</v>
      </c>
      <c r="F27" s="7">
        <v>6</v>
      </c>
      <c r="G27" s="7">
        <f t="shared" si="0"/>
        <v>8</v>
      </c>
      <c r="H27" s="7">
        <v>1</v>
      </c>
      <c r="I27" s="7">
        <f t="shared" si="7"/>
        <v>6</v>
      </c>
      <c r="J27" s="7">
        <f t="shared" si="8"/>
        <v>120</v>
      </c>
      <c r="K27" s="7">
        <v>6</v>
      </c>
      <c r="L27" s="7">
        <f t="shared" si="1"/>
        <v>-2</v>
      </c>
      <c r="M27" s="7"/>
      <c r="N27" s="7">
        <f t="shared" si="9"/>
        <v>120</v>
      </c>
      <c r="O27" s="7">
        <v>18</v>
      </c>
      <c r="P27" s="7">
        <v>25</v>
      </c>
      <c r="Q27" s="7">
        <f t="shared" si="2"/>
        <v>54</v>
      </c>
      <c r="R27" s="7">
        <f t="shared" si="3"/>
        <v>75</v>
      </c>
      <c r="S27" s="7">
        <f t="shared" si="4"/>
        <v>174</v>
      </c>
      <c r="T27" s="37">
        <f t="shared" si="5"/>
        <v>195</v>
      </c>
      <c r="U27" s="37"/>
      <c r="V27" s="37">
        <f>T27-S27</f>
        <v>21</v>
      </c>
    </row>
    <row r="28" spans="1:22">
      <c r="A28" s="23">
        <v>25</v>
      </c>
      <c r="B28" s="23">
        <v>111400</v>
      </c>
      <c r="C28" s="23" t="s">
        <v>68</v>
      </c>
      <c r="D28" s="23" t="s">
        <v>5</v>
      </c>
      <c r="E28" s="24" t="s">
        <v>42</v>
      </c>
      <c r="F28" s="7">
        <v>6</v>
      </c>
      <c r="G28" s="7">
        <f t="shared" si="0"/>
        <v>8</v>
      </c>
      <c r="H28" s="7">
        <v>1</v>
      </c>
      <c r="I28" s="7">
        <f t="shared" si="7"/>
        <v>6</v>
      </c>
      <c r="J28" s="7">
        <f t="shared" si="8"/>
        <v>120</v>
      </c>
      <c r="K28" s="7">
        <v>0</v>
      </c>
      <c r="L28" s="7">
        <f t="shared" si="1"/>
        <v>-8</v>
      </c>
      <c r="M28" s="7"/>
      <c r="N28" s="7">
        <f t="shared" si="9"/>
        <v>0</v>
      </c>
      <c r="O28" s="7">
        <v>18</v>
      </c>
      <c r="P28" s="7">
        <v>10</v>
      </c>
      <c r="Q28" s="7">
        <f t="shared" si="2"/>
        <v>54</v>
      </c>
      <c r="R28" s="7">
        <f t="shared" si="3"/>
        <v>30</v>
      </c>
      <c r="S28" s="7">
        <f t="shared" si="4"/>
        <v>174</v>
      </c>
      <c r="T28" s="37">
        <f t="shared" si="5"/>
        <v>30</v>
      </c>
      <c r="U28" s="37">
        <f t="shared" si="6"/>
        <v>144</v>
      </c>
      <c r="V28" s="37"/>
    </row>
    <row r="29" spans="1:22">
      <c r="A29" s="23">
        <v>26</v>
      </c>
      <c r="B29" s="23">
        <v>746</v>
      </c>
      <c r="C29" s="23" t="s">
        <v>69</v>
      </c>
      <c r="D29" s="23" t="s">
        <v>5</v>
      </c>
      <c r="E29" s="24" t="s">
        <v>45</v>
      </c>
      <c r="F29" s="7">
        <v>4</v>
      </c>
      <c r="G29" s="7">
        <f t="shared" si="0"/>
        <v>6</v>
      </c>
      <c r="H29" s="7">
        <v>1</v>
      </c>
      <c r="I29" s="7">
        <f t="shared" si="7"/>
        <v>4</v>
      </c>
      <c r="J29" s="7">
        <f t="shared" si="8"/>
        <v>80</v>
      </c>
      <c r="K29" s="7">
        <v>3</v>
      </c>
      <c r="L29" s="7">
        <f t="shared" si="1"/>
        <v>-3</v>
      </c>
      <c r="M29" s="7"/>
      <c r="N29" s="7">
        <f t="shared" si="9"/>
        <v>60</v>
      </c>
      <c r="O29" s="7">
        <v>14</v>
      </c>
      <c r="P29" s="7">
        <v>6</v>
      </c>
      <c r="Q29" s="7">
        <f t="shared" si="2"/>
        <v>42</v>
      </c>
      <c r="R29" s="7">
        <f t="shared" si="3"/>
        <v>18</v>
      </c>
      <c r="S29" s="7">
        <f t="shared" si="4"/>
        <v>122</v>
      </c>
      <c r="T29" s="37">
        <f t="shared" si="5"/>
        <v>78</v>
      </c>
      <c r="U29" s="37">
        <f t="shared" si="6"/>
        <v>44</v>
      </c>
      <c r="V29" s="37"/>
    </row>
    <row r="30" spans="1:22">
      <c r="A30" s="23">
        <v>27</v>
      </c>
      <c r="B30" s="23">
        <v>721</v>
      </c>
      <c r="C30" s="23" t="s">
        <v>70</v>
      </c>
      <c r="D30" s="23" t="s">
        <v>5</v>
      </c>
      <c r="E30" s="24" t="s">
        <v>45</v>
      </c>
      <c r="F30" s="7">
        <v>5</v>
      </c>
      <c r="G30" s="7">
        <f t="shared" si="0"/>
        <v>7</v>
      </c>
      <c r="H30" s="7">
        <v>1</v>
      </c>
      <c r="I30" s="7">
        <f t="shared" si="7"/>
        <v>5</v>
      </c>
      <c r="J30" s="7">
        <f t="shared" si="8"/>
        <v>100</v>
      </c>
      <c r="K30" s="7">
        <v>0</v>
      </c>
      <c r="L30" s="7">
        <f t="shared" si="1"/>
        <v>-7</v>
      </c>
      <c r="M30" s="7"/>
      <c r="N30" s="7">
        <f t="shared" si="9"/>
        <v>0</v>
      </c>
      <c r="O30" s="7">
        <v>14</v>
      </c>
      <c r="P30" s="7">
        <v>4</v>
      </c>
      <c r="Q30" s="7">
        <f t="shared" si="2"/>
        <v>42</v>
      </c>
      <c r="R30" s="7">
        <f t="shared" si="3"/>
        <v>12</v>
      </c>
      <c r="S30" s="7">
        <f t="shared" si="4"/>
        <v>142</v>
      </c>
      <c r="T30" s="37">
        <f t="shared" si="5"/>
        <v>12</v>
      </c>
      <c r="U30" s="37">
        <f t="shared" si="6"/>
        <v>130</v>
      </c>
      <c r="V30" s="37"/>
    </row>
    <row r="31" spans="1:22">
      <c r="A31" s="23">
        <v>28</v>
      </c>
      <c r="B31" s="23">
        <v>539</v>
      </c>
      <c r="C31" s="23" t="s">
        <v>71</v>
      </c>
      <c r="D31" s="23" t="s">
        <v>5</v>
      </c>
      <c r="E31" s="24" t="s">
        <v>45</v>
      </c>
      <c r="F31" s="7">
        <v>4</v>
      </c>
      <c r="G31" s="7">
        <f t="shared" si="0"/>
        <v>6</v>
      </c>
      <c r="H31" s="7">
        <v>2</v>
      </c>
      <c r="I31" s="7">
        <f>G31</f>
        <v>6</v>
      </c>
      <c r="J31" s="7">
        <f>G31*25</f>
        <v>150</v>
      </c>
      <c r="K31" s="7">
        <v>3</v>
      </c>
      <c r="L31" s="7">
        <f t="shared" si="1"/>
        <v>-3</v>
      </c>
      <c r="M31" s="7"/>
      <c r="N31" s="7">
        <f t="shared" si="9"/>
        <v>60</v>
      </c>
      <c r="O31" s="7">
        <v>14</v>
      </c>
      <c r="P31" s="7">
        <v>6</v>
      </c>
      <c r="Q31" s="7">
        <f t="shared" si="2"/>
        <v>42</v>
      </c>
      <c r="R31" s="7">
        <f t="shared" si="3"/>
        <v>18</v>
      </c>
      <c r="S31" s="7">
        <f t="shared" si="4"/>
        <v>192</v>
      </c>
      <c r="T31" s="37">
        <f t="shared" si="5"/>
        <v>78</v>
      </c>
      <c r="U31" s="37">
        <f t="shared" si="6"/>
        <v>114</v>
      </c>
      <c r="V31" s="37"/>
    </row>
    <row r="32" spans="1:22">
      <c r="A32" s="23">
        <v>29</v>
      </c>
      <c r="B32" s="23">
        <v>716</v>
      </c>
      <c r="C32" s="23" t="s">
        <v>72</v>
      </c>
      <c r="D32" s="23" t="s">
        <v>5</v>
      </c>
      <c r="E32" s="24" t="s">
        <v>45</v>
      </c>
      <c r="F32" s="7">
        <v>4</v>
      </c>
      <c r="G32" s="7">
        <f t="shared" si="0"/>
        <v>6</v>
      </c>
      <c r="H32" s="7">
        <v>1</v>
      </c>
      <c r="I32" s="7">
        <f>F32</f>
        <v>4</v>
      </c>
      <c r="J32" s="7">
        <f>F32*20</f>
        <v>80</v>
      </c>
      <c r="K32" s="7">
        <v>14</v>
      </c>
      <c r="L32" s="7">
        <f t="shared" si="1"/>
        <v>8</v>
      </c>
      <c r="M32" s="7">
        <v>2</v>
      </c>
      <c r="N32" s="7">
        <f>K32*25</f>
        <v>350</v>
      </c>
      <c r="O32" s="7">
        <v>14</v>
      </c>
      <c r="P32" s="7">
        <v>23</v>
      </c>
      <c r="Q32" s="7">
        <f t="shared" si="2"/>
        <v>42</v>
      </c>
      <c r="R32" s="7">
        <f t="shared" si="3"/>
        <v>69</v>
      </c>
      <c r="S32" s="7">
        <f t="shared" si="4"/>
        <v>122</v>
      </c>
      <c r="T32" s="37">
        <f t="shared" si="5"/>
        <v>419</v>
      </c>
      <c r="U32" s="37"/>
      <c r="V32" s="37">
        <f>T32-S32</f>
        <v>297</v>
      </c>
    </row>
    <row r="33" spans="1:22">
      <c r="A33" s="23">
        <v>30</v>
      </c>
      <c r="B33" s="23">
        <v>748</v>
      </c>
      <c r="C33" s="23" t="s">
        <v>73</v>
      </c>
      <c r="D33" s="23" t="s">
        <v>5</v>
      </c>
      <c r="E33" s="24" t="s">
        <v>45</v>
      </c>
      <c r="F33" s="7">
        <v>4</v>
      </c>
      <c r="G33" s="7">
        <f t="shared" si="0"/>
        <v>6</v>
      </c>
      <c r="H33" s="7">
        <v>1</v>
      </c>
      <c r="I33" s="7">
        <f>F33</f>
        <v>4</v>
      </c>
      <c r="J33" s="7">
        <f>F33*20</f>
        <v>80</v>
      </c>
      <c r="K33" s="7">
        <v>5</v>
      </c>
      <c r="L33" s="7">
        <f t="shared" si="1"/>
        <v>-1</v>
      </c>
      <c r="M33" s="7"/>
      <c r="N33" s="7">
        <f>K33*20</f>
        <v>100</v>
      </c>
      <c r="O33" s="7">
        <v>14</v>
      </c>
      <c r="P33" s="7">
        <v>7</v>
      </c>
      <c r="Q33" s="7">
        <f t="shared" si="2"/>
        <v>42</v>
      </c>
      <c r="R33" s="7">
        <f t="shared" si="3"/>
        <v>21</v>
      </c>
      <c r="S33" s="7">
        <f t="shared" si="4"/>
        <v>122</v>
      </c>
      <c r="T33" s="37">
        <f t="shared" si="5"/>
        <v>121</v>
      </c>
      <c r="U33" s="37">
        <f t="shared" si="6"/>
        <v>1</v>
      </c>
      <c r="V33" s="37"/>
    </row>
    <row r="34" spans="1:22">
      <c r="A34" s="23">
        <v>31</v>
      </c>
      <c r="B34" s="23">
        <v>594</v>
      </c>
      <c r="C34" s="23" t="s">
        <v>74</v>
      </c>
      <c r="D34" s="23" t="s">
        <v>5</v>
      </c>
      <c r="E34" s="24" t="s">
        <v>45</v>
      </c>
      <c r="F34" s="7">
        <v>5</v>
      </c>
      <c r="G34" s="7">
        <f t="shared" si="0"/>
        <v>7</v>
      </c>
      <c r="H34" s="7">
        <v>2</v>
      </c>
      <c r="I34" s="7">
        <f>G34</f>
        <v>7</v>
      </c>
      <c r="J34" s="7">
        <f>G34*25</f>
        <v>175</v>
      </c>
      <c r="K34" s="7">
        <v>11</v>
      </c>
      <c r="L34" s="7">
        <f t="shared" si="1"/>
        <v>4</v>
      </c>
      <c r="M34" s="7">
        <v>2</v>
      </c>
      <c r="N34" s="7">
        <f>K34*25</f>
        <v>275</v>
      </c>
      <c r="O34" s="7">
        <v>14</v>
      </c>
      <c r="P34" s="7">
        <v>16</v>
      </c>
      <c r="Q34" s="7">
        <f t="shared" si="2"/>
        <v>42</v>
      </c>
      <c r="R34" s="7">
        <f t="shared" si="3"/>
        <v>48</v>
      </c>
      <c r="S34" s="7">
        <f t="shared" si="4"/>
        <v>217</v>
      </c>
      <c r="T34" s="37">
        <f t="shared" si="5"/>
        <v>323</v>
      </c>
      <c r="U34" s="37"/>
      <c r="V34" s="37">
        <f>T34-S34</f>
        <v>106</v>
      </c>
    </row>
    <row r="35" spans="1:22">
      <c r="A35" s="23">
        <v>32</v>
      </c>
      <c r="B35" s="23">
        <v>717</v>
      </c>
      <c r="C35" s="23" t="s">
        <v>75</v>
      </c>
      <c r="D35" s="23" t="s">
        <v>5</v>
      </c>
      <c r="E35" s="24" t="s">
        <v>45</v>
      </c>
      <c r="F35" s="7">
        <v>4</v>
      </c>
      <c r="G35" s="7">
        <f t="shared" si="0"/>
        <v>6</v>
      </c>
      <c r="H35" s="7">
        <v>2</v>
      </c>
      <c r="I35" s="7">
        <f>G35</f>
        <v>6</v>
      </c>
      <c r="J35" s="7">
        <f>G35*25</f>
        <v>150</v>
      </c>
      <c r="K35" s="7">
        <v>9</v>
      </c>
      <c r="L35" s="7">
        <f t="shared" si="1"/>
        <v>3</v>
      </c>
      <c r="M35" s="7">
        <v>2</v>
      </c>
      <c r="N35" s="7">
        <f>K35*25</f>
        <v>225</v>
      </c>
      <c r="O35" s="7">
        <v>14</v>
      </c>
      <c r="P35" s="7">
        <v>7</v>
      </c>
      <c r="Q35" s="7">
        <f t="shared" si="2"/>
        <v>42</v>
      </c>
      <c r="R35" s="7">
        <f t="shared" si="3"/>
        <v>21</v>
      </c>
      <c r="S35" s="7">
        <f t="shared" si="4"/>
        <v>192</v>
      </c>
      <c r="T35" s="37">
        <f t="shared" si="5"/>
        <v>246</v>
      </c>
      <c r="U35" s="37"/>
      <c r="V35" s="37">
        <f>T35-S35</f>
        <v>54</v>
      </c>
    </row>
    <row r="36" spans="1:22">
      <c r="A36" s="23">
        <v>33</v>
      </c>
      <c r="B36" s="23">
        <v>107728</v>
      </c>
      <c r="C36" s="23" t="s">
        <v>76</v>
      </c>
      <c r="D36" s="23" t="s">
        <v>5</v>
      </c>
      <c r="E36" s="24" t="s">
        <v>54</v>
      </c>
      <c r="F36" s="7">
        <v>3</v>
      </c>
      <c r="G36" s="7">
        <f t="shared" si="0"/>
        <v>5</v>
      </c>
      <c r="H36" s="7">
        <v>1</v>
      </c>
      <c r="I36" s="7">
        <f>F36</f>
        <v>3</v>
      </c>
      <c r="J36" s="7">
        <f>F36*20</f>
        <v>60</v>
      </c>
      <c r="K36" s="7">
        <v>0</v>
      </c>
      <c r="L36" s="7">
        <f t="shared" si="1"/>
        <v>-5</v>
      </c>
      <c r="M36" s="7"/>
      <c r="N36" s="7">
        <f>K36*20</f>
        <v>0</v>
      </c>
      <c r="O36" s="7">
        <v>10</v>
      </c>
      <c r="P36" s="7">
        <v>1</v>
      </c>
      <c r="Q36" s="7">
        <f t="shared" si="2"/>
        <v>30</v>
      </c>
      <c r="R36" s="7">
        <f t="shared" si="3"/>
        <v>3</v>
      </c>
      <c r="S36" s="7">
        <f t="shared" si="4"/>
        <v>90</v>
      </c>
      <c r="T36" s="37">
        <f t="shared" si="5"/>
        <v>3</v>
      </c>
      <c r="U36" s="37">
        <f t="shared" si="6"/>
        <v>87</v>
      </c>
      <c r="V36" s="37"/>
    </row>
    <row r="37" spans="1:22">
      <c r="A37" s="23">
        <v>34</v>
      </c>
      <c r="B37" s="23">
        <v>102564</v>
      </c>
      <c r="C37" s="23" t="s">
        <v>77</v>
      </c>
      <c r="D37" s="23" t="s">
        <v>5</v>
      </c>
      <c r="E37" s="24" t="s">
        <v>54</v>
      </c>
      <c r="F37" s="7">
        <v>3</v>
      </c>
      <c r="G37" s="7">
        <f t="shared" ref="G37:G68" si="10">F37+2</f>
        <v>5</v>
      </c>
      <c r="H37" s="7">
        <v>1</v>
      </c>
      <c r="I37" s="7">
        <f>F37</f>
        <v>3</v>
      </c>
      <c r="J37" s="7">
        <f>F37*20</f>
        <v>60</v>
      </c>
      <c r="K37" s="7">
        <v>0</v>
      </c>
      <c r="L37" s="7">
        <f t="shared" ref="L37:L68" si="11">K37-G37</f>
        <v>-5</v>
      </c>
      <c r="M37" s="7"/>
      <c r="N37" s="7">
        <f>K37*20</f>
        <v>0</v>
      </c>
      <c r="O37" s="7">
        <v>10</v>
      </c>
      <c r="P37" s="7">
        <v>5</v>
      </c>
      <c r="Q37" s="7">
        <f t="shared" ref="Q37:Q68" si="12">O37*3</f>
        <v>30</v>
      </c>
      <c r="R37" s="7">
        <f t="shared" ref="R37:R68" si="13">P37*3</f>
        <v>15</v>
      </c>
      <c r="S37" s="7">
        <f t="shared" ref="S37:S68" si="14">Q37+J37</f>
        <v>90</v>
      </c>
      <c r="T37" s="37">
        <f t="shared" ref="T37:T68" si="15">N37+R37</f>
        <v>15</v>
      </c>
      <c r="U37" s="37">
        <f t="shared" ref="U37:U68" si="16">S37-T37</f>
        <v>75</v>
      </c>
      <c r="V37" s="37"/>
    </row>
    <row r="38" spans="1:22">
      <c r="A38" s="23">
        <v>35</v>
      </c>
      <c r="B38" s="23">
        <v>549</v>
      </c>
      <c r="C38" s="23" t="s">
        <v>78</v>
      </c>
      <c r="D38" s="23" t="s">
        <v>5</v>
      </c>
      <c r="E38" s="24" t="s">
        <v>54</v>
      </c>
      <c r="F38" s="7">
        <v>3</v>
      </c>
      <c r="G38" s="7">
        <f t="shared" si="10"/>
        <v>5</v>
      </c>
      <c r="H38" s="7">
        <v>1</v>
      </c>
      <c r="I38" s="7">
        <f>F38</f>
        <v>3</v>
      </c>
      <c r="J38" s="7">
        <f>F38*20</f>
        <v>60</v>
      </c>
      <c r="K38" s="7">
        <v>3</v>
      </c>
      <c r="L38" s="7">
        <f t="shared" si="11"/>
        <v>-2</v>
      </c>
      <c r="M38" s="7"/>
      <c r="N38" s="7">
        <f>K38*20</f>
        <v>60</v>
      </c>
      <c r="O38" s="7">
        <v>10</v>
      </c>
      <c r="P38" s="7">
        <v>5</v>
      </c>
      <c r="Q38" s="7">
        <f t="shared" si="12"/>
        <v>30</v>
      </c>
      <c r="R38" s="7">
        <f t="shared" si="13"/>
        <v>15</v>
      </c>
      <c r="S38" s="7">
        <f t="shared" si="14"/>
        <v>90</v>
      </c>
      <c r="T38" s="37">
        <f t="shared" si="15"/>
        <v>75</v>
      </c>
      <c r="U38" s="37">
        <f t="shared" si="16"/>
        <v>15</v>
      </c>
      <c r="V38" s="37"/>
    </row>
    <row r="39" spans="1:22">
      <c r="A39" s="23">
        <v>36</v>
      </c>
      <c r="B39" s="23">
        <v>720</v>
      </c>
      <c r="C39" s="23" t="s">
        <v>79</v>
      </c>
      <c r="D39" s="23" t="s">
        <v>5</v>
      </c>
      <c r="E39" s="24" t="s">
        <v>54</v>
      </c>
      <c r="F39" s="7">
        <v>3</v>
      </c>
      <c r="G39" s="7">
        <f t="shared" si="10"/>
        <v>5</v>
      </c>
      <c r="H39" s="7">
        <v>2</v>
      </c>
      <c r="I39" s="7">
        <f>G39</f>
        <v>5</v>
      </c>
      <c r="J39" s="7">
        <f>G39*25</f>
        <v>125</v>
      </c>
      <c r="K39" s="7">
        <v>6</v>
      </c>
      <c r="L39" s="7">
        <f t="shared" si="11"/>
        <v>1</v>
      </c>
      <c r="M39" s="7">
        <v>2</v>
      </c>
      <c r="N39" s="7">
        <f>K39*25</f>
        <v>150</v>
      </c>
      <c r="O39" s="7">
        <v>10</v>
      </c>
      <c r="P39" s="7">
        <v>14</v>
      </c>
      <c r="Q39" s="7">
        <f t="shared" si="12"/>
        <v>30</v>
      </c>
      <c r="R39" s="7">
        <f t="shared" si="13"/>
        <v>42</v>
      </c>
      <c r="S39" s="7">
        <f t="shared" si="14"/>
        <v>155</v>
      </c>
      <c r="T39" s="37">
        <f t="shared" si="15"/>
        <v>192</v>
      </c>
      <c r="U39" s="37"/>
      <c r="V39" s="37">
        <f>T39-S39</f>
        <v>37</v>
      </c>
    </row>
    <row r="40" spans="1:22">
      <c r="A40" s="23">
        <v>37</v>
      </c>
      <c r="B40" s="23">
        <v>732</v>
      </c>
      <c r="C40" s="23" t="s">
        <v>80</v>
      </c>
      <c r="D40" s="23" t="s">
        <v>5</v>
      </c>
      <c r="E40" s="24" t="s">
        <v>54</v>
      </c>
      <c r="F40" s="7">
        <v>3</v>
      </c>
      <c r="G40" s="7">
        <f t="shared" si="10"/>
        <v>5</v>
      </c>
      <c r="H40" s="7">
        <v>1</v>
      </c>
      <c r="I40" s="7">
        <f>F40</f>
        <v>3</v>
      </c>
      <c r="J40" s="7">
        <f>F40*20</f>
        <v>60</v>
      </c>
      <c r="K40" s="7">
        <v>1</v>
      </c>
      <c r="L40" s="7">
        <f t="shared" si="11"/>
        <v>-4</v>
      </c>
      <c r="M40" s="7"/>
      <c r="N40" s="7">
        <f t="shared" ref="N40:N49" si="17">K40*20</f>
        <v>20</v>
      </c>
      <c r="O40" s="7">
        <v>10</v>
      </c>
      <c r="P40" s="7">
        <v>2</v>
      </c>
      <c r="Q40" s="7">
        <f t="shared" si="12"/>
        <v>30</v>
      </c>
      <c r="R40" s="7">
        <f t="shared" si="13"/>
        <v>6</v>
      </c>
      <c r="S40" s="7">
        <f t="shared" si="14"/>
        <v>90</v>
      </c>
      <c r="T40" s="37">
        <f t="shared" si="15"/>
        <v>26</v>
      </c>
      <c r="U40" s="37">
        <f t="shared" si="16"/>
        <v>64</v>
      </c>
      <c r="V40" s="37"/>
    </row>
    <row r="41" spans="1:22">
      <c r="A41" s="23">
        <v>38</v>
      </c>
      <c r="B41" s="23">
        <v>104533</v>
      </c>
      <c r="C41" s="23" t="s">
        <v>81</v>
      </c>
      <c r="D41" s="23" t="s">
        <v>5</v>
      </c>
      <c r="E41" s="24" t="s">
        <v>54</v>
      </c>
      <c r="F41" s="7">
        <v>3</v>
      </c>
      <c r="G41" s="7">
        <f t="shared" si="10"/>
        <v>5</v>
      </c>
      <c r="H41" s="7">
        <v>1</v>
      </c>
      <c r="I41" s="7">
        <f>F41</f>
        <v>3</v>
      </c>
      <c r="J41" s="7">
        <f>F41*20</f>
        <v>60</v>
      </c>
      <c r="K41" s="7">
        <v>0</v>
      </c>
      <c r="L41" s="7">
        <f t="shared" si="11"/>
        <v>-5</v>
      </c>
      <c r="M41" s="7"/>
      <c r="N41" s="7">
        <f t="shared" si="17"/>
        <v>0</v>
      </c>
      <c r="O41" s="7">
        <v>10</v>
      </c>
      <c r="P41" s="7">
        <v>4</v>
      </c>
      <c r="Q41" s="7">
        <f t="shared" si="12"/>
        <v>30</v>
      </c>
      <c r="R41" s="7">
        <f t="shared" si="13"/>
        <v>12</v>
      </c>
      <c r="S41" s="7">
        <f t="shared" si="14"/>
        <v>90</v>
      </c>
      <c r="T41" s="37">
        <f t="shared" si="15"/>
        <v>12</v>
      </c>
      <c r="U41" s="37">
        <f t="shared" si="16"/>
        <v>78</v>
      </c>
      <c r="V41" s="37"/>
    </row>
    <row r="42" spans="1:22">
      <c r="A42" s="23">
        <v>39</v>
      </c>
      <c r="B42" s="23">
        <v>117637</v>
      </c>
      <c r="C42" s="23" t="s">
        <v>82</v>
      </c>
      <c r="D42" s="23" t="s">
        <v>5</v>
      </c>
      <c r="E42" s="24" t="s">
        <v>54</v>
      </c>
      <c r="F42" s="7">
        <v>3</v>
      </c>
      <c r="G42" s="7">
        <f t="shared" si="10"/>
        <v>5</v>
      </c>
      <c r="H42" s="7">
        <v>2</v>
      </c>
      <c r="I42" s="7">
        <f>G42</f>
        <v>5</v>
      </c>
      <c r="J42" s="7">
        <f>G42*25</f>
        <v>125</v>
      </c>
      <c r="K42" s="7">
        <v>0</v>
      </c>
      <c r="L42" s="7">
        <f t="shared" si="11"/>
        <v>-5</v>
      </c>
      <c r="M42" s="7"/>
      <c r="N42" s="7">
        <f t="shared" si="17"/>
        <v>0</v>
      </c>
      <c r="O42" s="7">
        <v>10</v>
      </c>
      <c r="P42" s="7">
        <v>2</v>
      </c>
      <c r="Q42" s="7">
        <f t="shared" si="12"/>
        <v>30</v>
      </c>
      <c r="R42" s="7">
        <f t="shared" si="13"/>
        <v>6</v>
      </c>
      <c r="S42" s="7">
        <f t="shared" si="14"/>
        <v>155</v>
      </c>
      <c r="T42" s="37">
        <f t="shared" si="15"/>
        <v>6</v>
      </c>
      <c r="U42" s="37">
        <f t="shared" si="16"/>
        <v>149</v>
      </c>
      <c r="V42" s="37"/>
    </row>
    <row r="43" spans="1:22">
      <c r="A43" s="23">
        <v>40</v>
      </c>
      <c r="B43" s="23">
        <v>117923</v>
      </c>
      <c r="C43" s="23" t="s">
        <v>83</v>
      </c>
      <c r="D43" s="23" t="s">
        <v>5</v>
      </c>
      <c r="E43" s="24" t="s">
        <v>54</v>
      </c>
      <c r="F43" s="7">
        <v>3</v>
      </c>
      <c r="G43" s="7">
        <f t="shared" si="10"/>
        <v>5</v>
      </c>
      <c r="H43" s="7">
        <v>1</v>
      </c>
      <c r="I43" s="7">
        <f>F43</f>
        <v>3</v>
      </c>
      <c r="J43" s="7">
        <f>F43*20</f>
        <v>60</v>
      </c>
      <c r="K43" s="7">
        <v>0</v>
      </c>
      <c r="L43" s="7">
        <f t="shared" si="11"/>
        <v>-5</v>
      </c>
      <c r="M43" s="7"/>
      <c r="N43" s="7">
        <f t="shared" si="17"/>
        <v>0</v>
      </c>
      <c r="O43" s="7">
        <v>10</v>
      </c>
      <c r="P43" s="7">
        <v>5</v>
      </c>
      <c r="Q43" s="7">
        <f t="shared" si="12"/>
        <v>30</v>
      </c>
      <c r="R43" s="7">
        <f t="shared" si="13"/>
        <v>15</v>
      </c>
      <c r="S43" s="7">
        <f t="shared" si="14"/>
        <v>90</v>
      </c>
      <c r="T43" s="37">
        <f t="shared" si="15"/>
        <v>15</v>
      </c>
      <c r="U43" s="37">
        <f t="shared" si="16"/>
        <v>75</v>
      </c>
      <c r="V43" s="37"/>
    </row>
    <row r="44" spans="1:22">
      <c r="A44" s="23">
        <v>41</v>
      </c>
      <c r="B44" s="23">
        <v>591</v>
      </c>
      <c r="C44" s="23" t="s">
        <v>84</v>
      </c>
      <c r="D44" s="23" t="s">
        <v>5</v>
      </c>
      <c r="E44" s="24" t="s">
        <v>54</v>
      </c>
      <c r="F44" s="7">
        <v>3</v>
      </c>
      <c r="G44" s="7">
        <f t="shared" si="10"/>
        <v>5</v>
      </c>
      <c r="H44" s="7">
        <v>1</v>
      </c>
      <c r="I44" s="7">
        <f>F44</f>
        <v>3</v>
      </c>
      <c r="J44" s="7">
        <f>F44*20</f>
        <v>60</v>
      </c>
      <c r="K44" s="7">
        <v>1</v>
      </c>
      <c r="L44" s="7">
        <f t="shared" si="11"/>
        <v>-4</v>
      </c>
      <c r="M44" s="7"/>
      <c r="N44" s="7">
        <f t="shared" si="17"/>
        <v>20</v>
      </c>
      <c r="O44" s="7">
        <v>10</v>
      </c>
      <c r="P44" s="7">
        <v>6</v>
      </c>
      <c r="Q44" s="7">
        <f t="shared" si="12"/>
        <v>30</v>
      </c>
      <c r="R44" s="7">
        <f t="shared" si="13"/>
        <v>18</v>
      </c>
      <c r="S44" s="7">
        <f t="shared" si="14"/>
        <v>90</v>
      </c>
      <c r="T44" s="37">
        <f t="shared" si="15"/>
        <v>38</v>
      </c>
      <c r="U44" s="37">
        <f t="shared" si="16"/>
        <v>52</v>
      </c>
      <c r="V44" s="37"/>
    </row>
    <row r="45" spans="1:22">
      <c r="A45" s="23">
        <v>42</v>
      </c>
      <c r="B45" s="27">
        <v>122686</v>
      </c>
      <c r="C45" s="28" t="s">
        <v>85</v>
      </c>
      <c r="D45" s="23" t="s">
        <v>5</v>
      </c>
      <c r="E45" s="24" t="s">
        <v>54</v>
      </c>
      <c r="F45" s="7">
        <v>3</v>
      </c>
      <c r="G45" s="7">
        <f t="shared" si="10"/>
        <v>5</v>
      </c>
      <c r="H45" s="7">
        <v>1</v>
      </c>
      <c r="I45" s="7">
        <f>F45</f>
        <v>3</v>
      </c>
      <c r="J45" s="7">
        <f>F45*20</f>
        <v>60</v>
      </c>
      <c r="K45" s="7">
        <v>0</v>
      </c>
      <c r="L45" s="7">
        <f t="shared" si="11"/>
        <v>-5</v>
      </c>
      <c r="M45" s="7"/>
      <c r="N45" s="7">
        <f t="shared" si="17"/>
        <v>0</v>
      </c>
      <c r="O45" s="7">
        <v>9</v>
      </c>
      <c r="P45" s="7">
        <v>2</v>
      </c>
      <c r="Q45" s="7">
        <f t="shared" si="12"/>
        <v>27</v>
      </c>
      <c r="R45" s="7">
        <f t="shared" si="13"/>
        <v>6</v>
      </c>
      <c r="S45" s="7">
        <f t="shared" si="14"/>
        <v>87</v>
      </c>
      <c r="T45" s="37">
        <f t="shared" si="15"/>
        <v>6</v>
      </c>
      <c r="U45" s="37">
        <f t="shared" si="16"/>
        <v>81</v>
      </c>
      <c r="V45" s="37"/>
    </row>
    <row r="46" spans="1:22">
      <c r="A46" s="23">
        <v>43</v>
      </c>
      <c r="B46" s="27">
        <v>122718</v>
      </c>
      <c r="C46" s="28" t="s">
        <v>86</v>
      </c>
      <c r="D46" s="23" t="s">
        <v>5</v>
      </c>
      <c r="E46" s="24" t="s">
        <v>54</v>
      </c>
      <c r="F46" s="7">
        <v>3</v>
      </c>
      <c r="G46" s="7">
        <f t="shared" si="10"/>
        <v>5</v>
      </c>
      <c r="H46" s="7">
        <v>1</v>
      </c>
      <c r="I46" s="7">
        <f>F46</f>
        <v>3</v>
      </c>
      <c r="J46" s="7">
        <f>F46*20</f>
        <v>60</v>
      </c>
      <c r="K46" s="7">
        <v>2</v>
      </c>
      <c r="L46" s="7">
        <f t="shared" si="11"/>
        <v>-3</v>
      </c>
      <c r="M46" s="7"/>
      <c r="N46" s="7">
        <f t="shared" si="17"/>
        <v>40</v>
      </c>
      <c r="O46" s="7">
        <v>9</v>
      </c>
      <c r="P46" s="7">
        <v>1</v>
      </c>
      <c r="Q46" s="7">
        <f t="shared" si="12"/>
        <v>27</v>
      </c>
      <c r="R46" s="7">
        <f t="shared" si="13"/>
        <v>3</v>
      </c>
      <c r="S46" s="7">
        <f t="shared" si="14"/>
        <v>87</v>
      </c>
      <c r="T46" s="37">
        <f t="shared" si="15"/>
        <v>43</v>
      </c>
      <c r="U46" s="37">
        <f t="shared" si="16"/>
        <v>44</v>
      </c>
      <c r="V46" s="37"/>
    </row>
    <row r="47" spans="1:22">
      <c r="A47" s="23">
        <v>44</v>
      </c>
      <c r="B47" s="27">
        <v>123007</v>
      </c>
      <c r="C47" s="28" t="s">
        <v>87</v>
      </c>
      <c r="D47" s="23" t="s">
        <v>5</v>
      </c>
      <c r="E47" s="25"/>
      <c r="F47" s="7">
        <v>3</v>
      </c>
      <c r="G47" s="7">
        <f t="shared" si="10"/>
        <v>5</v>
      </c>
      <c r="H47" s="7">
        <v>2</v>
      </c>
      <c r="I47" s="7">
        <f>G47</f>
        <v>5</v>
      </c>
      <c r="J47" s="7">
        <f>G47*25</f>
        <v>125</v>
      </c>
      <c r="K47" s="7">
        <v>0</v>
      </c>
      <c r="L47" s="7">
        <f t="shared" si="11"/>
        <v>-5</v>
      </c>
      <c r="M47" s="7"/>
      <c r="N47" s="7">
        <f t="shared" si="17"/>
        <v>0</v>
      </c>
      <c r="O47" s="7">
        <v>10</v>
      </c>
      <c r="P47" s="7">
        <v>1</v>
      </c>
      <c r="Q47" s="7">
        <f t="shared" si="12"/>
        <v>30</v>
      </c>
      <c r="R47" s="7">
        <f t="shared" si="13"/>
        <v>3</v>
      </c>
      <c r="S47" s="7">
        <f t="shared" si="14"/>
        <v>155</v>
      </c>
      <c r="T47" s="37">
        <f t="shared" si="15"/>
        <v>3</v>
      </c>
      <c r="U47" s="37">
        <f t="shared" si="16"/>
        <v>152</v>
      </c>
      <c r="V47" s="37"/>
    </row>
    <row r="48" spans="1:22">
      <c r="A48" s="23">
        <v>45</v>
      </c>
      <c r="B48" s="23">
        <v>517</v>
      </c>
      <c r="C48" s="23" t="s">
        <v>88</v>
      </c>
      <c r="D48" s="23" t="s">
        <v>6</v>
      </c>
      <c r="E48" s="24" t="s">
        <v>42</v>
      </c>
      <c r="F48" s="7">
        <v>6</v>
      </c>
      <c r="G48" s="7">
        <f t="shared" si="10"/>
        <v>8</v>
      </c>
      <c r="H48" s="7">
        <v>2</v>
      </c>
      <c r="I48" s="7">
        <f>G48</f>
        <v>8</v>
      </c>
      <c r="J48" s="7">
        <f>G48*25</f>
        <v>200</v>
      </c>
      <c r="K48" s="7">
        <v>3</v>
      </c>
      <c r="L48" s="7">
        <f t="shared" si="11"/>
        <v>-5</v>
      </c>
      <c r="M48" s="7"/>
      <c r="N48" s="7">
        <f t="shared" si="17"/>
        <v>60</v>
      </c>
      <c r="O48" s="7">
        <v>26</v>
      </c>
      <c r="P48" s="7">
        <v>27</v>
      </c>
      <c r="Q48" s="7">
        <f t="shared" si="12"/>
        <v>78</v>
      </c>
      <c r="R48" s="7">
        <f t="shared" si="13"/>
        <v>81</v>
      </c>
      <c r="S48" s="7">
        <f t="shared" si="14"/>
        <v>278</v>
      </c>
      <c r="T48" s="37">
        <f t="shared" si="15"/>
        <v>141</v>
      </c>
      <c r="U48" s="37">
        <f t="shared" si="16"/>
        <v>137</v>
      </c>
      <c r="V48" s="37"/>
    </row>
    <row r="49" spans="1:22">
      <c r="A49" s="23">
        <v>46</v>
      </c>
      <c r="B49" s="23">
        <v>114685</v>
      </c>
      <c r="C49" s="23" t="s">
        <v>89</v>
      </c>
      <c r="D49" s="23" t="s">
        <v>6</v>
      </c>
      <c r="E49" s="24" t="s">
        <v>42</v>
      </c>
      <c r="F49" s="7">
        <v>6</v>
      </c>
      <c r="G49" s="7">
        <f t="shared" si="10"/>
        <v>8</v>
      </c>
      <c r="H49" s="7">
        <v>1</v>
      </c>
      <c r="I49" s="7">
        <f>F49</f>
        <v>6</v>
      </c>
      <c r="J49" s="7">
        <f>F49*20</f>
        <v>120</v>
      </c>
      <c r="K49" s="7">
        <v>0</v>
      </c>
      <c r="L49" s="7">
        <f t="shared" si="11"/>
        <v>-8</v>
      </c>
      <c r="M49" s="7"/>
      <c r="N49" s="7">
        <f t="shared" si="17"/>
        <v>0</v>
      </c>
      <c r="O49" s="7">
        <v>18</v>
      </c>
      <c r="P49" s="7">
        <v>5</v>
      </c>
      <c r="Q49" s="7">
        <f t="shared" si="12"/>
        <v>54</v>
      </c>
      <c r="R49" s="7">
        <f t="shared" si="13"/>
        <v>15</v>
      </c>
      <c r="S49" s="7">
        <f t="shared" si="14"/>
        <v>174</v>
      </c>
      <c r="T49" s="37">
        <f t="shared" si="15"/>
        <v>15</v>
      </c>
      <c r="U49" s="37">
        <f t="shared" si="16"/>
        <v>159</v>
      </c>
      <c r="V49" s="37"/>
    </row>
    <row r="50" spans="1:22">
      <c r="A50" s="23">
        <v>47</v>
      </c>
      <c r="B50" s="23">
        <v>337</v>
      </c>
      <c r="C50" s="23" t="s">
        <v>90</v>
      </c>
      <c r="D50" s="23" t="s">
        <v>6</v>
      </c>
      <c r="E50" s="24" t="s">
        <v>42</v>
      </c>
      <c r="F50" s="7">
        <v>6</v>
      </c>
      <c r="G50" s="7">
        <f t="shared" si="10"/>
        <v>8</v>
      </c>
      <c r="H50" s="7">
        <v>2</v>
      </c>
      <c r="I50" s="7">
        <f>G50</f>
        <v>8</v>
      </c>
      <c r="J50" s="7">
        <f>G50*25</f>
        <v>200</v>
      </c>
      <c r="K50" s="7">
        <v>61</v>
      </c>
      <c r="L50" s="7">
        <f t="shared" si="11"/>
        <v>53</v>
      </c>
      <c r="M50" s="7">
        <v>2</v>
      </c>
      <c r="N50" s="7">
        <f>K50*25</f>
        <v>1525</v>
      </c>
      <c r="O50" s="7">
        <v>18</v>
      </c>
      <c r="P50" s="7">
        <v>17</v>
      </c>
      <c r="Q50" s="7">
        <f t="shared" si="12"/>
        <v>54</v>
      </c>
      <c r="R50" s="7">
        <f t="shared" si="13"/>
        <v>51</v>
      </c>
      <c r="S50" s="7">
        <f t="shared" si="14"/>
        <v>254</v>
      </c>
      <c r="T50" s="37">
        <f t="shared" si="15"/>
        <v>1576</v>
      </c>
      <c r="U50" s="37"/>
      <c r="V50" s="37">
        <f>T50-S50</f>
        <v>1322</v>
      </c>
    </row>
    <row r="51" spans="1:22">
      <c r="A51" s="23">
        <v>48</v>
      </c>
      <c r="B51" s="23">
        <v>373</v>
      </c>
      <c r="C51" s="23" t="s">
        <v>91</v>
      </c>
      <c r="D51" s="23" t="s">
        <v>6</v>
      </c>
      <c r="E51" s="24" t="s">
        <v>42</v>
      </c>
      <c r="F51" s="7">
        <v>6</v>
      </c>
      <c r="G51" s="7">
        <f t="shared" si="10"/>
        <v>8</v>
      </c>
      <c r="H51" s="7">
        <v>1</v>
      </c>
      <c r="I51" s="7">
        <f>F51</f>
        <v>6</v>
      </c>
      <c r="J51" s="7">
        <f>F51*20</f>
        <v>120</v>
      </c>
      <c r="K51" s="7">
        <v>3</v>
      </c>
      <c r="L51" s="7">
        <f t="shared" si="11"/>
        <v>-5</v>
      </c>
      <c r="M51" s="7"/>
      <c r="N51" s="7">
        <f>K51*20</f>
        <v>60</v>
      </c>
      <c r="O51" s="7">
        <v>18</v>
      </c>
      <c r="P51" s="7">
        <v>16</v>
      </c>
      <c r="Q51" s="7">
        <f t="shared" si="12"/>
        <v>54</v>
      </c>
      <c r="R51" s="7">
        <f t="shared" si="13"/>
        <v>48</v>
      </c>
      <c r="S51" s="7">
        <f t="shared" si="14"/>
        <v>174</v>
      </c>
      <c r="T51" s="37">
        <f t="shared" si="15"/>
        <v>108</v>
      </c>
      <c r="U51" s="37">
        <f t="shared" si="16"/>
        <v>66</v>
      </c>
      <c r="V51" s="37"/>
    </row>
    <row r="52" spans="1:22">
      <c r="A52" s="23">
        <v>49</v>
      </c>
      <c r="B52" s="23">
        <v>578</v>
      </c>
      <c r="C52" s="23" t="s">
        <v>92</v>
      </c>
      <c r="D52" s="23" t="s">
        <v>6</v>
      </c>
      <c r="E52" s="24" t="s">
        <v>42</v>
      </c>
      <c r="F52" s="7">
        <v>6</v>
      </c>
      <c r="G52" s="7">
        <f t="shared" si="10"/>
        <v>8</v>
      </c>
      <c r="H52" s="7">
        <v>1</v>
      </c>
      <c r="I52" s="7">
        <f>F52</f>
        <v>6</v>
      </c>
      <c r="J52" s="7">
        <f>F52*20</f>
        <v>120</v>
      </c>
      <c r="K52" s="7">
        <v>0</v>
      </c>
      <c r="L52" s="7">
        <f t="shared" si="11"/>
        <v>-8</v>
      </c>
      <c r="M52" s="7"/>
      <c r="N52" s="7">
        <f>K52*20</f>
        <v>0</v>
      </c>
      <c r="O52" s="7">
        <v>26</v>
      </c>
      <c r="P52" s="7">
        <v>18</v>
      </c>
      <c r="Q52" s="7">
        <f t="shared" si="12"/>
        <v>78</v>
      </c>
      <c r="R52" s="7">
        <f t="shared" si="13"/>
        <v>54</v>
      </c>
      <c r="S52" s="7">
        <f t="shared" si="14"/>
        <v>198</v>
      </c>
      <c r="T52" s="37">
        <f t="shared" si="15"/>
        <v>54</v>
      </c>
      <c r="U52" s="37">
        <f t="shared" si="16"/>
        <v>144</v>
      </c>
      <c r="V52" s="37"/>
    </row>
    <row r="53" spans="1:22">
      <c r="A53" s="23">
        <v>50</v>
      </c>
      <c r="B53" s="23">
        <v>581</v>
      </c>
      <c r="C53" s="23" t="s">
        <v>93</v>
      </c>
      <c r="D53" s="23" t="s">
        <v>6</v>
      </c>
      <c r="E53" s="24" t="s">
        <v>42</v>
      </c>
      <c r="F53" s="7">
        <v>6</v>
      </c>
      <c r="G53" s="7">
        <f t="shared" si="10"/>
        <v>8</v>
      </c>
      <c r="H53" s="7">
        <v>2</v>
      </c>
      <c r="I53" s="7">
        <f>G53</f>
        <v>8</v>
      </c>
      <c r="J53" s="7">
        <f>G53*25</f>
        <v>200</v>
      </c>
      <c r="K53" s="7">
        <v>42</v>
      </c>
      <c r="L53" s="7">
        <f t="shared" si="11"/>
        <v>34</v>
      </c>
      <c r="M53" s="7">
        <v>2</v>
      </c>
      <c r="N53" s="7">
        <f>K53*25</f>
        <v>1050</v>
      </c>
      <c r="O53" s="7">
        <v>18</v>
      </c>
      <c r="P53" s="7">
        <v>17</v>
      </c>
      <c r="Q53" s="7">
        <f t="shared" si="12"/>
        <v>54</v>
      </c>
      <c r="R53" s="7">
        <f t="shared" si="13"/>
        <v>51</v>
      </c>
      <c r="S53" s="7">
        <f t="shared" si="14"/>
        <v>254</v>
      </c>
      <c r="T53" s="37">
        <f t="shared" si="15"/>
        <v>1101</v>
      </c>
      <c r="U53" s="37"/>
      <c r="V53" s="37">
        <f>T53-S53</f>
        <v>847</v>
      </c>
    </row>
    <row r="54" spans="1:22">
      <c r="A54" s="23">
        <v>51</v>
      </c>
      <c r="B54" s="23">
        <v>399</v>
      </c>
      <c r="C54" s="23" t="s">
        <v>94</v>
      </c>
      <c r="D54" s="23" t="s">
        <v>6</v>
      </c>
      <c r="E54" s="24" t="s">
        <v>42</v>
      </c>
      <c r="F54" s="7">
        <v>6</v>
      </c>
      <c r="G54" s="7">
        <f t="shared" si="10"/>
        <v>8</v>
      </c>
      <c r="H54" s="7">
        <v>1</v>
      </c>
      <c r="I54" s="7">
        <f t="shared" ref="I54:I63" si="18">F54</f>
        <v>6</v>
      </c>
      <c r="J54" s="7">
        <f t="shared" ref="J54:J63" si="19">F54*20</f>
        <v>120</v>
      </c>
      <c r="K54" s="7">
        <v>0</v>
      </c>
      <c r="L54" s="7">
        <f t="shared" si="11"/>
        <v>-8</v>
      </c>
      <c r="M54" s="7"/>
      <c r="N54" s="7">
        <f t="shared" ref="N54:N62" si="20">K54*20</f>
        <v>0</v>
      </c>
      <c r="O54" s="7">
        <v>18</v>
      </c>
      <c r="P54" s="7">
        <v>11</v>
      </c>
      <c r="Q54" s="7">
        <f t="shared" si="12"/>
        <v>54</v>
      </c>
      <c r="R54" s="7">
        <f t="shared" si="13"/>
        <v>33</v>
      </c>
      <c r="S54" s="7">
        <f t="shared" si="14"/>
        <v>174</v>
      </c>
      <c r="T54" s="37">
        <f t="shared" si="15"/>
        <v>33</v>
      </c>
      <c r="U54" s="37">
        <f t="shared" si="16"/>
        <v>141</v>
      </c>
      <c r="V54" s="37"/>
    </row>
    <row r="55" spans="1:22">
      <c r="A55" s="23">
        <v>52</v>
      </c>
      <c r="B55" s="23">
        <v>724</v>
      </c>
      <c r="C55" s="23" t="s">
        <v>95</v>
      </c>
      <c r="D55" s="23" t="s">
        <v>6</v>
      </c>
      <c r="E55" s="24" t="s">
        <v>42</v>
      </c>
      <c r="F55" s="7">
        <v>6</v>
      </c>
      <c r="G55" s="7">
        <f t="shared" si="10"/>
        <v>8</v>
      </c>
      <c r="H55" s="7">
        <v>1</v>
      </c>
      <c r="I55" s="7">
        <f t="shared" si="18"/>
        <v>6</v>
      </c>
      <c r="J55" s="7">
        <f t="shared" si="19"/>
        <v>120</v>
      </c>
      <c r="K55" s="7">
        <v>1</v>
      </c>
      <c r="L55" s="7">
        <f t="shared" si="11"/>
        <v>-7</v>
      </c>
      <c r="M55" s="7"/>
      <c r="N55" s="7">
        <f t="shared" si="20"/>
        <v>20</v>
      </c>
      <c r="O55" s="7">
        <v>18</v>
      </c>
      <c r="P55" s="7">
        <v>14</v>
      </c>
      <c r="Q55" s="7">
        <f t="shared" si="12"/>
        <v>54</v>
      </c>
      <c r="R55" s="7">
        <f t="shared" si="13"/>
        <v>42</v>
      </c>
      <c r="S55" s="7">
        <f t="shared" si="14"/>
        <v>174</v>
      </c>
      <c r="T55" s="37">
        <f t="shared" si="15"/>
        <v>62</v>
      </c>
      <c r="U55" s="37">
        <f t="shared" si="16"/>
        <v>112</v>
      </c>
      <c r="V55" s="37"/>
    </row>
    <row r="56" spans="1:22">
      <c r="A56" s="23">
        <v>53</v>
      </c>
      <c r="B56" s="23">
        <v>747</v>
      </c>
      <c r="C56" s="23" t="s">
        <v>96</v>
      </c>
      <c r="D56" s="23" t="s">
        <v>6</v>
      </c>
      <c r="E56" s="24" t="s">
        <v>45</v>
      </c>
      <c r="F56" s="7">
        <v>5</v>
      </c>
      <c r="G56" s="7">
        <f t="shared" si="10"/>
        <v>7</v>
      </c>
      <c r="H56" s="7">
        <v>1</v>
      </c>
      <c r="I56" s="7">
        <f t="shared" si="18"/>
        <v>5</v>
      </c>
      <c r="J56" s="7">
        <f t="shared" si="19"/>
        <v>100</v>
      </c>
      <c r="K56" s="7">
        <v>0</v>
      </c>
      <c r="L56" s="7">
        <f t="shared" si="11"/>
        <v>-7</v>
      </c>
      <c r="M56" s="7"/>
      <c r="N56" s="7">
        <f t="shared" si="20"/>
        <v>0</v>
      </c>
      <c r="O56" s="7">
        <v>14</v>
      </c>
      <c r="P56" s="7">
        <v>7</v>
      </c>
      <c r="Q56" s="7">
        <f t="shared" si="12"/>
        <v>42</v>
      </c>
      <c r="R56" s="7">
        <f t="shared" si="13"/>
        <v>21</v>
      </c>
      <c r="S56" s="7">
        <f t="shared" si="14"/>
        <v>142</v>
      </c>
      <c r="T56" s="37">
        <f t="shared" si="15"/>
        <v>21</v>
      </c>
      <c r="U56" s="37">
        <f t="shared" si="16"/>
        <v>121</v>
      </c>
      <c r="V56" s="37"/>
    </row>
    <row r="57" spans="1:22">
      <c r="A57" s="23">
        <v>54</v>
      </c>
      <c r="B57" s="23">
        <v>114844</v>
      </c>
      <c r="C57" s="23" t="s">
        <v>97</v>
      </c>
      <c r="D57" s="23" t="s">
        <v>6</v>
      </c>
      <c r="E57" s="24" t="s">
        <v>45</v>
      </c>
      <c r="F57" s="7">
        <v>4</v>
      </c>
      <c r="G57" s="7">
        <f t="shared" si="10"/>
        <v>6</v>
      </c>
      <c r="H57" s="7">
        <v>1</v>
      </c>
      <c r="I57" s="7">
        <f t="shared" si="18"/>
        <v>4</v>
      </c>
      <c r="J57" s="7">
        <f t="shared" si="19"/>
        <v>80</v>
      </c>
      <c r="K57" s="7">
        <v>3</v>
      </c>
      <c r="L57" s="7">
        <f t="shared" si="11"/>
        <v>-3</v>
      </c>
      <c r="M57" s="7"/>
      <c r="N57" s="7">
        <f t="shared" si="20"/>
        <v>60</v>
      </c>
      <c r="O57" s="7">
        <v>14</v>
      </c>
      <c r="P57" s="7">
        <v>4</v>
      </c>
      <c r="Q57" s="7">
        <f t="shared" si="12"/>
        <v>42</v>
      </c>
      <c r="R57" s="7">
        <f t="shared" si="13"/>
        <v>12</v>
      </c>
      <c r="S57" s="7">
        <f t="shared" si="14"/>
        <v>122</v>
      </c>
      <c r="T57" s="37">
        <f t="shared" si="15"/>
        <v>72</v>
      </c>
      <c r="U57" s="37">
        <f t="shared" si="16"/>
        <v>50</v>
      </c>
      <c r="V57" s="37"/>
    </row>
    <row r="58" spans="1:22">
      <c r="A58" s="23">
        <v>55</v>
      </c>
      <c r="B58" s="23">
        <v>572</v>
      </c>
      <c r="C58" s="23" t="s">
        <v>98</v>
      </c>
      <c r="D58" s="23" t="s">
        <v>6</v>
      </c>
      <c r="E58" s="24" t="s">
        <v>45</v>
      </c>
      <c r="F58" s="7">
        <v>5</v>
      </c>
      <c r="G58" s="7">
        <f t="shared" si="10"/>
        <v>7</v>
      </c>
      <c r="H58" s="7">
        <v>1</v>
      </c>
      <c r="I58" s="7">
        <f t="shared" si="18"/>
        <v>5</v>
      </c>
      <c r="J58" s="7">
        <f t="shared" si="19"/>
        <v>100</v>
      </c>
      <c r="K58" s="7">
        <v>0</v>
      </c>
      <c r="L58" s="7">
        <f t="shared" si="11"/>
        <v>-7</v>
      </c>
      <c r="M58" s="7"/>
      <c r="N58" s="7">
        <f t="shared" si="20"/>
        <v>0</v>
      </c>
      <c r="O58" s="7">
        <v>14</v>
      </c>
      <c r="P58" s="7">
        <v>4</v>
      </c>
      <c r="Q58" s="7">
        <f t="shared" si="12"/>
        <v>42</v>
      </c>
      <c r="R58" s="7">
        <f t="shared" si="13"/>
        <v>12</v>
      </c>
      <c r="S58" s="7">
        <f t="shared" si="14"/>
        <v>142</v>
      </c>
      <c r="T58" s="37">
        <f t="shared" si="15"/>
        <v>12</v>
      </c>
      <c r="U58" s="37">
        <f t="shared" si="16"/>
        <v>130</v>
      </c>
      <c r="V58" s="37"/>
    </row>
    <row r="59" spans="1:22">
      <c r="A59" s="23">
        <v>56</v>
      </c>
      <c r="B59" s="23">
        <v>744</v>
      </c>
      <c r="C59" s="23" t="s">
        <v>99</v>
      </c>
      <c r="D59" s="23" t="s">
        <v>6</v>
      </c>
      <c r="E59" s="24" t="s">
        <v>45</v>
      </c>
      <c r="F59" s="7">
        <v>4</v>
      </c>
      <c r="G59" s="7">
        <f t="shared" si="10"/>
        <v>6</v>
      </c>
      <c r="H59" s="7">
        <v>1</v>
      </c>
      <c r="I59" s="7">
        <f t="shared" si="18"/>
        <v>4</v>
      </c>
      <c r="J59" s="7">
        <f t="shared" si="19"/>
        <v>80</v>
      </c>
      <c r="K59" s="7">
        <v>3</v>
      </c>
      <c r="L59" s="7">
        <f t="shared" si="11"/>
        <v>-3</v>
      </c>
      <c r="M59" s="7"/>
      <c r="N59" s="7">
        <f t="shared" si="20"/>
        <v>60</v>
      </c>
      <c r="O59" s="7">
        <v>14</v>
      </c>
      <c r="P59" s="7">
        <v>8</v>
      </c>
      <c r="Q59" s="7">
        <f t="shared" si="12"/>
        <v>42</v>
      </c>
      <c r="R59" s="7">
        <f t="shared" si="13"/>
        <v>24</v>
      </c>
      <c r="S59" s="7">
        <f t="shared" si="14"/>
        <v>122</v>
      </c>
      <c r="T59" s="37">
        <f t="shared" si="15"/>
        <v>84</v>
      </c>
      <c r="U59" s="37">
        <f t="shared" si="16"/>
        <v>38</v>
      </c>
      <c r="V59" s="37"/>
    </row>
    <row r="60" spans="1:22">
      <c r="A60" s="23">
        <v>57</v>
      </c>
      <c r="B60" s="23">
        <v>114622</v>
      </c>
      <c r="C60" s="23" t="s">
        <v>100</v>
      </c>
      <c r="D60" s="23" t="s">
        <v>6</v>
      </c>
      <c r="E60" s="24" t="s">
        <v>45</v>
      </c>
      <c r="F60" s="7">
        <v>4</v>
      </c>
      <c r="G60" s="7">
        <f t="shared" si="10"/>
        <v>6</v>
      </c>
      <c r="H60" s="7">
        <v>1</v>
      </c>
      <c r="I60" s="7">
        <f t="shared" si="18"/>
        <v>4</v>
      </c>
      <c r="J60" s="7">
        <f t="shared" si="19"/>
        <v>80</v>
      </c>
      <c r="K60" s="7">
        <v>5</v>
      </c>
      <c r="L60" s="7">
        <f t="shared" si="11"/>
        <v>-1</v>
      </c>
      <c r="M60" s="7"/>
      <c r="N60" s="7">
        <f t="shared" si="20"/>
        <v>100</v>
      </c>
      <c r="O60" s="7">
        <v>14</v>
      </c>
      <c r="P60" s="7">
        <v>8</v>
      </c>
      <c r="Q60" s="7">
        <f t="shared" si="12"/>
        <v>42</v>
      </c>
      <c r="R60" s="7">
        <f t="shared" si="13"/>
        <v>24</v>
      </c>
      <c r="S60" s="7">
        <f t="shared" si="14"/>
        <v>122</v>
      </c>
      <c r="T60" s="37">
        <f t="shared" si="15"/>
        <v>124</v>
      </c>
      <c r="U60" s="37"/>
      <c r="V60" s="37">
        <f>T60-S60</f>
        <v>2</v>
      </c>
    </row>
    <row r="61" spans="1:22">
      <c r="A61" s="23">
        <v>58</v>
      </c>
      <c r="B61" s="23">
        <v>598</v>
      </c>
      <c r="C61" s="23" t="s">
        <v>101</v>
      </c>
      <c r="D61" s="23" t="s">
        <v>6</v>
      </c>
      <c r="E61" s="24" t="s">
        <v>45</v>
      </c>
      <c r="F61" s="7">
        <v>4</v>
      </c>
      <c r="G61" s="7">
        <f t="shared" si="10"/>
        <v>6</v>
      </c>
      <c r="H61" s="7">
        <v>1</v>
      </c>
      <c r="I61" s="7">
        <f t="shared" si="18"/>
        <v>4</v>
      </c>
      <c r="J61" s="7">
        <f t="shared" si="19"/>
        <v>80</v>
      </c>
      <c r="K61" s="7">
        <v>3</v>
      </c>
      <c r="L61" s="7">
        <f t="shared" si="11"/>
        <v>-3</v>
      </c>
      <c r="M61" s="7"/>
      <c r="N61" s="7">
        <f t="shared" si="20"/>
        <v>60</v>
      </c>
      <c r="O61" s="7">
        <v>14</v>
      </c>
      <c r="P61" s="7">
        <v>22</v>
      </c>
      <c r="Q61" s="7">
        <f t="shared" si="12"/>
        <v>42</v>
      </c>
      <c r="R61" s="7">
        <f t="shared" si="13"/>
        <v>66</v>
      </c>
      <c r="S61" s="7">
        <f t="shared" si="14"/>
        <v>122</v>
      </c>
      <c r="T61" s="37">
        <f t="shared" si="15"/>
        <v>126</v>
      </c>
      <c r="U61" s="37"/>
      <c r="V61" s="37">
        <f>T61-S61</f>
        <v>4</v>
      </c>
    </row>
    <row r="62" spans="1:22">
      <c r="A62" s="23">
        <v>59</v>
      </c>
      <c r="B62" s="23">
        <v>105910</v>
      </c>
      <c r="C62" s="23" t="s">
        <v>102</v>
      </c>
      <c r="D62" s="23" t="s">
        <v>6</v>
      </c>
      <c r="E62" s="24" t="s">
        <v>45</v>
      </c>
      <c r="F62" s="7">
        <v>5</v>
      </c>
      <c r="G62" s="7">
        <f t="shared" si="10"/>
        <v>7</v>
      </c>
      <c r="H62" s="7">
        <v>1</v>
      </c>
      <c r="I62" s="7">
        <f t="shared" si="18"/>
        <v>5</v>
      </c>
      <c r="J62" s="7">
        <f t="shared" si="19"/>
        <v>100</v>
      </c>
      <c r="K62" s="7">
        <v>0</v>
      </c>
      <c r="L62" s="7">
        <f t="shared" si="11"/>
        <v>-7</v>
      </c>
      <c r="M62" s="7"/>
      <c r="N62" s="7">
        <f t="shared" si="20"/>
        <v>0</v>
      </c>
      <c r="O62" s="7">
        <v>14</v>
      </c>
      <c r="P62" s="7">
        <v>6</v>
      </c>
      <c r="Q62" s="7">
        <f t="shared" si="12"/>
        <v>42</v>
      </c>
      <c r="R62" s="7">
        <f t="shared" si="13"/>
        <v>18</v>
      </c>
      <c r="S62" s="7">
        <f t="shared" si="14"/>
        <v>142</v>
      </c>
      <c r="T62" s="37">
        <f t="shared" si="15"/>
        <v>18</v>
      </c>
      <c r="U62" s="37">
        <f t="shared" si="16"/>
        <v>124</v>
      </c>
      <c r="V62" s="37"/>
    </row>
    <row r="63" spans="1:22">
      <c r="A63" s="23">
        <v>60</v>
      </c>
      <c r="B63" s="23">
        <v>117184</v>
      </c>
      <c r="C63" s="23" t="s">
        <v>103</v>
      </c>
      <c r="D63" s="23" t="s">
        <v>6</v>
      </c>
      <c r="E63" s="24" t="s">
        <v>45</v>
      </c>
      <c r="F63" s="7">
        <v>4</v>
      </c>
      <c r="G63" s="7">
        <f t="shared" si="10"/>
        <v>6</v>
      </c>
      <c r="H63" s="7">
        <v>1</v>
      </c>
      <c r="I63" s="7">
        <f t="shared" si="18"/>
        <v>4</v>
      </c>
      <c r="J63" s="7">
        <f t="shared" si="19"/>
        <v>80</v>
      </c>
      <c r="K63" s="7">
        <v>7</v>
      </c>
      <c r="L63" s="7">
        <f t="shared" si="11"/>
        <v>1</v>
      </c>
      <c r="M63" s="7">
        <v>2</v>
      </c>
      <c r="N63" s="7">
        <f>K63*25</f>
        <v>175</v>
      </c>
      <c r="O63" s="7">
        <v>14</v>
      </c>
      <c r="P63" s="7">
        <v>15</v>
      </c>
      <c r="Q63" s="7">
        <f t="shared" si="12"/>
        <v>42</v>
      </c>
      <c r="R63" s="7">
        <f t="shared" si="13"/>
        <v>45</v>
      </c>
      <c r="S63" s="7">
        <f t="shared" si="14"/>
        <v>122</v>
      </c>
      <c r="T63" s="37">
        <f t="shared" si="15"/>
        <v>220</v>
      </c>
      <c r="U63" s="37"/>
      <c r="V63" s="37">
        <f>T63-S63</f>
        <v>98</v>
      </c>
    </row>
    <row r="64" spans="1:22">
      <c r="A64" s="23">
        <v>61</v>
      </c>
      <c r="B64" s="23">
        <v>585</v>
      </c>
      <c r="C64" s="23" t="s">
        <v>104</v>
      </c>
      <c r="D64" s="23" t="s">
        <v>6</v>
      </c>
      <c r="E64" s="24" t="s">
        <v>45</v>
      </c>
      <c r="F64" s="7">
        <v>4</v>
      </c>
      <c r="G64" s="7">
        <f t="shared" si="10"/>
        <v>6</v>
      </c>
      <c r="H64" s="7">
        <v>2</v>
      </c>
      <c r="I64" s="7">
        <f>G64</f>
        <v>6</v>
      </c>
      <c r="J64" s="7">
        <f>G64*25</f>
        <v>150</v>
      </c>
      <c r="K64" s="7">
        <v>22</v>
      </c>
      <c r="L64" s="7">
        <f t="shared" si="11"/>
        <v>16</v>
      </c>
      <c r="M64" s="7">
        <v>2</v>
      </c>
      <c r="N64" s="7">
        <f>K64*25</f>
        <v>550</v>
      </c>
      <c r="O64" s="7">
        <v>21</v>
      </c>
      <c r="P64" s="7">
        <v>22</v>
      </c>
      <c r="Q64" s="7">
        <f t="shared" si="12"/>
        <v>63</v>
      </c>
      <c r="R64" s="7">
        <f t="shared" si="13"/>
        <v>66</v>
      </c>
      <c r="S64" s="7">
        <f t="shared" si="14"/>
        <v>213</v>
      </c>
      <c r="T64" s="37">
        <f t="shared" si="15"/>
        <v>616</v>
      </c>
      <c r="U64" s="37"/>
      <c r="V64" s="37">
        <f>T64-S64</f>
        <v>403</v>
      </c>
    </row>
    <row r="65" spans="1:22">
      <c r="A65" s="23">
        <v>62</v>
      </c>
      <c r="B65" s="23">
        <v>308</v>
      </c>
      <c r="C65" s="23" t="s">
        <v>105</v>
      </c>
      <c r="D65" s="23" t="s">
        <v>6</v>
      </c>
      <c r="E65" s="24" t="s">
        <v>45</v>
      </c>
      <c r="F65" s="7">
        <v>4</v>
      </c>
      <c r="G65" s="7">
        <f t="shared" si="10"/>
        <v>6</v>
      </c>
      <c r="H65" s="7">
        <v>1</v>
      </c>
      <c r="I65" s="7">
        <f>F65</f>
        <v>4</v>
      </c>
      <c r="J65" s="7">
        <f>F65*20</f>
        <v>80</v>
      </c>
      <c r="K65" s="7">
        <v>1</v>
      </c>
      <c r="L65" s="7">
        <f t="shared" si="11"/>
        <v>-5</v>
      </c>
      <c r="M65" s="7"/>
      <c r="N65" s="7">
        <f>K65*20</f>
        <v>20</v>
      </c>
      <c r="O65" s="7">
        <v>14</v>
      </c>
      <c r="P65" s="7">
        <v>17</v>
      </c>
      <c r="Q65" s="7">
        <f t="shared" si="12"/>
        <v>42</v>
      </c>
      <c r="R65" s="7">
        <f t="shared" si="13"/>
        <v>51</v>
      </c>
      <c r="S65" s="7">
        <f t="shared" si="14"/>
        <v>122</v>
      </c>
      <c r="T65" s="37">
        <f t="shared" si="15"/>
        <v>71</v>
      </c>
      <c r="U65" s="37">
        <f t="shared" si="16"/>
        <v>51</v>
      </c>
      <c r="V65" s="37"/>
    </row>
    <row r="66" spans="1:22">
      <c r="A66" s="23">
        <v>63</v>
      </c>
      <c r="B66" s="23">
        <v>116482</v>
      </c>
      <c r="C66" s="23" t="s">
        <v>106</v>
      </c>
      <c r="D66" s="23" t="s">
        <v>6</v>
      </c>
      <c r="E66" s="24" t="s">
        <v>54</v>
      </c>
      <c r="F66" s="7">
        <v>3</v>
      </c>
      <c r="G66" s="7">
        <f t="shared" si="10"/>
        <v>5</v>
      </c>
      <c r="H66" s="7">
        <v>1</v>
      </c>
      <c r="I66" s="7">
        <f>F66</f>
        <v>3</v>
      </c>
      <c r="J66" s="7">
        <f>F66*20</f>
        <v>60</v>
      </c>
      <c r="K66" s="7">
        <v>3</v>
      </c>
      <c r="L66" s="7">
        <f t="shared" si="11"/>
        <v>-2</v>
      </c>
      <c r="M66" s="7"/>
      <c r="N66" s="7">
        <f>K66*20</f>
        <v>60</v>
      </c>
      <c r="O66" s="7">
        <v>10</v>
      </c>
      <c r="P66" s="7">
        <v>7</v>
      </c>
      <c r="Q66" s="7">
        <f t="shared" si="12"/>
        <v>30</v>
      </c>
      <c r="R66" s="7">
        <f t="shared" si="13"/>
        <v>21</v>
      </c>
      <c r="S66" s="7">
        <f t="shared" si="14"/>
        <v>90</v>
      </c>
      <c r="T66" s="37">
        <f t="shared" si="15"/>
        <v>81</v>
      </c>
      <c r="U66" s="37">
        <f t="shared" si="16"/>
        <v>9</v>
      </c>
      <c r="V66" s="37"/>
    </row>
    <row r="67" spans="1:22">
      <c r="A67" s="23">
        <v>64</v>
      </c>
      <c r="B67" s="23">
        <v>391</v>
      </c>
      <c r="C67" s="23" t="s">
        <v>107</v>
      </c>
      <c r="D67" s="23" t="s">
        <v>6</v>
      </c>
      <c r="E67" s="24" t="s">
        <v>54</v>
      </c>
      <c r="F67" s="7">
        <v>3</v>
      </c>
      <c r="G67" s="7">
        <f t="shared" si="10"/>
        <v>5</v>
      </c>
      <c r="H67" s="7">
        <v>1</v>
      </c>
      <c r="I67" s="7">
        <f>F67</f>
        <v>3</v>
      </c>
      <c r="J67" s="7">
        <f>F67*20</f>
        <v>60</v>
      </c>
      <c r="K67" s="7">
        <v>4</v>
      </c>
      <c r="L67" s="7">
        <f t="shared" si="11"/>
        <v>-1</v>
      </c>
      <c r="M67" s="7"/>
      <c r="N67" s="7">
        <f>K67*20</f>
        <v>80</v>
      </c>
      <c r="O67" s="7">
        <v>10</v>
      </c>
      <c r="P67" s="7">
        <v>12</v>
      </c>
      <c r="Q67" s="7">
        <f t="shared" si="12"/>
        <v>30</v>
      </c>
      <c r="R67" s="7">
        <f t="shared" si="13"/>
        <v>36</v>
      </c>
      <c r="S67" s="7">
        <f t="shared" si="14"/>
        <v>90</v>
      </c>
      <c r="T67" s="37">
        <f t="shared" si="15"/>
        <v>116</v>
      </c>
      <c r="U67" s="37"/>
      <c r="V67" s="37">
        <f>T67-S67</f>
        <v>26</v>
      </c>
    </row>
    <row r="68" spans="1:22">
      <c r="A68" s="23">
        <v>65</v>
      </c>
      <c r="B68" s="23">
        <v>102479</v>
      </c>
      <c r="C68" s="23" t="s">
        <v>108</v>
      </c>
      <c r="D68" s="23" t="s">
        <v>6</v>
      </c>
      <c r="E68" s="24" t="s">
        <v>54</v>
      </c>
      <c r="F68" s="7">
        <v>3</v>
      </c>
      <c r="G68" s="7">
        <f t="shared" si="10"/>
        <v>5</v>
      </c>
      <c r="H68" s="7">
        <v>1</v>
      </c>
      <c r="I68" s="7">
        <f>F68</f>
        <v>3</v>
      </c>
      <c r="J68" s="7">
        <f>F68*20</f>
        <v>60</v>
      </c>
      <c r="K68" s="7">
        <v>0</v>
      </c>
      <c r="L68" s="7">
        <f t="shared" si="11"/>
        <v>-5</v>
      </c>
      <c r="M68" s="7"/>
      <c r="N68" s="7">
        <f>K68*20</f>
        <v>0</v>
      </c>
      <c r="O68" s="7">
        <v>10</v>
      </c>
      <c r="P68" s="7">
        <v>17</v>
      </c>
      <c r="Q68" s="7">
        <f t="shared" si="12"/>
        <v>30</v>
      </c>
      <c r="R68" s="7">
        <f t="shared" si="13"/>
        <v>51</v>
      </c>
      <c r="S68" s="7">
        <f t="shared" si="14"/>
        <v>90</v>
      </c>
      <c r="T68" s="37">
        <f t="shared" si="15"/>
        <v>51</v>
      </c>
      <c r="U68" s="37">
        <f t="shared" si="16"/>
        <v>39</v>
      </c>
      <c r="V68" s="37"/>
    </row>
    <row r="69" spans="1:22">
      <c r="A69" s="23">
        <v>66</v>
      </c>
      <c r="B69" s="23">
        <v>103199</v>
      </c>
      <c r="C69" s="23" t="s">
        <v>109</v>
      </c>
      <c r="D69" s="23" t="s">
        <v>6</v>
      </c>
      <c r="E69" s="24" t="s">
        <v>54</v>
      </c>
      <c r="F69" s="7">
        <v>3</v>
      </c>
      <c r="G69" s="7">
        <f t="shared" ref="G69:G100" si="21">F69+2</f>
        <v>5</v>
      </c>
      <c r="H69" s="7">
        <v>2</v>
      </c>
      <c r="I69" s="7">
        <f>G69</f>
        <v>5</v>
      </c>
      <c r="J69" s="7">
        <f>G69*25</f>
        <v>125</v>
      </c>
      <c r="K69" s="7">
        <v>6</v>
      </c>
      <c r="L69" s="7">
        <f t="shared" ref="L69:L100" si="22">K69-G69</f>
        <v>1</v>
      </c>
      <c r="M69" s="7">
        <v>2</v>
      </c>
      <c r="N69" s="7">
        <f>K69*25</f>
        <v>150</v>
      </c>
      <c r="O69" s="7">
        <v>10</v>
      </c>
      <c r="P69" s="7">
        <v>26</v>
      </c>
      <c r="Q69" s="7">
        <f t="shared" ref="Q69:Q100" si="23">O69*3</f>
        <v>30</v>
      </c>
      <c r="R69" s="7">
        <f t="shared" ref="R69:R100" si="24">P69*3</f>
        <v>78</v>
      </c>
      <c r="S69" s="7">
        <f t="shared" ref="S69:S100" si="25">Q69+J69</f>
        <v>155</v>
      </c>
      <c r="T69" s="37">
        <f t="shared" ref="T69:T100" si="26">N69+R69</f>
        <v>228</v>
      </c>
      <c r="U69" s="37"/>
      <c r="V69" s="37">
        <f>T69-S69</f>
        <v>73</v>
      </c>
    </row>
    <row r="70" spans="1:22">
      <c r="A70" s="23">
        <v>67</v>
      </c>
      <c r="B70" s="23">
        <v>117310</v>
      </c>
      <c r="C70" s="23" t="s">
        <v>110</v>
      </c>
      <c r="D70" s="23" t="s">
        <v>6</v>
      </c>
      <c r="E70" s="24" t="s">
        <v>54</v>
      </c>
      <c r="F70" s="7">
        <v>3</v>
      </c>
      <c r="G70" s="7">
        <f t="shared" si="21"/>
        <v>5</v>
      </c>
      <c r="H70" s="7">
        <v>1</v>
      </c>
      <c r="I70" s="7">
        <f t="shared" ref="I70:I77" si="27">F70</f>
        <v>3</v>
      </c>
      <c r="J70" s="7">
        <f t="shared" ref="J70:J77" si="28">F70*20</f>
        <v>60</v>
      </c>
      <c r="K70" s="7">
        <v>9</v>
      </c>
      <c r="L70" s="7">
        <f t="shared" si="22"/>
        <v>4</v>
      </c>
      <c r="M70" s="7">
        <v>2</v>
      </c>
      <c r="N70" s="7">
        <f>K70*25</f>
        <v>225</v>
      </c>
      <c r="O70" s="7">
        <v>10</v>
      </c>
      <c r="P70" s="7">
        <v>7</v>
      </c>
      <c r="Q70" s="7">
        <f t="shared" si="23"/>
        <v>30</v>
      </c>
      <c r="R70" s="7">
        <f t="shared" si="24"/>
        <v>21</v>
      </c>
      <c r="S70" s="7">
        <f t="shared" si="25"/>
        <v>90</v>
      </c>
      <c r="T70" s="37">
        <f t="shared" si="26"/>
        <v>246</v>
      </c>
      <c r="U70" s="37"/>
      <c r="V70" s="37">
        <f>T70-S70</f>
        <v>156</v>
      </c>
    </row>
    <row r="71" spans="1:22">
      <c r="A71" s="23">
        <v>68</v>
      </c>
      <c r="B71" s="23">
        <v>106485</v>
      </c>
      <c r="C71" s="23" t="s">
        <v>111</v>
      </c>
      <c r="D71" s="23" t="s">
        <v>6</v>
      </c>
      <c r="E71" s="24" t="s">
        <v>54</v>
      </c>
      <c r="F71" s="7">
        <v>3</v>
      </c>
      <c r="G71" s="7">
        <f t="shared" si="21"/>
        <v>5</v>
      </c>
      <c r="H71" s="7">
        <v>1</v>
      </c>
      <c r="I71" s="7">
        <f t="shared" si="27"/>
        <v>3</v>
      </c>
      <c r="J71" s="7">
        <f t="shared" si="28"/>
        <v>60</v>
      </c>
      <c r="K71" s="7">
        <v>0</v>
      </c>
      <c r="L71" s="7">
        <f t="shared" si="22"/>
        <v>-5</v>
      </c>
      <c r="M71" s="7"/>
      <c r="N71" s="7">
        <f t="shared" ref="N71:N77" si="29">K71*20</f>
        <v>0</v>
      </c>
      <c r="O71" s="7">
        <v>10</v>
      </c>
      <c r="P71" s="7">
        <v>12</v>
      </c>
      <c r="Q71" s="7">
        <f t="shared" si="23"/>
        <v>30</v>
      </c>
      <c r="R71" s="7">
        <f t="shared" si="24"/>
        <v>36</v>
      </c>
      <c r="S71" s="7">
        <f t="shared" si="25"/>
        <v>90</v>
      </c>
      <c r="T71" s="37">
        <f t="shared" si="26"/>
        <v>36</v>
      </c>
      <c r="U71" s="37">
        <f t="shared" ref="U69:U100" si="30">S71-T71</f>
        <v>54</v>
      </c>
      <c r="V71" s="37"/>
    </row>
    <row r="72" spans="1:22">
      <c r="A72" s="23">
        <v>69</v>
      </c>
      <c r="B72" s="23">
        <v>116919</v>
      </c>
      <c r="C72" s="23" t="s">
        <v>112</v>
      </c>
      <c r="D72" s="23" t="s">
        <v>6</v>
      </c>
      <c r="E72" s="24" t="s">
        <v>54</v>
      </c>
      <c r="F72" s="7">
        <v>3</v>
      </c>
      <c r="G72" s="7">
        <f t="shared" si="21"/>
        <v>5</v>
      </c>
      <c r="H72" s="7">
        <v>1</v>
      </c>
      <c r="I72" s="7">
        <f t="shared" si="27"/>
        <v>3</v>
      </c>
      <c r="J72" s="7">
        <f t="shared" si="28"/>
        <v>60</v>
      </c>
      <c r="K72" s="7">
        <v>0</v>
      </c>
      <c r="L72" s="7">
        <f t="shared" si="22"/>
        <v>-5</v>
      </c>
      <c r="M72" s="7"/>
      <c r="N72" s="7">
        <f t="shared" si="29"/>
        <v>0</v>
      </c>
      <c r="O72" s="7">
        <v>10</v>
      </c>
      <c r="P72" s="7">
        <v>7</v>
      </c>
      <c r="Q72" s="7">
        <f t="shared" si="23"/>
        <v>30</v>
      </c>
      <c r="R72" s="7">
        <f t="shared" si="24"/>
        <v>21</v>
      </c>
      <c r="S72" s="7">
        <f t="shared" si="25"/>
        <v>90</v>
      </c>
      <c r="T72" s="37">
        <f t="shared" si="26"/>
        <v>21</v>
      </c>
      <c r="U72" s="37">
        <f t="shared" si="30"/>
        <v>69</v>
      </c>
      <c r="V72" s="37"/>
    </row>
    <row r="73" spans="1:22">
      <c r="A73" s="23">
        <v>70</v>
      </c>
      <c r="B73" s="23">
        <v>115971</v>
      </c>
      <c r="C73" s="23" t="s">
        <v>113</v>
      </c>
      <c r="D73" s="23" t="s">
        <v>6</v>
      </c>
      <c r="E73" s="24" t="s">
        <v>54</v>
      </c>
      <c r="F73" s="7">
        <v>3</v>
      </c>
      <c r="G73" s="7">
        <f t="shared" si="21"/>
        <v>5</v>
      </c>
      <c r="H73" s="7">
        <v>1</v>
      </c>
      <c r="I73" s="7">
        <f t="shared" si="27"/>
        <v>3</v>
      </c>
      <c r="J73" s="7">
        <f t="shared" si="28"/>
        <v>60</v>
      </c>
      <c r="K73" s="7">
        <v>3</v>
      </c>
      <c r="L73" s="7">
        <f t="shared" si="22"/>
        <v>-2</v>
      </c>
      <c r="M73" s="7"/>
      <c r="N73" s="7">
        <f t="shared" si="29"/>
        <v>60</v>
      </c>
      <c r="O73" s="7">
        <v>10</v>
      </c>
      <c r="P73" s="7">
        <v>16</v>
      </c>
      <c r="Q73" s="7">
        <f t="shared" si="23"/>
        <v>30</v>
      </c>
      <c r="R73" s="7">
        <f t="shared" si="24"/>
        <v>48</v>
      </c>
      <c r="S73" s="7">
        <f t="shared" si="25"/>
        <v>90</v>
      </c>
      <c r="T73" s="37">
        <f t="shared" si="26"/>
        <v>108</v>
      </c>
      <c r="U73" s="37"/>
      <c r="V73" s="37">
        <f>T73-S73</f>
        <v>18</v>
      </c>
    </row>
    <row r="74" spans="1:22">
      <c r="A74" s="23">
        <v>71</v>
      </c>
      <c r="B74" s="23">
        <v>349</v>
      </c>
      <c r="C74" s="23" t="s">
        <v>114</v>
      </c>
      <c r="D74" s="23" t="s">
        <v>6</v>
      </c>
      <c r="E74" s="24" t="s">
        <v>54</v>
      </c>
      <c r="F74" s="7">
        <v>3</v>
      </c>
      <c r="G74" s="7">
        <f t="shared" si="21"/>
        <v>5</v>
      </c>
      <c r="H74" s="7">
        <v>1</v>
      </c>
      <c r="I74" s="7">
        <f t="shared" si="27"/>
        <v>3</v>
      </c>
      <c r="J74" s="7">
        <f t="shared" si="28"/>
        <v>60</v>
      </c>
      <c r="K74" s="7">
        <v>0</v>
      </c>
      <c r="L74" s="7">
        <f t="shared" si="22"/>
        <v>-5</v>
      </c>
      <c r="M74" s="7"/>
      <c r="N74" s="7">
        <f t="shared" si="29"/>
        <v>0</v>
      </c>
      <c r="O74" s="7">
        <v>10</v>
      </c>
      <c r="P74" s="7">
        <v>5</v>
      </c>
      <c r="Q74" s="7">
        <f t="shared" si="23"/>
        <v>30</v>
      </c>
      <c r="R74" s="7">
        <f t="shared" si="24"/>
        <v>15</v>
      </c>
      <c r="S74" s="7">
        <f t="shared" si="25"/>
        <v>90</v>
      </c>
      <c r="T74" s="37">
        <f t="shared" si="26"/>
        <v>15</v>
      </c>
      <c r="U74" s="37">
        <f t="shared" si="30"/>
        <v>75</v>
      </c>
      <c r="V74" s="37"/>
    </row>
    <row r="75" spans="1:22">
      <c r="A75" s="23">
        <v>72</v>
      </c>
      <c r="B75" s="23">
        <v>113299</v>
      </c>
      <c r="C75" s="23" t="s">
        <v>115</v>
      </c>
      <c r="D75" s="23" t="s">
        <v>6</v>
      </c>
      <c r="E75" s="24" t="s">
        <v>54</v>
      </c>
      <c r="F75" s="7">
        <v>3</v>
      </c>
      <c r="G75" s="7">
        <f t="shared" si="21"/>
        <v>5</v>
      </c>
      <c r="H75" s="7">
        <v>1</v>
      </c>
      <c r="I75" s="7">
        <f t="shared" si="27"/>
        <v>3</v>
      </c>
      <c r="J75" s="7">
        <f t="shared" si="28"/>
        <v>60</v>
      </c>
      <c r="K75" s="7">
        <v>1</v>
      </c>
      <c r="L75" s="7">
        <f t="shared" si="22"/>
        <v>-4</v>
      </c>
      <c r="M75" s="7"/>
      <c r="N75" s="7">
        <f t="shared" si="29"/>
        <v>20</v>
      </c>
      <c r="O75" s="7">
        <v>10</v>
      </c>
      <c r="P75" s="7">
        <v>9</v>
      </c>
      <c r="Q75" s="7">
        <f t="shared" si="23"/>
        <v>30</v>
      </c>
      <c r="R75" s="7">
        <f t="shared" si="24"/>
        <v>27</v>
      </c>
      <c r="S75" s="7">
        <f t="shared" si="25"/>
        <v>90</v>
      </c>
      <c r="T75" s="37">
        <f t="shared" si="26"/>
        <v>47</v>
      </c>
      <c r="U75" s="37">
        <f t="shared" si="30"/>
        <v>43</v>
      </c>
      <c r="V75" s="37"/>
    </row>
    <row r="76" spans="1:22">
      <c r="A76" s="23">
        <v>73</v>
      </c>
      <c r="B76" s="23">
        <v>105396</v>
      </c>
      <c r="C76" s="23" t="s">
        <v>116</v>
      </c>
      <c r="D76" s="23" t="s">
        <v>6</v>
      </c>
      <c r="E76" s="24" t="s">
        <v>54</v>
      </c>
      <c r="F76" s="7">
        <v>3</v>
      </c>
      <c r="G76" s="7">
        <f t="shared" si="21"/>
        <v>5</v>
      </c>
      <c r="H76" s="7">
        <v>1</v>
      </c>
      <c r="I76" s="7">
        <f t="shared" si="27"/>
        <v>3</v>
      </c>
      <c r="J76" s="7">
        <f t="shared" si="28"/>
        <v>60</v>
      </c>
      <c r="K76" s="7">
        <v>4</v>
      </c>
      <c r="L76" s="7">
        <f t="shared" si="22"/>
        <v>-1</v>
      </c>
      <c r="M76" s="7"/>
      <c r="N76" s="7">
        <f t="shared" si="29"/>
        <v>80</v>
      </c>
      <c r="O76" s="7">
        <v>10</v>
      </c>
      <c r="P76" s="7">
        <v>16</v>
      </c>
      <c r="Q76" s="7">
        <f t="shared" si="23"/>
        <v>30</v>
      </c>
      <c r="R76" s="7">
        <f t="shared" si="24"/>
        <v>48</v>
      </c>
      <c r="S76" s="7">
        <f t="shared" si="25"/>
        <v>90</v>
      </c>
      <c r="T76" s="37">
        <f t="shared" si="26"/>
        <v>128</v>
      </c>
      <c r="U76" s="37"/>
      <c r="V76" s="37">
        <f>T76-S76</f>
        <v>38</v>
      </c>
    </row>
    <row r="77" spans="1:22">
      <c r="A77" s="23">
        <v>74</v>
      </c>
      <c r="B77" s="23">
        <v>753</v>
      </c>
      <c r="C77" s="23" t="s">
        <v>117</v>
      </c>
      <c r="D77" s="23" t="s">
        <v>6</v>
      </c>
      <c r="E77" s="24" t="s">
        <v>54</v>
      </c>
      <c r="F77" s="7">
        <v>3</v>
      </c>
      <c r="G77" s="7">
        <f t="shared" si="21"/>
        <v>5</v>
      </c>
      <c r="H77" s="7">
        <v>1</v>
      </c>
      <c r="I77" s="7">
        <f t="shared" si="27"/>
        <v>3</v>
      </c>
      <c r="J77" s="7">
        <f t="shared" si="28"/>
        <v>60</v>
      </c>
      <c r="K77" s="7">
        <v>0</v>
      </c>
      <c r="L77" s="7">
        <f t="shared" si="22"/>
        <v>-5</v>
      </c>
      <c r="M77" s="7"/>
      <c r="N77" s="7">
        <f t="shared" si="29"/>
        <v>0</v>
      </c>
      <c r="O77" s="7">
        <v>10</v>
      </c>
      <c r="P77" s="7">
        <v>0</v>
      </c>
      <c r="Q77" s="7">
        <f t="shared" si="23"/>
        <v>30</v>
      </c>
      <c r="R77" s="7">
        <f t="shared" si="24"/>
        <v>0</v>
      </c>
      <c r="S77" s="7">
        <f t="shared" si="25"/>
        <v>90</v>
      </c>
      <c r="T77" s="37">
        <f t="shared" si="26"/>
        <v>0</v>
      </c>
      <c r="U77" s="37">
        <f t="shared" si="30"/>
        <v>90</v>
      </c>
      <c r="V77" s="37"/>
    </row>
    <row r="78" spans="1:22">
      <c r="A78" s="23">
        <v>75</v>
      </c>
      <c r="B78" s="38">
        <v>119262</v>
      </c>
      <c r="C78" s="23" t="s">
        <v>118</v>
      </c>
      <c r="D78" s="23" t="s">
        <v>6</v>
      </c>
      <c r="E78" s="24" t="s">
        <v>54</v>
      </c>
      <c r="F78" s="7">
        <v>3</v>
      </c>
      <c r="G78" s="7">
        <f t="shared" si="21"/>
        <v>5</v>
      </c>
      <c r="H78" s="7">
        <v>2</v>
      </c>
      <c r="I78" s="7">
        <f>G78</f>
        <v>5</v>
      </c>
      <c r="J78" s="7">
        <f>G78*25</f>
        <v>125</v>
      </c>
      <c r="K78" s="7">
        <v>6</v>
      </c>
      <c r="L78" s="7">
        <f t="shared" si="22"/>
        <v>1</v>
      </c>
      <c r="M78" s="7">
        <v>2</v>
      </c>
      <c r="N78" s="7">
        <f>K78*25</f>
        <v>150</v>
      </c>
      <c r="O78" s="7">
        <v>9</v>
      </c>
      <c r="P78" s="7">
        <v>9</v>
      </c>
      <c r="Q78" s="7">
        <f t="shared" si="23"/>
        <v>27</v>
      </c>
      <c r="R78" s="7">
        <f t="shared" si="24"/>
        <v>27</v>
      </c>
      <c r="S78" s="7">
        <f t="shared" si="25"/>
        <v>152</v>
      </c>
      <c r="T78" s="37">
        <f t="shared" si="26"/>
        <v>177</v>
      </c>
      <c r="U78" s="37"/>
      <c r="V78" s="37">
        <f>T78-S78</f>
        <v>25</v>
      </c>
    </row>
    <row r="79" spans="1:22">
      <c r="A79" s="23">
        <v>76</v>
      </c>
      <c r="B79" s="23">
        <v>571</v>
      </c>
      <c r="C79" s="23" t="s">
        <v>119</v>
      </c>
      <c r="D79" s="23" t="s">
        <v>7</v>
      </c>
      <c r="E79" s="24" t="s">
        <v>42</v>
      </c>
      <c r="F79" s="7">
        <v>6</v>
      </c>
      <c r="G79" s="7">
        <f t="shared" si="21"/>
        <v>8</v>
      </c>
      <c r="H79" s="7">
        <v>2</v>
      </c>
      <c r="I79" s="7">
        <f>G79</f>
        <v>8</v>
      </c>
      <c r="J79" s="7">
        <f>G79*25</f>
        <v>200</v>
      </c>
      <c r="K79" s="7">
        <v>12</v>
      </c>
      <c r="L79" s="7">
        <f t="shared" si="22"/>
        <v>4</v>
      </c>
      <c r="M79" s="7">
        <v>2</v>
      </c>
      <c r="N79" s="7">
        <f>K79*25</f>
        <v>300</v>
      </c>
      <c r="O79" s="7">
        <v>26</v>
      </c>
      <c r="P79" s="7">
        <v>23</v>
      </c>
      <c r="Q79" s="7">
        <f t="shared" si="23"/>
        <v>78</v>
      </c>
      <c r="R79" s="7">
        <f t="shared" si="24"/>
        <v>69</v>
      </c>
      <c r="S79" s="7">
        <f t="shared" si="25"/>
        <v>278</v>
      </c>
      <c r="T79" s="37">
        <f t="shared" si="26"/>
        <v>369</v>
      </c>
      <c r="U79" s="37"/>
      <c r="V79" s="37">
        <f>T79-S79</f>
        <v>91</v>
      </c>
    </row>
    <row r="80" spans="1:22">
      <c r="A80" s="23">
        <v>77</v>
      </c>
      <c r="B80" s="23">
        <v>707</v>
      </c>
      <c r="C80" s="23" t="s">
        <v>120</v>
      </c>
      <c r="D80" s="23" t="s">
        <v>7</v>
      </c>
      <c r="E80" s="24" t="s">
        <v>42</v>
      </c>
      <c r="F80" s="7">
        <v>6</v>
      </c>
      <c r="G80" s="7">
        <f t="shared" si="21"/>
        <v>8</v>
      </c>
      <c r="H80" s="7">
        <v>1</v>
      </c>
      <c r="I80" s="7">
        <f>F80</f>
        <v>6</v>
      </c>
      <c r="J80" s="7">
        <f>F80*20</f>
        <v>120</v>
      </c>
      <c r="K80" s="7">
        <v>0</v>
      </c>
      <c r="L80" s="7">
        <f t="shared" si="22"/>
        <v>-8</v>
      </c>
      <c r="M80" s="7"/>
      <c r="N80" s="7">
        <f t="shared" ref="N80:N88" si="31">K80*20</f>
        <v>0</v>
      </c>
      <c r="O80" s="7">
        <v>18</v>
      </c>
      <c r="P80" s="7">
        <v>8</v>
      </c>
      <c r="Q80" s="7">
        <f t="shared" si="23"/>
        <v>54</v>
      </c>
      <c r="R80" s="7">
        <f t="shared" si="24"/>
        <v>24</v>
      </c>
      <c r="S80" s="7">
        <f t="shared" si="25"/>
        <v>174</v>
      </c>
      <c r="T80" s="37">
        <f t="shared" si="26"/>
        <v>24</v>
      </c>
      <c r="U80" s="37">
        <f t="shared" si="30"/>
        <v>150</v>
      </c>
      <c r="V80" s="37"/>
    </row>
    <row r="81" spans="1:22">
      <c r="A81" s="23">
        <v>78</v>
      </c>
      <c r="B81" s="23">
        <v>712</v>
      </c>
      <c r="C81" s="23" t="s">
        <v>121</v>
      </c>
      <c r="D81" s="23" t="s">
        <v>7</v>
      </c>
      <c r="E81" s="24" t="s">
        <v>42</v>
      </c>
      <c r="F81" s="7">
        <v>6</v>
      </c>
      <c r="G81" s="7">
        <f t="shared" si="21"/>
        <v>8</v>
      </c>
      <c r="H81" s="7">
        <v>2</v>
      </c>
      <c r="I81" s="7">
        <f>G81</f>
        <v>8</v>
      </c>
      <c r="J81" s="7">
        <f>G81*25</f>
        <v>200</v>
      </c>
      <c r="K81" s="7">
        <v>6</v>
      </c>
      <c r="L81" s="7">
        <f t="shared" si="22"/>
        <v>-2</v>
      </c>
      <c r="M81" s="7"/>
      <c r="N81" s="7">
        <f t="shared" si="31"/>
        <v>120</v>
      </c>
      <c r="O81" s="7">
        <v>18</v>
      </c>
      <c r="P81" s="7">
        <v>36</v>
      </c>
      <c r="Q81" s="7">
        <f t="shared" si="23"/>
        <v>54</v>
      </c>
      <c r="R81" s="7">
        <f t="shared" si="24"/>
        <v>108</v>
      </c>
      <c r="S81" s="7">
        <f t="shared" si="25"/>
        <v>254</v>
      </c>
      <c r="T81" s="37">
        <f t="shared" si="26"/>
        <v>228</v>
      </c>
      <c r="U81" s="37">
        <f t="shared" si="30"/>
        <v>26</v>
      </c>
      <c r="V81" s="37"/>
    </row>
    <row r="82" spans="1:22">
      <c r="A82" s="23">
        <v>79</v>
      </c>
      <c r="B82" s="23">
        <v>546</v>
      </c>
      <c r="C82" s="23" t="s">
        <v>122</v>
      </c>
      <c r="D82" s="23" t="s">
        <v>7</v>
      </c>
      <c r="E82" s="24" t="s">
        <v>42</v>
      </c>
      <c r="F82" s="7">
        <v>6</v>
      </c>
      <c r="G82" s="7">
        <f t="shared" si="21"/>
        <v>8</v>
      </c>
      <c r="H82" s="7">
        <v>1</v>
      </c>
      <c r="I82" s="7">
        <f t="shared" ref="I82:I101" si="32">F82</f>
        <v>6</v>
      </c>
      <c r="J82" s="7">
        <f t="shared" ref="J82:J101" si="33">F82*20</f>
        <v>120</v>
      </c>
      <c r="K82" s="7">
        <v>5</v>
      </c>
      <c r="L82" s="7">
        <f t="shared" si="22"/>
        <v>-3</v>
      </c>
      <c r="M82" s="7"/>
      <c r="N82" s="7">
        <f t="shared" si="31"/>
        <v>100</v>
      </c>
      <c r="O82" s="7">
        <v>18</v>
      </c>
      <c r="P82" s="7">
        <v>23</v>
      </c>
      <c r="Q82" s="7">
        <f t="shared" si="23"/>
        <v>54</v>
      </c>
      <c r="R82" s="7">
        <f t="shared" si="24"/>
        <v>69</v>
      </c>
      <c r="S82" s="7">
        <f t="shared" si="25"/>
        <v>174</v>
      </c>
      <c r="T82" s="37">
        <f t="shared" si="26"/>
        <v>169</v>
      </c>
      <c r="U82" s="37">
        <f t="shared" si="30"/>
        <v>5</v>
      </c>
      <c r="V82" s="37"/>
    </row>
    <row r="83" spans="1:22">
      <c r="A83" s="23">
        <v>80</v>
      </c>
      <c r="B83" s="23">
        <v>387</v>
      </c>
      <c r="C83" s="23" t="s">
        <v>123</v>
      </c>
      <c r="D83" s="23" t="s">
        <v>7</v>
      </c>
      <c r="E83" s="24" t="s">
        <v>42</v>
      </c>
      <c r="F83" s="7">
        <v>6</v>
      </c>
      <c r="G83" s="7">
        <f t="shared" si="21"/>
        <v>8</v>
      </c>
      <c r="H83" s="7">
        <v>1</v>
      </c>
      <c r="I83" s="7">
        <f t="shared" si="32"/>
        <v>6</v>
      </c>
      <c r="J83" s="7">
        <f t="shared" si="33"/>
        <v>120</v>
      </c>
      <c r="K83" s="7">
        <v>1</v>
      </c>
      <c r="L83" s="7">
        <f t="shared" si="22"/>
        <v>-7</v>
      </c>
      <c r="M83" s="7"/>
      <c r="N83" s="7">
        <f t="shared" si="31"/>
        <v>20</v>
      </c>
      <c r="O83" s="7">
        <v>18</v>
      </c>
      <c r="P83" s="7">
        <v>12</v>
      </c>
      <c r="Q83" s="7">
        <f t="shared" si="23"/>
        <v>54</v>
      </c>
      <c r="R83" s="7">
        <f t="shared" si="24"/>
        <v>36</v>
      </c>
      <c r="S83" s="7">
        <f t="shared" si="25"/>
        <v>174</v>
      </c>
      <c r="T83" s="37">
        <f t="shared" si="26"/>
        <v>56</v>
      </c>
      <c r="U83" s="37">
        <f t="shared" si="30"/>
        <v>118</v>
      </c>
      <c r="V83" s="37"/>
    </row>
    <row r="84" spans="1:22">
      <c r="A84" s="23">
        <v>81</v>
      </c>
      <c r="B84" s="23">
        <v>511</v>
      </c>
      <c r="C84" s="23" t="s">
        <v>124</v>
      </c>
      <c r="D84" s="23" t="s">
        <v>7</v>
      </c>
      <c r="E84" s="24" t="s">
        <v>42</v>
      </c>
      <c r="F84" s="7">
        <v>6</v>
      </c>
      <c r="G84" s="7">
        <f t="shared" si="21"/>
        <v>8</v>
      </c>
      <c r="H84" s="7">
        <v>1</v>
      </c>
      <c r="I84" s="7">
        <f t="shared" si="32"/>
        <v>6</v>
      </c>
      <c r="J84" s="7">
        <f t="shared" si="33"/>
        <v>120</v>
      </c>
      <c r="K84" s="7">
        <v>1</v>
      </c>
      <c r="L84" s="7">
        <f t="shared" si="22"/>
        <v>-7</v>
      </c>
      <c r="M84" s="7"/>
      <c r="N84" s="7">
        <f t="shared" si="31"/>
        <v>20</v>
      </c>
      <c r="O84" s="7">
        <v>18</v>
      </c>
      <c r="P84" s="7">
        <v>30</v>
      </c>
      <c r="Q84" s="7">
        <f t="shared" si="23"/>
        <v>54</v>
      </c>
      <c r="R84" s="7">
        <f t="shared" si="24"/>
        <v>90</v>
      </c>
      <c r="S84" s="7">
        <f t="shared" si="25"/>
        <v>174</v>
      </c>
      <c r="T84" s="37">
        <f t="shared" si="26"/>
        <v>110</v>
      </c>
      <c r="U84" s="37">
        <f t="shared" si="30"/>
        <v>64</v>
      </c>
      <c r="V84" s="37"/>
    </row>
    <row r="85" spans="1:22">
      <c r="A85" s="23">
        <v>82</v>
      </c>
      <c r="B85" s="23">
        <v>377</v>
      </c>
      <c r="C85" s="23" t="s">
        <v>125</v>
      </c>
      <c r="D85" s="23" t="s">
        <v>7</v>
      </c>
      <c r="E85" s="24" t="s">
        <v>42</v>
      </c>
      <c r="F85" s="7">
        <v>6</v>
      </c>
      <c r="G85" s="7">
        <f t="shared" si="21"/>
        <v>8</v>
      </c>
      <c r="H85" s="7">
        <v>1</v>
      </c>
      <c r="I85" s="7">
        <f t="shared" si="32"/>
        <v>6</v>
      </c>
      <c r="J85" s="7">
        <f t="shared" si="33"/>
        <v>120</v>
      </c>
      <c r="K85" s="7">
        <v>1</v>
      </c>
      <c r="L85" s="7">
        <f t="shared" si="22"/>
        <v>-7</v>
      </c>
      <c r="M85" s="7"/>
      <c r="N85" s="7">
        <f t="shared" si="31"/>
        <v>20</v>
      </c>
      <c r="O85" s="7">
        <v>18</v>
      </c>
      <c r="P85" s="7">
        <v>20</v>
      </c>
      <c r="Q85" s="7">
        <f t="shared" si="23"/>
        <v>54</v>
      </c>
      <c r="R85" s="7">
        <f t="shared" si="24"/>
        <v>60</v>
      </c>
      <c r="S85" s="7">
        <f t="shared" si="25"/>
        <v>174</v>
      </c>
      <c r="T85" s="37">
        <f t="shared" si="26"/>
        <v>80</v>
      </c>
      <c r="U85" s="37">
        <f t="shared" si="30"/>
        <v>94</v>
      </c>
      <c r="V85" s="37"/>
    </row>
    <row r="86" spans="1:22">
      <c r="A86" s="23">
        <v>83</v>
      </c>
      <c r="B86" s="23">
        <v>737</v>
      </c>
      <c r="C86" s="23" t="s">
        <v>126</v>
      </c>
      <c r="D86" s="23" t="s">
        <v>7</v>
      </c>
      <c r="E86" s="24" t="s">
        <v>42</v>
      </c>
      <c r="F86" s="7">
        <v>6</v>
      </c>
      <c r="G86" s="7">
        <f t="shared" si="21"/>
        <v>8</v>
      </c>
      <c r="H86" s="7">
        <v>1</v>
      </c>
      <c r="I86" s="7">
        <f t="shared" si="32"/>
        <v>6</v>
      </c>
      <c r="J86" s="7">
        <f t="shared" si="33"/>
        <v>120</v>
      </c>
      <c r="K86" s="7">
        <v>0</v>
      </c>
      <c r="L86" s="7">
        <f t="shared" si="22"/>
        <v>-8</v>
      </c>
      <c r="M86" s="7"/>
      <c r="N86" s="7">
        <f t="shared" si="31"/>
        <v>0</v>
      </c>
      <c r="O86" s="7">
        <v>26</v>
      </c>
      <c r="P86" s="7">
        <v>41</v>
      </c>
      <c r="Q86" s="7">
        <f t="shared" si="23"/>
        <v>78</v>
      </c>
      <c r="R86" s="7">
        <f t="shared" si="24"/>
        <v>123</v>
      </c>
      <c r="S86" s="7">
        <f t="shared" si="25"/>
        <v>198</v>
      </c>
      <c r="T86" s="37">
        <f t="shared" si="26"/>
        <v>123</v>
      </c>
      <c r="U86" s="37">
        <f t="shared" si="30"/>
        <v>75</v>
      </c>
      <c r="V86" s="37"/>
    </row>
    <row r="87" spans="1:22">
      <c r="A87" s="23">
        <v>84</v>
      </c>
      <c r="B87" s="23">
        <v>515</v>
      </c>
      <c r="C87" s="23" t="s">
        <v>127</v>
      </c>
      <c r="D87" s="23" t="s">
        <v>7</v>
      </c>
      <c r="E87" s="24" t="s">
        <v>45</v>
      </c>
      <c r="F87" s="7">
        <v>5</v>
      </c>
      <c r="G87" s="7">
        <f t="shared" si="21"/>
        <v>7</v>
      </c>
      <c r="H87" s="7">
        <v>1</v>
      </c>
      <c r="I87" s="7">
        <f t="shared" si="32"/>
        <v>5</v>
      </c>
      <c r="J87" s="7">
        <f t="shared" si="33"/>
        <v>100</v>
      </c>
      <c r="K87" s="7">
        <v>4</v>
      </c>
      <c r="L87" s="7">
        <f t="shared" si="22"/>
        <v>-3</v>
      </c>
      <c r="M87" s="7"/>
      <c r="N87" s="7">
        <f t="shared" si="31"/>
        <v>80</v>
      </c>
      <c r="O87" s="7">
        <v>14</v>
      </c>
      <c r="P87" s="7">
        <v>17</v>
      </c>
      <c r="Q87" s="7">
        <f t="shared" si="23"/>
        <v>42</v>
      </c>
      <c r="R87" s="7">
        <f t="shared" si="24"/>
        <v>51</v>
      </c>
      <c r="S87" s="7">
        <f t="shared" si="25"/>
        <v>142</v>
      </c>
      <c r="T87" s="37">
        <f t="shared" si="26"/>
        <v>131</v>
      </c>
      <c r="U87" s="37">
        <f t="shared" si="30"/>
        <v>11</v>
      </c>
      <c r="V87" s="37"/>
    </row>
    <row r="88" spans="1:22">
      <c r="A88" s="23">
        <v>85</v>
      </c>
      <c r="B88" s="23">
        <v>103639</v>
      </c>
      <c r="C88" s="23" t="s">
        <v>128</v>
      </c>
      <c r="D88" s="23" t="s">
        <v>7</v>
      </c>
      <c r="E88" s="24" t="s">
        <v>45</v>
      </c>
      <c r="F88" s="7">
        <v>4</v>
      </c>
      <c r="G88" s="7">
        <f t="shared" si="21"/>
        <v>6</v>
      </c>
      <c r="H88" s="7">
        <v>1</v>
      </c>
      <c r="I88" s="7">
        <f t="shared" si="32"/>
        <v>4</v>
      </c>
      <c r="J88" s="7">
        <f t="shared" si="33"/>
        <v>80</v>
      </c>
      <c r="K88" s="7">
        <v>3</v>
      </c>
      <c r="L88" s="7">
        <f t="shared" si="22"/>
        <v>-3</v>
      </c>
      <c r="M88" s="7"/>
      <c r="N88" s="7">
        <f t="shared" si="31"/>
        <v>60</v>
      </c>
      <c r="O88" s="7">
        <v>14</v>
      </c>
      <c r="P88" s="7">
        <v>4</v>
      </c>
      <c r="Q88" s="7">
        <f t="shared" si="23"/>
        <v>42</v>
      </c>
      <c r="R88" s="7">
        <f t="shared" si="24"/>
        <v>12</v>
      </c>
      <c r="S88" s="7">
        <f t="shared" si="25"/>
        <v>122</v>
      </c>
      <c r="T88" s="37">
        <f t="shared" si="26"/>
        <v>72</v>
      </c>
      <c r="U88" s="37">
        <f t="shared" si="30"/>
        <v>50</v>
      </c>
      <c r="V88" s="37"/>
    </row>
    <row r="89" spans="1:22">
      <c r="A89" s="23">
        <v>86</v>
      </c>
      <c r="B89" s="23">
        <v>105751</v>
      </c>
      <c r="C89" s="23" t="s">
        <v>129</v>
      </c>
      <c r="D89" s="23" t="s">
        <v>7</v>
      </c>
      <c r="E89" s="24" t="s">
        <v>45</v>
      </c>
      <c r="F89" s="7">
        <v>5</v>
      </c>
      <c r="G89" s="7">
        <f t="shared" si="21"/>
        <v>7</v>
      </c>
      <c r="H89" s="7">
        <v>1</v>
      </c>
      <c r="I89" s="7">
        <f t="shared" si="32"/>
        <v>5</v>
      </c>
      <c r="J89" s="7">
        <f t="shared" si="33"/>
        <v>100</v>
      </c>
      <c r="K89" s="7">
        <v>11</v>
      </c>
      <c r="L89" s="7">
        <f t="shared" si="22"/>
        <v>4</v>
      </c>
      <c r="M89" s="7">
        <v>2</v>
      </c>
      <c r="N89" s="7">
        <f>K89*25</f>
        <v>275</v>
      </c>
      <c r="O89" s="7">
        <v>14</v>
      </c>
      <c r="P89" s="7">
        <v>17</v>
      </c>
      <c r="Q89" s="7">
        <f t="shared" si="23"/>
        <v>42</v>
      </c>
      <c r="R89" s="7">
        <f t="shared" si="24"/>
        <v>51</v>
      </c>
      <c r="S89" s="7">
        <f t="shared" si="25"/>
        <v>142</v>
      </c>
      <c r="T89" s="37">
        <f t="shared" si="26"/>
        <v>326</v>
      </c>
      <c r="U89" s="37"/>
      <c r="V89" s="37">
        <f>T89-S89</f>
        <v>184</v>
      </c>
    </row>
    <row r="90" spans="1:22">
      <c r="A90" s="23">
        <v>87</v>
      </c>
      <c r="B90" s="23">
        <v>355</v>
      </c>
      <c r="C90" s="23" t="s">
        <v>130</v>
      </c>
      <c r="D90" s="23" t="s">
        <v>7</v>
      </c>
      <c r="E90" s="24" t="s">
        <v>45</v>
      </c>
      <c r="F90" s="7">
        <v>4</v>
      </c>
      <c r="G90" s="7">
        <f t="shared" si="21"/>
        <v>6</v>
      </c>
      <c r="H90" s="7">
        <v>1</v>
      </c>
      <c r="I90" s="7">
        <f t="shared" si="32"/>
        <v>4</v>
      </c>
      <c r="J90" s="7">
        <f t="shared" si="33"/>
        <v>80</v>
      </c>
      <c r="K90" s="7">
        <v>0</v>
      </c>
      <c r="L90" s="7">
        <f t="shared" si="22"/>
        <v>-6</v>
      </c>
      <c r="M90" s="7"/>
      <c r="N90" s="7">
        <f t="shared" ref="N90:N102" si="34">K90*20</f>
        <v>0</v>
      </c>
      <c r="O90" s="7">
        <v>14</v>
      </c>
      <c r="P90" s="7">
        <v>5</v>
      </c>
      <c r="Q90" s="7">
        <f t="shared" si="23"/>
        <v>42</v>
      </c>
      <c r="R90" s="7">
        <f t="shared" si="24"/>
        <v>15</v>
      </c>
      <c r="S90" s="7">
        <f t="shared" si="25"/>
        <v>122</v>
      </c>
      <c r="T90" s="37">
        <f t="shared" si="26"/>
        <v>15</v>
      </c>
      <c r="U90" s="37">
        <f t="shared" si="30"/>
        <v>107</v>
      </c>
      <c r="V90" s="37"/>
    </row>
    <row r="91" spans="1:22">
      <c r="A91" s="23">
        <v>88</v>
      </c>
      <c r="B91" s="23">
        <v>743</v>
      </c>
      <c r="C91" s="23" t="s">
        <v>131</v>
      </c>
      <c r="D91" s="23" t="s">
        <v>7</v>
      </c>
      <c r="E91" s="24" t="s">
        <v>45</v>
      </c>
      <c r="F91" s="7">
        <v>4</v>
      </c>
      <c r="G91" s="7">
        <f t="shared" si="21"/>
        <v>6</v>
      </c>
      <c r="H91" s="7">
        <v>1</v>
      </c>
      <c r="I91" s="7">
        <f t="shared" si="32"/>
        <v>4</v>
      </c>
      <c r="J91" s="7">
        <f t="shared" si="33"/>
        <v>80</v>
      </c>
      <c r="K91" s="7">
        <v>0</v>
      </c>
      <c r="L91" s="7">
        <f t="shared" si="22"/>
        <v>-6</v>
      </c>
      <c r="M91" s="7"/>
      <c r="N91" s="7">
        <f t="shared" si="34"/>
        <v>0</v>
      </c>
      <c r="O91" s="7">
        <v>14</v>
      </c>
      <c r="P91" s="7">
        <v>9</v>
      </c>
      <c r="Q91" s="7">
        <f t="shared" si="23"/>
        <v>42</v>
      </c>
      <c r="R91" s="7">
        <f t="shared" si="24"/>
        <v>27</v>
      </c>
      <c r="S91" s="7">
        <f t="shared" si="25"/>
        <v>122</v>
      </c>
      <c r="T91" s="37">
        <f t="shared" si="26"/>
        <v>27</v>
      </c>
      <c r="U91" s="37">
        <f t="shared" si="30"/>
        <v>95</v>
      </c>
      <c r="V91" s="37"/>
    </row>
    <row r="92" spans="1:22">
      <c r="A92" s="23">
        <v>89</v>
      </c>
      <c r="B92" s="23">
        <v>118074</v>
      </c>
      <c r="C92" s="23" t="s">
        <v>132</v>
      </c>
      <c r="D92" s="23" t="s">
        <v>7</v>
      </c>
      <c r="E92" s="24" t="s">
        <v>45</v>
      </c>
      <c r="F92" s="7">
        <v>5</v>
      </c>
      <c r="G92" s="7">
        <f t="shared" si="21"/>
        <v>7</v>
      </c>
      <c r="H92" s="7">
        <v>1</v>
      </c>
      <c r="I92" s="7">
        <f t="shared" si="32"/>
        <v>5</v>
      </c>
      <c r="J92" s="7">
        <f t="shared" si="33"/>
        <v>100</v>
      </c>
      <c r="K92" s="7">
        <v>3</v>
      </c>
      <c r="L92" s="7">
        <f t="shared" si="22"/>
        <v>-4</v>
      </c>
      <c r="M92" s="7"/>
      <c r="N92" s="7">
        <f t="shared" si="34"/>
        <v>60</v>
      </c>
      <c r="O92" s="7">
        <v>14</v>
      </c>
      <c r="P92" s="7">
        <v>5</v>
      </c>
      <c r="Q92" s="7">
        <f t="shared" si="23"/>
        <v>42</v>
      </c>
      <c r="R92" s="7">
        <f t="shared" si="24"/>
        <v>15</v>
      </c>
      <c r="S92" s="7">
        <f t="shared" si="25"/>
        <v>142</v>
      </c>
      <c r="T92" s="37">
        <f t="shared" si="26"/>
        <v>75</v>
      </c>
      <c r="U92" s="37">
        <f t="shared" si="30"/>
        <v>67</v>
      </c>
      <c r="V92" s="37"/>
    </row>
    <row r="93" spans="1:22">
      <c r="A93" s="23">
        <v>90</v>
      </c>
      <c r="B93" s="23">
        <v>573</v>
      </c>
      <c r="C93" s="23" t="s">
        <v>133</v>
      </c>
      <c r="D93" s="23" t="s">
        <v>7</v>
      </c>
      <c r="E93" s="24" t="s">
        <v>54</v>
      </c>
      <c r="F93" s="7">
        <v>3</v>
      </c>
      <c r="G93" s="7">
        <f t="shared" si="21"/>
        <v>5</v>
      </c>
      <c r="H93" s="7">
        <v>1</v>
      </c>
      <c r="I93" s="7">
        <f t="shared" si="32"/>
        <v>3</v>
      </c>
      <c r="J93" s="7">
        <f t="shared" si="33"/>
        <v>60</v>
      </c>
      <c r="K93" s="7">
        <v>2</v>
      </c>
      <c r="L93" s="7">
        <f t="shared" si="22"/>
        <v>-3</v>
      </c>
      <c r="M93" s="7"/>
      <c r="N93" s="7">
        <f t="shared" si="34"/>
        <v>40</v>
      </c>
      <c r="O93" s="7">
        <v>10</v>
      </c>
      <c r="P93" s="7">
        <v>3</v>
      </c>
      <c r="Q93" s="7">
        <f t="shared" si="23"/>
        <v>30</v>
      </c>
      <c r="R93" s="7">
        <f t="shared" si="24"/>
        <v>9</v>
      </c>
      <c r="S93" s="7">
        <f t="shared" si="25"/>
        <v>90</v>
      </c>
      <c r="T93" s="37">
        <f t="shared" si="26"/>
        <v>49</v>
      </c>
      <c r="U93" s="37">
        <f t="shared" si="30"/>
        <v>41</v>
      </c>
      <c r="V93" s="37"/>
    </row>
    <row r="94" spans="1:22">
      <c r="A94" s="23">
        <v>91</v>
      </c>
      <c r="B94" s="23">
        <v>723</v>
      </c>
      <c r="C94" s="23" t="s">
        <v>134</v>
      </c>
      <c r="D94" s="23" t="s">
        <v>7</v>
      </c>
      <c r="E94" s="24" t="s">
        <v>54</v>
      </c>
      <c r="F94" s="7">
        <v>3</v>
      </c>
      <c r="G94" s="7">
        <f t="shared" si="21"/>
        <v>5</v>
      </c>
      <c r="H94" s="7">
        <v>1</v>
      </c>
      <c r="I94" s="7">
        <f t="shared" si="32"/>
        <v>3</v>
      </c>
      <c r="J94" s="7">
        <f t="shared" si="33"/>
        <v>60</v>
      </c>
      <c r="K94" s="7">
        <v>0</v>
      </c>
      <c r="L94" s="7">
        <f t="shared" si="22"/>
        <v>-5</v>
      </c>
      <c r="M94" s="7"/>
      <c r="N94" s="7">
        <f t="shared" si="34"/>
        <v>0</v>
      </c>
      <c r="O94" s="7">
        <v>10</v>
      </c>
      <c r="P94" s="7">
        <v>5</v>
      </c>
      <c r="Q94" s="7">
        <f t="shared" si="23"/>
        <v>30</v>
      </c>
      <c r="R94" s="7">
        <f t="shared" si="24"/>
        <v>15</v>
      </c>
      <c r="S94" s="7">
        <f t="shared" si="25"/>
        <v>90</v>
      </c>
      <c r="T94" s="37">
        <f t="shared" si="26"/>
        <v>15</v>
      </c>
      <c r="U94" s="37">
        <f t="shared" si="30"/>
        <v>75</v>
      </c>
      <c r="V94" s="37"/>
    </row>
    <row r="95" spans="1:22">
      <c r="A95" s="23">
        <v>92</v>
      </c>
      <c r="B95" s="23">
        <v>104430</v>
      </c>
      <c r="C95" s="23" t="s">
        <v>135</v>
      </c>
      <c r="D95" s="23" t="s">
        <v>7</v>
      </c>
      <c r="E95" s="24" t="s">
        <v>54</v>
      </c>
      <c r="F95" s="7">
        <v>3</v>
      </c>
      <c r="G95" s="7">
        <f t="shared" si="21"/>
        <v>5</v>
      </c>
      <c r="H95" s="7">
        <v>1</v>
      </c>
      <c r="I95" s="7">
        <f t="shared" si="32"/>
        <v>3</v>
      </c>
      <c r="J95" s="7">
        <f t="shared" si="33"/>
        <v>60</v>
      </c>
      <c r="K95" s="7">
        <v>0</v>
      </c>
      <c r="L95" s="7">
        <f t="shared" si="22"/>
        <v>-5</v>
      </c>
      <c r="M95" s="7"/>
      <c r="N95" s="7">
        <f t="shared" si="34"/>
        <v>0</v>
      </c>
      <c r="O95" s="7">
        <v>10</v>
      </c>
      <c r="P95" s="7">
        <v>10</v>
      </c>
      <c r="Q95" s="7">
        <f t="shared" si="23"/>
        <v>30</v>
      </c>
      <c r="R95" s="7">
        <f t="shared" si="24"/>
        <v>30</v>
      </c>
      <c r="S95" s="7">
        <f t="shared" si="25"/>
        <v>90</v>
      </c>
      <c r="T95" s="37">
        <f t="shared" si="26"/>
        <v>30</v>
      </c>
      <c r="U95" s="37">
        <f t="shared" si="30"/>
        <v>60</v>
      </c>
      <c r="V95" s="37"/>
    </row>
    <row r="96" spans="1:22">
      <c r="A96" s="23">
        <v>93</v>
      </c>
      <c r="B96" s="23">
        <v>733</v>
      </c>
      <c r="C96" s="23" t="s">
        <v>136</v>
      </c>
      <c r="D96" s="23" t="s">
        <v>7</v>
      </c>
      <c r="E96" s="24" t="s">
        <v>54</v>
      </c>
      <c r="F96" s="7">
        <v>3</v>
      </c>
      <c r="G96" s="7">
        <f t="shared" si="21"/>
        <v>5</v>
      </c>
      <c r="H96" s="7">
        <v>1</v>
      </c>
      <c r="I96" s="7">
        <f t="shared" si="32"/>
        <v>3</v>
      </c>
      <c r="J96" s="7">
        <f t="shared" si="33"/>
        <v>60</v>
      </c>
      <c r="K96" s="7">
        <v>4</v>
      </c>
      <c r="L96" s="7">
        <f t="shared" si="22"/>
        <v>-1</v>
      </c>
      <c r="M96" s="7"/>
      <c r="N96" s="7">
        <f t="shared" si="34"/>
        <v>80</v>
      </c>
      <c r="O96" s="7">
        <v>10</v>
      </c>
      <c r="P96" s="7">
        <v>16</v>
      </c>
      <c r="Q96" s="7">
        <f t="shared" si="23"/>
        <v>30</v>
      </c>
      <c r="R96" s="7">
        <f t="shared" si="24"/>
        <v>48</v>
      </c>
      <c r="S96" s="7">
        <f t="shared" si="25"/>
        <v>90</v>
      </c>
      <c r="T96" s="37">
        <f t="shared" si="26"/>
        <v>128</v>
      </c>
      <c r="U96" s="37"/>
      <c r="V96" s="37">
        <f>T96-S96</f>
        <v>38</v>
      </c>
    </row>
    <row r="97" spans="1:22">
      <c r="A97" s="23">
        <v>94</v>
      </c>
      <c r="B97" s="23">
        <v>740</v>
      </c>
      <c r="C97" s="23" t="s">
        <v>137</v>
      </c>
      <c r="D97" s="23" t="s">
        <v>7</v>
      </c>
      <c r="E97" s="24" t="s">
        <v>54</v>
      </c>
      <c r="F97" s="7">
        <v>3</v>
      </c>
      <c r="G97" s="7">
        <f t="shared" si="21"/>
        <v>5</v>
      </c>
      <c r="H97" s="7">
        <v>1</v>
      </c>
      <c r="I97" s="7">
        <f t="shared" si="32"/>
        <v>3</v>
      </c>
      <c r="J97" s="7">
        <f t="shared" si="33"/>
        <v>60</v>
      </c>
      <c r="K97" s="7">
        <v>0</v>
      </c>
      <c r="L97" s="7">
        <f t="shared" si="22"/>
        <v>-5</v>
      </c>
      <c r="M97" s="7"/>
      <c r="N97" s="7">
        <f t="shared" si="34"/>
        <v>0</v>
      </c>
      <c r="O97" s="7">
        <v>10</v>
      </c>
      <c r="P97" s="7">
        <v>4</v>
      </c>
      <c r="Q97" s="7">
        <f t="shared" si="23"/>
        <v>30</v>
      </c>
      <c r="R97" s="7">
        <f t="shared" si="24"/>
        <v>12</v>
      </c>
      <c r="S97" s="7">
        <f t="shared" si="25"/>
        <v>90</v>
      </c>
      <c r="T97" s="37">
        <f t="shared" si="26"/>
        <v>12</v>
      </c>
      <c r="U97" s="37">
        <f t="shared" si="30"/>
        <v>78</v>
      </c>
      <c r="V97" s="37"/>
    </row>
    <row r="98" spans="1:22">
      <c r="A98" s="23">
        <v>95</v>
      </c>
      <c r="B98" s="23">
        <v>114069</v>
      </c>
      <c r="C98" s="23" t="s">
        <v>138</v>
      </c>
      <c r="D98" s="23" t="s">
        <v>7</v>
      </c>
      <c r="E98" s="24" t="s">
        <v>54</v>
      </c>
      <c r="F98" s="7">
        <v>3</v>
      </c>
      <c r="G98" s="7">
        <f t="shared" si="21"/>
        <v>5</v>
      </c>
      <c r="H98" s="7">
        <v>1</v>
      </c>
      <c r="I98" s="7">
        <f t="shared" si="32"/>
        <v>3</v>
      </c>
      <c r="J98" s="7">
        <f t="shared" si="33"/>
        <v>60</v>
      </c>
      <c r="K98" s="7">
        <v>0</v>
      </c>
      <c r="L98" s="7">
        <f t="shared" si="22"/>
        <v>-5</v>
      </c>
      <c r="M98" s="7"/>
      <c r="N98" s="7">
        <f t="shared" si="34"/>
        <v>0</v>
      </c>
      <c r="O98" s="7">
        <v>10</v>
      </c>
      <c r="P98" s="7">
        <v>9</v>
      </c>
      <c r="Q98" s="7">
        <f t="shared" si="23"/>
        <v>30</v>
      </c>
      <c r="R98" s="7">
        <f t="shared" si="24"/>
        <v>27</v>
      </c>
      <c r="S98" s="7">
        <f t="shared" si="25"/>
        <v>90</v>
      </c>
      <c r="T98" s="37">
        <f t="shared" si="26"/>
        <v>27</v>
      </c>
      <c r="U98" s="37">
        <f t="shared" si="30"/>
        <v>63</v>
      </c>
      <c r="V98" s="37"/>
    </row>
    <row r="99" spans="1:22">
      <c r="A99" s="23">
        <v>96</v>
      </c>
      <c r="B99" s="23">
        <v>118758</v>
      </c>
      <c r="C99" s="23" t="s">
        <v>139</v>
      </c>
      <c r="D99" s="23" t="s">
        <v>7</v>
      </c>
      <c r="E99" s="24" t="s">
        <v>54</v>
      </c>
      <c r="F99" s="7">
        <v>3</v>
      </c>
      <c r="G99" s="7">
        <f t="shared" si="21"/>
        <v>5</v>
      </c>
      <c r="H99" s="7">
        <v>1</v>
      </c>
      <c r="I99" s="7">
        <f t="shared" si="32"/>
        <v>3</v>
      </c>
      <c r="J99" s="7">
        <f t="shared" si="33"/>
        <v>60</v>
      </c>
      <c r="K99" s="7">
        <v>0</v>
      </c>
      <c r="L99" s="7">
        <f t="shared" si="22"/>
        <v>-5</v>
      </c>
      <c r="M99" s="7"/>
      <c r="N99" s="7">
        <f t="shared" si="34"/>
        <v>0</v>
      </c>
      <c r="O99" s="7">
        <v>9</v>
      </c>
      <c r="P99" s="7">
        <v>4</v>
      </c>
      <c r="Q99" s="7">
        <f t="shared" si="23"/>
        <v>27</v>
      </c>
      <c r="R99" s="7">
        <f t="shared" si="24"/>
        <v>12</v>
      </c>
      <c r="S99" s="7">
        <f t="shared" si="25"/>
        <v>87</v>
      </c>
      <c r="T99" s="37">
        <f t="shared" si="26"/>
        <v>12</v>
      </c>
      <c r="U99" s="37">
        <f t="shared" si="30"/>
        <v>75</v>
      </c>
      <c r="V99" s="37"/>
    </row>
    <row r="100" spans="1:22">
      <c r="A100" s="23">
        <v>97</v>
      </c>
      <c r="B100" s="23">
        <v>106568</v>
      </c>
      <c r="C100" s="23" t="s">
        <v>140</v>
      </c>
      <c r="D100" s="23" t="s">
        <v>7</v>
      </c>
      <c r="E100" s="24" t="s">
        <v>54</v>
      </c>
      <c r="F100" s="7">
        <v>3</v>
      </c>
      <c r="G100" s="7">
        <f t="shared" si="21"/>
        <v>5</v>
      </c>
      <c r="H100" s="7">
        <v>1</v>
      </c>
      <c r="I100" s="7">
        <f t="shared" si="32"/>
        <v>3</v>
      </c>
      <c r="J100" s="7">
        <f t="shared" si="33"/>
        <v>60</v>
      </c>
      <c r="K100" s="7">
        <v>0</v>
      </c>
      <c r="L100" s="7">
        <f t="shared" si="22"/>
        <v>-5</v>
      </c>
      <c r="M100" s="7"/>
      <c r="N100" s="7">
        <f t="shared" si="34"/>
        <v>0</v>
      </c>
      <c r="O100" s="7">
        <v>10</v>
      </c>
      <c r="P100" s="7">
        <v>21</v>
      </c>
      <c r="Q100" s="7">
        <f t="shared" si="23"/>
        <v>30</v>
      </c>
      <c r="R100" s="7">
        <f t="shared" si="24"/>
        <v>63</v>
      </c>
      <c r="S100" s="7">
        <f t="shared" si="25"/>
        <v>90</v>
      </c>
      <c r="T100" s="37">
        <f t="shared" si="26"/>
        <v>63</v>
      </c>
      <c r="U100" s="37">
        <f t="shared" si="30"/>
        <v>27</v>
      </c>
      <c r="V100" s="37"/>
    </row>
    <row r="101" spans="1:22">
      <c r="A101" s="23">
        <v>98</v>
      </c>
      <c r="B101" s="26">
        <v>122198</v>
      </c>
      <c r="C101" s="23" t="s">
        <v>141</v>
      </c>
      <c r="D101" s="23" t="s">
        <v>7</v>
      </c>
      <c r="E101" s="24" t="s">
        <v>54</v>
      </c>
      <c r="F101" s="7">
        <v>3</v>
      </c>
      <c r="G101" s="7">
        <f t="shared" ref="G101:G132" si="35">F101+2</f>
        <v>5</v>
      </c>
      <c r="H101" s="7">
        <v>1</v>
      </c>
      <c r="I101" s="7">
        <f t="shared" si="32"/>
        <v>3</v>
      </c>
      <c r="J101" s="7">
        <f t="shared" si="33"/>
        <v>60</v>
      </c>
      <c r="K101" s="7">
        <v>0</v>
      </c>
      <c r="L101" s="7">
        <f t="shared" ref="L101:L132" si="36">K101-G101</f>
        <v>-5</v>
      </c>
      <c r="M101" s="7"/>
      <c r="N101" s="7">
        <f t="shared" si="34"/>
        <v>0</v>
      </c>
      <c r="O101" s="7">
        <v>10</v>
      </c>
      <c r="P101" s="7">
        <v>3</v>
      </c>
      <c r="Q101" s="7">
        <f t="shared" ref="Q101:Q132" si="37">O101*3</f>
        <v>30</v>
      </c>
      <c r="R101" s="7">
        <f t="shared" ref="R101:R132" si="38">P101*3</f>
        <v>9</v>
      </c>
      <c r="S101" s="7">
        <f t="shared" ref="S101:S132" si="39">Q101+J101</f>
        <v>90</v>
      </c>
      <c r="T101" s="37">
        <f t="shared" ref="T101:T132" si="40">N101+R101</f>
        <v>9</v>
      </c>
      <c r="U101" s="37">
        <f t="shared" ref="U101:U132" si="41">S101-T101</f>
        <v>81</v>
      </c>
      <c r="V101" s="37"/>
    </row>
    <row r="102" spans="1:22">
      <c r="A102" s="23">
        <v>99</v>
      </c>
      <c r="B102" s="23">
        <v>545</v>
      </c>
      <c r="C102" s="23" t="s">
        <v>142</v>
      </c>
      <c r="D102" s="23" t="s">
        <v>7</v>
      </c>
      <c r="E102" s="24" t="s">
        <v>54</v>
      </c>
      <c r="F102" s="7">
        <v>3</v>
      </c>
      <c r="G102" s="7">
        <f t="shared" si="35"/>
        <v>5</v>
      </c>
      <c r="H102" s="7">
        <v>2</v>
      </c>
      <c r="I102" s="7">
        <f>G102</f>
        <v>5</v>
      </c>
      <c r="J102" s="7">
        <f>G102*25</f>
        <v>125</v>
      </c>
      <c r="K102" s="7">
        <v>2</v>
      </c>
      <c r="L102" s="7">
        <f t="shared" si="36"/>
        <v>-3</v>
      </c>
      <c r="M102" s="7"/>
      <c r="N102" s="7">
        <f t="shared" si="34"/>
        <v>40</v>
      </c>
      <c r="O102" s="7">
        <v>10</v>
      </c>
      <c r="P102" s="7">
        <v>2</v>
      </c>
      <c r="Q102" s="7">
        <f t="shared" si="37"/>
        <v>30</v>
      </c>
      <c r="R102" s="7">
        <f t="shared" si="38"/>
        <v>6</v>
      </c>
      <c r="S102" s="7">
        <f t="shared" si="39"/>
        <v>155</v>
      </c>
      <c r="T102" s="37">
        <f t="shared" si="40"/>
        <v>46</v>
      </c>
      <c r="U102" s="37">
        <f t="shared" si="41"/>
        <v>109</v>
      </c>
      <c r="V102" s="37"/>
    </row>
    <row r="103" spans="1:22">
      <c r="A103" s="23">
        <v>100</v>
      </c>
      <c r="B103" s="23">
        <v>307</v>
      </c>
      <c r="C103" s="23" t="s">
        <v>143</v>
      </c>
      <c r="D103" s="23" t="s">
        <v>8</v>
      </c>
      <c r="E103" s="24" t="s">
        <v>144</v>
      </c>
      <c r="F103" s="7">
        <v>6</v>
      </c>
      <c r="G103" s="7">
        <f t="shared" si="35"/>
        <v>8</v>
      </c>
      <c r="H103" s="7">
        <v>1</v>
      </c>
      <c r="I103" s="7">
        <f>F103</f>
        <v>6</v>
      </c>
      <c r="J103" s="7">
        <f>F103*20</f>
        <v>120</v>
      </c>
      <c r="K103" s="7">
        <v>15</v>
      </c>
      <c r="L103" s="7">
        <f t="shared" si="36"/>
        <v>7</v>
      </c>
      <c r="M103" s="7">
        <v>2</v>
      </c>
      <c r="N103" s="7">
        <f>K103*25</f>
        <v>375</v>
      </c>
      <c r="O103" s="7">
        <v>35</v>
      </c>
      <c r="P103" s="7">
        <v>47</v>
      </c>
      <c r="Q103" s="7">
        <f t="shared" si="37"/>
        <v>105</v>
      </c>
      <c r="R103" s="7">
        <f t="shared" si="38"/>
        <v>141</v>
      </c>
      <c r="S103" s="7">
        <f t="shared" si="39"/>
        <v>225</v>
      </c>
      <c r="T103" s="37">
        <f t="shared" si="40"/>
        <v>516</v>
      </c>
      <c r="U103" s="37"/>
      <c r="V103" s="37">
        <f>T103-S103</f>
        <v>291</v>
      </c>
    </row>
    <row r="104" spans="1:22">
      <c r="A104" s="23">
        <v>101</v>
      </c>
      <c r="B104" s="23">
        <v>750</v>
      </c>
      <c r="C104" s="23" t="s">
        <v>145</v>
      </c>
      <c r="D104" s="23" t="s">
        <v>8</v>
      </c>
      <c r="E104" s="24" t="s">
        <v>42</v>
      </c>
      <c r="F104" s="7">
        <v>6</v>
      </c>
      <c r="G104" s="7">
        <f t="shared" si="35"/>
        <v>8</v>
      </c>
      <c r="H104" s="7">
        <v>1</v>
      </c>
      <c r="I104" s="7">
        <f>F104</f>
        <v>6</v>
      </c>
      <c r="J104" s="7">
        <f>F104*20</f>
        <v>120</v>
      </c>
      <c r="K104" s="7">
        <v>9</v>
      </c>
      <c r="L104" s="7">
        <f t="shared" si="36"/>
        <v>1</v>
      </c>
      <c r="M104" s="7">
        <v>2</v>
      </c>
      <c r="N104" s="7">
        <f>K104*25</f>
        <v>225</v>
      </c>
      <c r="O104" s="7">
        <v>26</v>
      </c>
      <c r="P104" s="7">
        <v>60</v>
      </c>
      <c r="Q104" s="7">
        <f t="shared" si="37"/>
        <v>78</v>
      </c>
      <c r="R104" s="7">
        <f t="shared" si="38"/>
        <v>180</v>
      </c>
      <c r="S104" s="7">
        <f t="shared" si="39"/>
        <v>198</v>
      </c>
      <c r="T104" s="37">
        <f t="shared" si="40"/>
        <v>405</v>
      </c>
      <c r="U104" s="37"/>
      <c r="V104" s="37">
        <f>T104-S104</f>
        <v>207</v>
      </c>
    </row>
    <row r="105" spans="1:22">
      <c r="A105" s="23">
        <v>102</v>
      </c>
      <c r="B105" s="23">
        <v>742</v>
      </c>
      <c r="C105" s="23" t="s">
        <v>146</v>
      </c>
      <c r="D105" s="23" t="s">
        <v>8</v>
      </c>
      <c r="E105" s="24" t="s">
        <v>42</v>
      </c>
      <c r="F105" s="7">
        <v>6</v>
      </c>
      <c r="G105" s="7">
        <f t="shared" si="35"/>
        <v>8</v>
      </c>
      <c r="H105" s="7">
        <v>2</v>
      </c>
      <c r="I105" s="7">
        <f>G105</f>
        <v>8</v>
      </c>
      <c r="J105" s="7">
        <f>G105*25</f>
        <v>200</v>
      </c>
      <c r="K105" s="7">
        <v>1</v>
      </c>
      <c r="L105" s="7">
        <f t="shared" si="36"/>
        <v>-7</v>
      </c>
      <c r="M105" s="7"/>
      <c r="N105" s="7">
        <f>K105*20</f>
        <v>20</v>
      </c>
      <c r="O105" s="7">
        <v>18</v>
      </c>
      <c r="P105" s="7">
        <v>10</v>
      </c>
      <c r="Q105" s="7">
        <f t="shared" si="37"/>
        <v>54</v>
      </c>
      <c r="R105" s="7">
        <f t="shared" si="38"/>
        <v>30</v>
      </c>
      <c r="S105" s="7">
        <f t="shared" si="39"/>
        <v>254</v>
      </c>
      <c r="T105" s="37">
        <f t="shared" si="40"/>
        <v>50</v>
      </c>
      <c r="U105" s="37">
        <f t="shared" si="41"/>
        <v>204</v>
      </c>
      <c r="V105" s="37"/>
    </row>
    <row r="106" spans="1:22">
      <c r="A106" s="23">
        <v>103</v>
      </c>
      <c r="B106" s="23">
        <v>106066</v>
      </c>
      <c r="C106" s="23" t="s">
        <v>147</v>
      </c>
      <c r="D106" s="23" t="s">
        <v>8</v>
      </c>
      <c r="E106" s="24" t="s">
        <v>45</v>
      </c>
      <c r="F106" s="7">
        <v>4</v>
      </c>
      <c r="G106" s="7">
        <f t="shared" si="35"/>
        <v>6</v>
      </c>
      <c r="H106" s="7">
        <v>1</v>
      </c>
      <c r="I106" s="7">
        <f>F106</f>
        <v>4</v>
      </c>
      <c r="J106" s="7">
        <f>F106*20</f>
        <v>80</v>
      </c>
      <c r="K106" s="7">
        <v>6</v>
      </c>
      <c r="L106" s="7">
        <f t="shared" si="36"/>
        <v>0</v>
      </c>
      <c r="M106" s="7">
        <v>2</v>
      </c>
      <c r="N106" s="7">
        <f>K106*25</f>
        <v>150</v>
      </c>
      <c r="O106" s="7">
        <v>21</v>
      </c>
      <c r="P106" s="7">
        <v>57</v>
      </c>
      <c r="Q106" s="7">
        <f t="shared" si="37"/>
        <v>63</v>
      </c>
      <c r="R106" s="7">
        <f t="shared" si="38"/>
        <v>171</v>
      </c>
      <c r="S106" s="7">
        <f t="shared" si="39"/>
        <v>143</v>
      </c>
      <c r="T106" s="37">
        <f t="shared" si="40"/>
        <v>321</v>
      </c>
      <c r="U106" s="37"/>
      <c r="V106" s="37">
        <f>T106-S106</f>
        <v>178</v>
      </c>
    </row>
    <row r="107" spans="1:22">
      <c r="A107" s="23">
        <v>104</v>
      </c>
      <c r="B107" s="23">
        <v>106865</v>
      </c>
      <c r="C107" s="23" t="s">
        <v>148</v>
      </c>
      <c r="D107" s="23" t="s">
        <v>8</v>
      </c>
      <c r="E107" s="24" t="s">
        <v>45</v>
      </c>
      <c r="F107" s="7">
        <v>5</v>
      </c>
      <c r="G107" s="7">
        <f t="shared" si="35"/>
        <v>7</v>
      </c>
      <c r="H107" s="7">
        <v>1</v>
      </c>
      <c r="I107" s="7">
        <f>F107</f>
        <v>5</v>
      </c>
      <c r="J107" s="7">
        <f>F107*20</f>
        <v>100</v>
      </c>
      <c r="K107" s="7">
        <v>3</v>
      </c>
      <c r="L107" s="7">
        <f t="shared" si="36"/>
        <v>-4</v>
      </c>
      <c r="M107" s="7"/>
      <c r="N107" s="7">
        <f t="shared" ref="N107:N113" si="42">K107*20</f>
        <v>60</v>
      </c>
      <c r="O107" s="7">
        <v>14</v>
      </c>
      <c r="P107" s="7">
        <v>15</v>
      </c>
      <c r="Q107" s="7">
        <f t="shared" si="37"/>
        <v>42</v>
      </c>
      <c r="R107" s="7">
        <f t="shared" si="38"/>
        <v>45</v>
      </c>
      <c r="S107" s="7">
        <f t="shared" si="39"/>
        <v>142</v>
      </c>
      <c r="T107" s="37">
        <f t="shared" si="40"/>
        <v>105</v>
      </c>
      <c r="U107" s="37">
        <f t="shared" si="41"/>
        <v>37</v>
      </c>
      <c r="V107" s="37"/>
    </row>
    <row r="108" spans="1:22">
      <c r="A108" s="23">
        <v>105</v>
      </c>
      <c r="B108" s="23">
        <v>102935</v>
      </c>
      <c r="C108" s="23" t="s">
        <v>149</v>
      </c>
      <c r="D108" s="23" t="s">
        <v>8</v>
      </c>
      <c r="E108" s="24" t="s">
        <v>45</v>
      </c>
      <c r="F108" s="7">
        <v>4</v>
      </c>
      <c r="G108" s="7">
        <f t="shared" si="35"/>
        <v>6</v>
      </c>
      <c r="H108" s="7">
        <v>2</v>
      </c>
      <c r="I108" s="7">
        <f>G108</f>
        <v>6</v>
      </c>
      <c r="J108" s="7">
        <f>G108*25</f>
        <v>150</v>
      </c>
      <c r="K108" s="7">
        <v>0</v>
      </c>
      <c r="L108" s="7">
        <f t="shared" si="36"/>
        <v>-6</v>
      </c>
      <c r="M108" s="7"/>
      <c r="N108" s="7">
        <f t="shared" si="42"/>
        <v>0</v>
      </c>
      <c r="O108" s="7">
        <v>14</v>
      </c>
      <c r="P108" s="7">
        <v>16</v>
      </c>
      <c r="Q108" s="7">
        <f t="shared" si="37"/>
        <v>42</v>
      </c>
      <c r="R108" s="7">
        <f t="shared" si="38"/>
        <v>48</v>
      </c>
      <c r="S108" s="7">
        <f t="shared" si="39"/>
        <v>192</v>
      </c>
      <c r="T108" s="37">
        <f t="shared" si="40"/>
        <v>48</v>
      </c>
      <c r="U108" s="37">
        <f t="shared" si="41"/>
        <v>144</v>
      </c>
      <c r="V108" s="37"/>
    </row>
    <row r="109" spans="1:22">
      <c r="A109" s="23">
        <v>106</v>
      </c>
      <c r="B109" s="23">
        <v>582</v>
      </c>
      <c r="C109" s="23" t="s">
        <v>150</v>
      </c>
      <c r="D109" s="23" t="s">
        <v>9</v>
      </c>
      <c r="E109" s="24" t="s">
        <v>42</v>
      </c>
      <c r="F109" s="7">
        <v>6</v>
      </c>
      <c r="G109" s="7">
        <f t="shared" si="35"/>
        <v>8</v>
      </c>
      <c r="H109" s="7">
        <v>2</v>
      </c>
      <c r="I109" s="7">
        <f>G109</f>
        <v>8</v>
      </c>
      <c r="J109" s="7">
        <f>G109*25</f>
        <v>200</v>
      </c>
      <c r="K109" s="7">
        <v>5</v>
      </c>
      <c r="L109" s="7">
        <f t="shared" si="36"/>
        <v>-3</v>
      </c>
      <c r="M109" s="7"/>
      <c r="N109" s="7">
        <f t="shared" si="42"/>
        <v>100</v>
      </c>
      <c r="O109" s="7">
        <v>18</v>
      </c>
      <c r="P109" s="7">
        <v>13</v>
      </c>
      <c r="Q109" s="7">
        <f t="shared" si="37"/>
        <v>54</v>
      </c>
      <c r="R109" s="7">
        <f t="shared" si="38"/>
        <v>39</v>
      </c>
      <c r="S109" s="7">
        <f t="shared" si="39"/>
        <v>254</v>
      </c>
      <c r="T109" s="37">
        <f t="shared" si="40"/>
        <v>139</v>
      </c>
      <c r="U109" s="37">
        <f t="shared" si="41"/>
        <v>115</v>
      </c>
      <c r="V109" s="37"/>
    </row>
    <row r="110" spans="1:22">
      <c r="A110" s="23">
        <v>107</v>
      </c>
      <c r="B110" s="23">
        <v>343</v>
      </c>
      <c r="C110" s="23" t="s">
        <v>151</v>
      </c>
      <c r="D110" s="23" t="s">
        <v>9</v>
      </c>
      <c r="E110" s="24" t="s">
        <v>42</v>
      </c>
      <c r="F110" s="7">
        <v>6</v>
      </c>
      <c r="G110" s="7">
        <f t="shared" si="35"/>
        <v>8</v>
      </c>
      <c r="H110" s="7">
        <v>1</v>
      </c>
      <c r="I110" s="7">
        <f>F110</f>
        <v>6</v>
      </c>
      <c r="J110" s="7">
        <f>F110*20</f>
        <v>120</v>
      </c>
      <c r="K110" s="7">
        <v>7</v>
      </c>
      <c r="L110" s="7">
        <f t="shared" si="36"/>
        <v>-1</v>
      </c>
      <c r="M110" s="7"/>
      <c r="N110" s="7">
        <f t="shared" si="42"/>
        <v>140</v>
      </c>
      <c r="O110" s="7">
        <v>18</v>
      </c>
      <c r="P110" s="7">
        <v>14</v>
      </c>
      <c r="Q110" s="7">
        <f t="shared" si="37"/>
        <v>54</v>
      </c>
      <c r="R110" s="7">
        <f t="shared" si="38"/>
        <v>42</v>
      </c>
      <c r="S110" s="7">
        <f t="shared" si="39"/>
        <v>174</v>
      </c>
      <c r="T110" s="37">
        <f t="shared" si="40"/>
        <v>182</v>
      </c>
      <c r="U110" s="37"/>
      <c r="V110" s="37">
        <f>T110-S110</f>
        <v>8</v>
      </c>
    </row>
    <row r="111" spans="1:22">
      <c r="A111" s="23">
        <v>108</v>
      </c>
      <c r="B111" s="23">
        <v>365</v>
      </c>
      <c r="C111" s="23" t="s">
        <v>152</v>
      </c>
      <c r="D111" s="23" t="s">
        <v>9</v>
      </c>
      <c r="E111" s="24" t="s">
        <v>42</v>
      </c>
      <c r="F111" s="7">
        <v>6</v>
      </c>
      <c r="G111" s="7">
        <f t="shared" si="35"/>
        <v>8</v>
      </c>
      <c r="H111" s="7">
        <v>2</v>
      </c>
      <c r="I111" s="7">
        <f>G111</f>
        <v>8</v>
      </c>
      <c r="J111" s="7">
        <f>G111*25</f>
        <v>200</v>
      </c>
      <c r="K111" s="7">
        <v>5</v>
      </c>
      <c r="L111" s="7">
        <f t="shared" si="36"/>
        <v>-3</v>
      </c>
      <c r="M111" s="7"/>
      <c r="N111" s="7">
        <f t="shared" si="42"/>
        <v>100</v>
      </c>
      <c r="O111" s="7">
        <v>18</v>
      </c>
      <c r="P111" s="7">
        <v>9</v>
      </c>
      <c r="Q111" s="7">
        <f t="shared" si="37"/>
        <v>54</v>
      </c>
      <c r="R111" s="7">
        <f t="shared" si="38"/>
        <v>27</v>
      </c>
      <c r="S111" s="7">
        <f t="shared" si="39"/>
        <v>254</v>
      </c>
      <c r="T111" s="37">
        <f t="shared" si="40"/>
        <v>127</v>
      </c>
      <c r="U111" s="37">
        <f t="shared" si="41"/>
        <v>127</v>
      </c>
      <c r="V111" s="37"/>
    </row>
    <row r="112" spans="1:22">
      <c r="A112" s="23">
        <v>109</v>
      </c>
      <c r="B112" s="23">
        <v>513</v>
      </c>
      <c r="C112" s="23" t="s">
        <v>153</v>
      </c>
      <c r="D112" s="23" t="s">
        <v>9</v>
      </c>
      <c r="E112" s="24" t="s">
        <v>42</v>
      </c>
      <c r="F112" s="7">
        <v>6</v>
      </c>
      <c r="G112" s="7">
        <f t="shared" si="35"/>
        <v>8</v>
      </c>
      <c r="H112" s="7">
        <v>1</v>
      </c>
      <c r="I112" s="7">
        <f>F112</f>
        <v>6</v>
      </c>
      <c r="J112" s="7">
        <f>F112*20</f>
        <v>120</v>
      </c>
      <c r="K112" s="7">
        <v>4</v>
      </c>
      <c r="L112" s="7">
        <f t="shared" si="36"/>
        <v>-4</v>
      </c>
      <c r="M112" s="7"/>
      <c r="N112" s="7">
        <f t="shared" si="42"/>
        <v>80</v>
      </c>
      <c r="O112" s="7">
        <v>26</v>
      </c>
      <c r="P112" s="7">
        <v>19</v>
      </c>
      <c r="Q112" s="7">
        <f t="shared" si="37"/>
        <v>78</v>
      </c>
      <c r="R112" s="7">
        <f t="shared" si="38"/>
        <v>57</v>
      </c>
      <c r="S112" s="7">
        <f t="shared" si="39"/>
        <v>198</v>
      </c>
      <c r="T112" s="37">
        <f t="shared" si="40"/>
        <v>137</v>
      </c>
      <c r="U112" s="37">
        <f t="shared" si="41"/>
        <v>61</v>
      </c>
      <c r="V112" s="37"/>
    </row>
    <row r="113" spans="1:22">
      <c r="A113" s="23">
        <v>110</v>
      </c>
      <c r="B113" s="23">
        <v>379</v>
      </c>
      <c r="C113" s="23" t="s">
        <v>154</v>
      </c>
      <c r="D113" s="23" t="s">
        <v>9</v>
      </c>
      <c r="E113" s="24" t="s">
        <v>42</v>
      </c>
      <c r="F113" s="7">
        <v>6</v>
      </c>
      <c r="G113" s="7">
        <f t="shared" si="35"/>
        <v>8</v>
      </c>
      <c r="H113" s="7">
        <v>1</v>
      </c>
      <c r="I113" s="7">
        <f>F113</f>
        <v>6</v>
      </c>
      <c r="J113" s="7">
        <f>F113*20</f>
        <v>120</v>
      </c>
      <c r="K113" s="7">
        <v>0</v>
      </c>
      <c r="L113" s="7">
        <f t="shared" si="36"/>
        <v>-8</v>
      </c>
      <c r="M113" s="7"/>
      <c r="N113" s="7">
        <f t="shared" si="42"/>
        <v>0</v>
      </c>
      <c r="O113" s="7">
        <v>18</v>
      </c>
      <c r="P113" s="7">
        <v>14</v>
      </c>
      <c r="Q113" s="7">
        <f t="shared" si="37"/>
        <v>54</v>
      </c>
      <c r="R113" s="7">
        <f t="shared" si="38"/>
        <v>42</v>
      </c>
      <c r="S113" s="7">
        <f t="shared" si="39"/>
        <v>174</v>
      </c>
      <c r="T113" s="37">
        <f t="shared" si="40"/>
        <v>42</v>
      </c>
      <c r="U113" s="37">
        <f t="shared" si="41"/>
        <v>132</v>
      </c>
      <c r="V113" s="37"/>
    </row>
    <row r="114" spans="1:22">
      <c r="A114" s="23">
        <v>111</v>
      </c>
      <c r="B114" s="23">
        <v>357</v>
      </c>
      <c r="C114" s="23" t="s">
        <v>155</v>
      </c>
      <c r="D114" s="23" t="s">
        <v>9</v>
      </c>
      <c r="E114" s="24" t="s">
        <v>42</v>
      </c>
      <c r="F114" s="7">
        <v>6</v>
      </c>
      <c r="G114" s="7">
        <f t="shared" si="35"/>
        <v>8</v>
      </c>
      <c r="H114" s="7">
        <v>1</v>
      </c>
      <c r="I114" s="7">
        <f>F114</f>
        <v>6</v>
      </c>
      <c r="J114" s="7">
        <f>F114*20</f>
        <v>120</v>
      </c>
      <c r="K114" s="7">
        <v>17</v>
      </c>
      <c r="L114" s="7">
        <f t="shared" si="36"/>
        <v>9</v>
      </c>
      <c r="M114" s="7">
        <v>2</v>
      </c>
      <c r="N114" s="7">
        <f>K114*25</f>
        <v>425</v>
      </c>
      <c r="O114" s="7">
        <v>18</v>
      </c>
      <c r="P114" s="7">
        <v>13</v>
      </c>
      <c r="Q114" s="7">
        <f t="shared" si="37"/>
        <v>54</v>
      </c>
      <c r="R114" s="7">
        <f t="shared" si="38"/>
        <v>39</v>
      </c>
      <c r="S114" s="7">
        <f t="shared" si="39"/>
        <v>174</v>
      </c>
      <c r="T114" s="37">
        <f t="shared" si="40"/>
        <v>464</v>
      </c>
      <c r="U114" s="37"/>
      <c r="V114" s="37">
        <f>T114-S114</f>
        <v>290</v>
      </c>
    </row>
    <row r="115" spans="1:22">
      <c r="A115" s="23">
        <v>112</v>
      </c>
      <c r="B115" s="23">
        <v>102934</v>
      </c>
      <c r="C115" s="23" t="s">
        <v>156</v>
      </c>
      <c r="D115" s="23" t="s">
        <v>9</v>
      </c>
      <c r="E115" s="24" t="s">
        <v>42</v>
      </c>
      <c r="F115" s="7">
        <v>6</v>
      </c>
      <c r="G115" s="7">
        <f t="shared" si="35"/>
        <v>8</v>
      </c>
      <c r="H115" s="7">
        <v>2</v>
      </c>
      <c r="I115" s="7">
        <f>G115</f>
        <v>8</v>
      </c>
      <c r="J115" s="7">
        <f>G115*25</f>
        <v>200</v>
      </c>
      <c r="K115" s="7">
        <v>3</v>
      </c>
      <c r="L115" s="7">
        <f t="shared" si="36"/>
        <v>-5</v>
      </c>
      <c r="M115" s="7"/>
      <c r="N115" s="7">
        <f>K115*20</f>
        <v>60</v>
      </c>
      <c r="O115" s="7">
        <v>18</v>
      </c>
      <c r="P115" s="7">
        <v>13</v>
      </c>
      <c r="Q115" s="7">
        <f t="shared" si="37"/>
        <v>54</v>
      </c>
      <c r="R115" s="7">
        <f t="shared" si="38"/>
        <v>39</v>
      </c>
      <c r="S115" s="7">
        <f t="shared" si="39"/>
        <v>254</v>
      </c>
      <c r="T115" s="37">
        <f t="shared" si="40"/>
        <v>99</v>
      </c>
      <c r="U115" s="37">
        <f t="shared" si="41"/>
        <v>155</v>
      </c>
      <c r="V115" s="37"/>
    </row>
    <row r="116" spans="1:22">
      <c r="A116" s="23">
        <v>113</v>
      </c>
      <c r="B116" s="23">
        <v>103198</v>
      </c>
      <c r="C116" s="23" t="s">
        <v>157</v>
      </c>
      <c r="D116" s="23" t="s">
        <v>9</v>
      </c>
      <c r="E116" s="24" t="s">
        <v>45</v>
      </c>
      <c r="F116" s="7">
        <v>5</v>
      </c>
      <c r="G116" s="7">
        <f t="shared" si="35"/>
        <v>7</v>
      </c>
      <c r="H116" s="7">
        <v>1</v>
      </c>
      <c r="I116" s="7">
        <f t="shared" ref="I116:I128" si="43">F116</f>
        <v>5</v>
      </c>
      <c r="J116" s="7">
        <f t="shared" ref="J116:J128" si="44">F116*20</f>
        <v>100</v>
      </c>
      <c r="K116" s="7">
        <v>0</v>
      </c>
      <c r="L116" s="7">
        <f t="shared" si="36"/>
        <v>-7</v>
      </c>
      <c r="M116" s="7"/>
      <c r="N116" s="7">
        <f>K116*20</f>
        <v>0</v>
      </c>
      <c r="O116" s="7">
        <v>14</v>
      </c>
      <c r="P116" s="7">
        <v>19</v>
      </c>
      <c r="Q116" s="7">
        <f t="shared" si="37"/>
        <v>42</v>
      </c>
      <c r="R116" s="7">
        <f t="shared" si="38"/>
        <v>57</v>
      </c>
      <c r="S116" s="7">
        <f t="shared" si="39"/>
        <v>142</v>
      </c>
      <c r="T116" s="37">
        <f t="shared" si="40"/>
        <v>57</v>
      </c>
      <c r="U116" s="37">
        <f t="shared" si="41"/>
        <v>85</v>
      </c>
      <c r="V116" s="37"/>
    </row>
    <row r="117" spans="1:22">
      <c r="A117" s="23">
        <v>114</v>
      </c>
      <c r="B117" s="23">
        <v>359</v>
      </c>
      <c r="C117" s="23" t="s">
        <v>158</v>
      </c>
      <c r="D117" s="23" t="s">
        <v>9</v>
      </c>
      <c r="E117" s="24" t="s">
        <v>45</v>
      </c>
      <c r="F117" s="7">
        <v>4</v>
      </c>
      <c r="G117" s="7">
        <f t="shared" si="35"/>
        <v>6</v>
      </c>
      <c r="H117" s="7">
        <v>1</v>
      </c>
      <c r="I117" s="7">
        <f t="shared" si="43"/>
        <v>4</v>
      </c>
      <c r="J117" s="7">
        <f t="shared" si="44"/>
        <v>80</v>
      </c>
      <c r="K117" s="7">
        <v>1</v>
      </c>
      <c r="L117" s="7">
        <f t="shared" si="36"/>
        <v>-5</v>
      </c>
      <c r="M117" s="7"/>
      <c r="N117" s="7">
        <f>K117*20</f>
        <v>20</v>
      </c>
      <c r="O117" s="7">
        <v>14</v>
      </c>
      <c r="P117" s="7">
        <v>11</v>
      </c>
      <c r="Q117" s="7">
        <f t="shared" si="37"/>
        <v>42</v>
      </c>
      <c r="R117" s="7">
        <f t="shared" si="38"/>
        <v>33</v>
      </c>
      <c r="S117" s="7">
        <f t="shared" si="39"/>
        <v>122</v>
      </c>
      <c r="T117" s="37">
        <f t="shared" si="40"/>
        <v>53</v>
      </c>
      <c r="U117" s="37">
        <f t="shared" si="41"/>
        <v>69</v>
      </c>
      <c r="V117" s="37"/>
    </row>
    <row r="118" spans="1:22">
      <c r="A118" s="23">
        <v>115</v>
      </c>
      <c r="B118" s="23">
        <v>106569</v>
      </c>
      <c r="C118" s="23" t="s">
        <v>159</v>
      </c>
      <c r="D118" s="23" t="s">
        <v>9</v>
      </c>
      <c r="E118" s="24" t="s">
        <v>45</v>
      </c>
      <c r="F118" s="7">
        <v>4</v>
      </c>
      <c r="G118" s="7">
        <f t="shared" si="35"/>
        <v>6</v>
      </c>
      <c r="H118" s="7">
        <v>1</v>
      </c>
      <c r="I118" s="7">
        <f t="shared" si="43"/>
        <v>4</v>
      </c>
      <c r="J118" s="7">
        <f t="shared" si="44"/>
        <v>80</v>
      </c>
      <c r="K118" s="7">
        <v>5</v>
      </c>
      <c r="L118" s="7">
        <f t="shared" si="36"/>
        <v>-1</v>
      </c>
      <c r="M118" s="7"/>
      <c r="N118" s="7">
        <f>K118*20</f>
        <v>100</v>
      </c>
      <c r="O118" s="7">
        <v>14</v>
      </c>
      <c r="P118" s="7">
        <v>9</v>
      </c>
      <c r="Q118" s="7">
        <f t="shared" si="37"/>
        <v>42</v>
      </c>
      <c r="R118" s="7">
        <f t="shared" si="38"/>
        <v>27</v>
      </c>
      <c r="S118" s="7">
        <f t="shared" si="39"/>
        <v>122</v>
      </c>
      <c r="T118" s="37">
        <f t="shared" si="40"/>
        <v>127</v>
      </c>
      <c r="U118" s="37"/>
      <c r="V118" s="37">
        <f>T118-S118</f>
        <v>5</v>
      </c>
    </row>
    <row r="119" spans="1:22">
      <c r="A119" s="23">
        <v>116</v>
      </c>
      <c r="B119" s="23">
        <v>105267</v>
      </c>
      <c r="C119" s="23" t="s">
        <v>160</v>
      </c>
      <c r="D119" s="23" t="s">
        <v>9</v>
      </c>
      <c r="E119" s="24" t="s">
        <v>45</v>
      </c>
      <c r="F119" s="7">
        <v>4</v>
      </c>
      <c r="G119" s="7">
        <f t="shared" si="35"/>
        <v>6</v>
      </c>
      <c r="H119" s="7">
        <v>1</v>
      </c>
      <c r="I119" s="7">
        <f t="shared" si="43"/>
        <v>4</v>
      </c>
      <c r="J119" s="7">
        <f t="shared" si="44"/>
        <v>80</v>
      </c>
      <c r="K119" s="7">
        <v>6</v>
      </c>
      <c r="L119" s="7">
        <f t="shared" si="36"/>
        <v>0</v>
      </c>
      <c r="M119" s="7">
        <v>2</v>
      </c>
      <c r="N119" s="7">
        <f>K119*25</f>
        <v>150</v>
      </c>
      <c r="O119" s="7">
        <v>14</v>
      </c>
      <c r="P119" s="7">
        <v>15</v>
      </c>
      <c r="Q119" s="7">
        <f t="shared" si="37"/>
        <v>42</v>
      </c>
      <c r="R119" s="7">
        <f t="shared" si="38"/>
        <v>45</v>
      </c>
      <c r="S119" s="7">
        <f t="shared" si="39"/>
        <v>122</v>
      </c>
      <c r="T119" s="37">
        <f t="shared" si="40"/>
        <v>195</v>
      </c>
      <c r="U119" s="37"/>
      <c r="V119" s="37">
        <f>T119-S119</f>
        <v>73</v>
      </c>
    </row>
    <row r="120" spans="1:22">
      <c r="A120" s="23">
        <v>117</v>
      </c>
      <c r="B120" s="23">
        <v>106399</v>
      </c>
      <c r="C120" s="23" t="s">
        <v>161</v>
      </c>
      <c r="D120" s="23" t="s">
        <v>9</v>
      </c>
      <c r="E120" s="24" t="s">
        <v>45</v>
      </c>
      <c r="F120" s="7">
        <v>4</v>
      </c>
      <c r="G120" s="7">
        <f t="shared" si="35"/>
        <v>6</v>
      </c>
      <c r="H120" s="7">
        <v>1</v>
      </c>
      <c r="I120" s="7">
        <f t="shared" si="43"/>
        <v>4</v>
      </c>
      <c r="J120" s="7">
        <f t="shared" si="44"/>
        <v>80</v>
      </c>
      <c r="K120" s="7">
        <v>0</v>
      </c>
      <c r="L120" s="7">
        <f t="shared" si="36"/>
        <v>-6</v>
      </c>
      <c r="M120" s="7"/>
      <c r="N120" s="7">
        <f>K120*20</f>
        <v>0</v>
      </c>
      <c r="O120" s="7">
        <v>14</v>
      </c>
      <c r="P120" s="7">
        <v>9</v>
      </c>
      <c r="Q120" s="7">
        <f t="shared" si="37"/>
        <v>42</v>
      </c>
      <c r="R120" s="7">
        <f t="shared" si="38"/>
        <v>27</v>
      </c>
      <c r="S120" s="7">
        <f t="shared" si="39"/>
        <v>122</v>
      </c>
      <c r="T120" s="37">
        <f t="shared" si="40"/>
        <v>27</v>
      </c>
      <c r="U120" s="37">
        <f t="shared" si="41"/>
        <v>95</v>
      </c>
      <c r="V120" s="37"/>
    </row>
    <row r="121" spans="1:22">
      <c r="A121" s="23">
        <v>118</v>
      </c>
      <c r="B121" s="23">
        <v>726</v>
      </c>
      <c r="C121" s="23" t="s">
        <v>162</v>
      </c>
      <c r="D121" s="23" t="s">
        <v>9</v>
      </c>
      <c r="E121" s="24" t="s">
        <v>45</v>
      </c>
      <c r="F121" s="7">
        <v>4</v>
      </c>
      <c r="G121" s="7">
        <f t="shared" si="35"/>
        <v>6</v>
      </c>
      <c r="H121" s="7">
        <v>1</v>
      </c>
      <c r="I121" s="7">
        <f t="shared" si="43"/>
        <v>4</v>
      </c>
      <c r="J121" s="7">
        <f t="shared" si="44"/>
        <v>80</v>
      </c>
      <c r="K121" s="7">
        <v>0</v>
      </c>
      <c r="L121" s="7">
        <f t="shared" si="36"/>
        <v>-6</v>
      </c>
      <c r="M121" s="7"/>
      <c r="N121" s="7">
        <f>K121*20</f>
        <v>0</v>
      </c>
      <c r="O121" s="7">
        <v>14</v>
      </c>
      <c r="P121" s="7">
        <v>12</v>
      </c>
      <c r="Q121" s="7">
        <f t="shared" si="37"/>
        <v>42</v>
      </c>
      <c r="R121" s="7">
        <f t="shared" si="38"/>
        <v>36</v>
      </c>
      <c r="S121" s="7">
        <f t="shared" si="39"/>
        <v>122</v>
      </c>
      <c r="T121" s="37">
        <f t="shared" si="40"/>
        <v>36</v>
      </c>
      <c r="U121" s="37">
        <f t="shared" si="41"/>
        <v>86</v>
      </c>
      <c r="V121" s="37"/>
    </row>
    <row r="122" spans="1:22">
      <c r="A122" s="23">
        <v>119</v>
      </c>
      <c r="B122" s="23">
        <v>117491</v>
      </c>
      <c r="C122" s="23" t="s">
        <v>163</v>
      </c>
      <c r="D122" s="23" t="s">
        <v>9</v>
      </c>
      <c r="E122" s="24" t="s">
        <v>45</v>
      </c>
      <c r="F122" s="7">
        <v>4</v>
      </c>
      <c r="G122" s="7">
        <f t="shared" si="35"/>
        <v>6</v>
      </c>
      <c r="H122" s="7">
        <v>1</v>
      </c>
      <c r="I122" s="7">
        <f t="shared" si="43"/>
        <v>4</v>
      </c>
      <c r="J122" s="7">
        <f t="shared" si="44"/>
        <v>80</v>
      </c>
      <c r="K122" s="7">
        <v>0</v>
      </c>
      <c r="L122" s="7">
        <f t="shared" si="36"/>
        <v>-6</v>
      </c>
      <c r="M122" s="7"/>
      <c r="N122" s="7">
        <f>K122*20</f>
        <v>0</v>
      </c>
      <c r="O122" s="7">
        <v>14</v>
      </c>
      <c r="P122" s="7">
        <v>7</v>
      </c>
      <c r="Q122" s="7">
        <f t="shared" si="37"/>
        <v>42</v>
      </c>
      <c r="R122" s="7">
        <f t="shared" si="38"/>
        <v>21</v>
      </c>
      <c r="S122" s="7">
        <f t="shared" si="39"/>
        <v>122</v>
      </c>
      <c r="T122" s="37">
        <f t="shared" si="40"/>
        <v>21</v>
      </c>
      <c r="U122" s="37">
        <f t="shared" si="41"/>
        <v>101</v>
      </c>
      <c r="V122" s="37"/>
    </row>
    <row r="123" spans="1:22">
      <c r="A123" s="23">
        <v>120</v>
      </c>
      <c r="B123" s="23">
        <v>111219</v>
      </c>
      <c r="C123" s="23" t="s">
        <v>164</v>
      </c>
      <c r="D123" s="23" t="s">
        <v>9</v>
      </c>
      <c r="E123" s="24" t="s">
        <v>45</v>
      </c>
      <c r="F123" s="7">
        <v>4</v>
      </c>
      <c r="G123" s="7">
        <f t="shared" si="35"/>
        <v>6</v>
      </c>
      <c r="H123" s="7">
        <v>1</v>
      </c>
      <c r="I123" s="7">
        <f t="shared" si="43"/>
        <v>4</v>
      </c>
      <c r="J123" s="7">
        <f t="shared" si="44"/>
        <v>80</v>
      </c>
      <c r="K123" s="7">
        <v>12</v>
      </c>
      <c r="L123" s="7">
        <f t="shared" si="36"/>
        <v>6</v>
      </c>
      <c r="M123" s="7">
        <v>2</v>
      </c>
      <c r="N123" s="7">
        <f>K123*25</f>
        <v>300</v>
      </c>
      <c r="O123" s="7">
        <v>21</v>
      </c>
      <c r="P123" s="7">
        <v>31</v>
      </c>
      <c r="Q123" s="7">
        <f t="shared" si="37"/>
        <v>63</v>
      </c>
      <c r="R123" s="7">
        <f t="shared" si="38"/>
        <v>93</v>
      </c>
      <c r="S123" s="7">
        <f t="shared" si="39"/>
        <v>143</v>
      </c>
      <c r="T123" s="37">
        <f t="shared" si="40"/>
        <v>393</v>
      </c>
      <c r="U123" s="37"/>
      <c r="V123" s="37">
        <f>T123-S123</f>
        <v>250</v>
      </c>
    </row>
    <row r="124" spans="1:22">
      <c r="A124" s="23">
        <v>121</v>
      </c>
      <c r="B124" s="23">
        <v>108277</v>
      </c>
      <c r="C124" s="23" t="s">
        <v>165</v>
      </c>
      <c r="D124" s="23" t="s">
        <v>9</v>
      </c>
      <c r="E124" s="24" t="s">
        <v>45</v>
      </c>
      <c r="F124" s="7">
        <v>5</v>
      </c>
      <c r="G124" s="7">
        <f t="shared" si="35"/>
        <v>7</v>
      </c>
      <c r="H124" s="7">
        <v>1</v>
      </c>
      <c r="I124" s="7">
        <f t="shared" si="43"/>
        <v>5</v>
      </c>
      <c r="J124" s="7">
        <f t="shared" si="44"/>
        <v>100</v>
      </c>
      <c r="K124" s="7">
        <v>2</v>
      </c>
      <c r="L124" s="7">
        <f t="shared" si="36"/>
        <v>-5</v>
      </c>
      <c r="M124" s="7"/>
      <c r="N124" s="7">
        <f t="shared" ref="N124:N129" si="45">K124*20</f>
        <v>40</v>
      </c>
      <c r="O124" s="7">
        <v>14</v>
      </c>
      <c r="P124" s="7">
        <v>12</v>
      </c>
      <c r="Q124" s="7">
        <f t="shared" si="37"/>
        <v>42</v>
      </c>
      <c r="R124" s="7">
        <f t="shared" si="38"/>
        <v>36</v>
      </c>
      <c r="S124" s="7">
        <f t="shared" si="39"/>
        <v>142</v>
      </c>
      <c r="T124" s="37">
        <f t="shared" si="40"/>
        <v>76</v>
      </c>
      <c r="U124" s="37">
        <f t="shared" si="41"/>
        <v>66</v>
      </c>
      <c r="V124" s="37"/>
    </row>
    <row r="125" spans="1:22">
      <c r="A125" s="23">
        <v>122</v>
      </c>
      <c r="B125" s="23">
        <v>114286</v>
      </c>
      <c r="C125" s="23" t="s">
        <v>166</v>
      </c>
      <c r="D125" s="23" t="s">
        <v>9</v>
      </c>
      <c r="E125" s="24" t="s">
        <v>45</v>
      </c>
      <c r="F125" s="7">
        <v>5</v>
      </c>
      <c r="G125" s="7">
        <f t="shared" si="35"/>
        <v>7</v>
      </c>
      <c r="H125" s="7">
        <v>1</v>
      </c>
      <c r="I125" s="7">
        <f t="shared" si="43"/>
        <v>5</v>
      </c>
      <c r="J125" s="7">
        <f t="shared" si="44"/>
        <v>100</v>
      </c>
      <c r="K125" s="7">
        <v>0</v>
      </c>
      <c r="L125" s="7">
        <f t="shared" si="36"/>
        <v>-7</v>
      </c>
      <c r="M125" s="7"/>
      <c r="N125" s="7">
        <f t="shared" si="45"/>
        <v>0</v>
      </c>
      <c r="O125" s="7">
        <v>14</v>
      </c>
      <c r="P125" s="7">
        <v>22</v>
      </c>
      <c r="Q125" s="7">
        <f t="shared" si="37"/>
        <v>42</v>
      </c>
      <c r="R125" s="7">
        <f t="shared" si="38"/>
        <v>66</v>
      </c>
      <c r="S125" s="7">
        <f t="shared" si="39"/>
        <v>142</v>
      </c>
      <c r="T125" s="37">
        <f t="shared" si="40"/>
        <v>66</v>
      </c>
      <c r="U125" s="37">
        <f t="shared" si="41"/>
        <v>76</v>
      </c>
      <c r="V125" s="37"/>
    </row>
    <row r="126" spans="1:22">
      <c r="A126" s="23">
        <v>123</v>
      </c>
      <c r="B126" s="23">
        <v>745</v>
      </c>
      <c r="C126" s="23" t="s">
        <v>167</v>
      </c>
      <c r="D126" s="23" t="s">
        <v>9</v>
      </c>
      <c r="E126" s="24" t="s">
        <v>45</v>
      </c>
      <c r="F126" s="7">
        <v>4</v>
      </c>
      <c r="G126" s="7">
        <f t="shared" si="35"/>
        <v>6</v>
      </c>
      <c r="H126" s="7">
        <v>1</v>
      </c>
      <c r="I126" s="7">
        <f t="shared" si="43"/>
        <v>4</v>
      </c>
      <c r="J126" s="7">
        <f t="shared" si="44"/>
        <v>80</v>
      </c>
      <c r="K126" s="7">
        <v>0</v>
      </c>
      <c r="L126" s="7">
        <f t="shared" si="36"/>
        <v>-6</v>
      </c>
      <c r="M126" s="7"/>
      <c r="N126" s="7">
        <f t="shared" si="45"/>
        <v>0</v>
      </c>
      <c r="O126" s="7">
        <v>14</v>
      </c>
      <c r="P126" s="7">
        <v>6</v>
      </c>
      <c r="Q126" s="7">
        <f t="shared" si="37"/>
        <v>42</v>
      </c>
      <c r="R126" s="7">
        <f t="shared" si="38"/>
        <v>18</v>
      </c>
      <c r="S126" s="7">
        <f t="shared" si="39"/>
        <v>122</v>
      </c>
      <c r="T126" s="37">
        <f t="shared" si="40"/>
        <v>18</v>
      </c>
      <c r="U126" s="37">
        <f t="shared" si="41"/>
        <v>104</v>
      </c>
      <c r="V126" s="37"/>
    </row>
    <row r="127" spans="1:22">
      <c r="A127" s="23">
        <v>124</v>
      </c>
      <c r="B127" s="23">
        <v>102565</v>
      </c>
      <c r="C127" s="23" t="s">
        <v>168</v>
      </c>
      <c r="D127" s="23" t="s">
        <v>9</v>
      </c>
      <c r="E127" s="24" t="s">
        <v>45</v>
      </c>
      <c r="F127" s="7">
        <v>5</v>
      </c>
      <c r="G127" s="7">
        <f t="shared" si="35"/>
        <v>7</v>
      </c>
      <c r="H127" s="7">
        <v>1</v>
      </c>
      <c r="I127" s="7">
        <f t="shared" si="43"/>
        <v>5</v>
      </c>
      <c r="J127" s="7">
        <f t="shared" si="44"/>
        <v>100</v>
      </c>
      <c r="K127" s="7">
        <v>0</v>
      </c>
      <c r="L127" s="7">
        <f t="shared" si="36"/>
        <v>-7</v>
      </c>
      <c r="M127" s="7"/>
      <c r="N127" s="7">
        <f t="shared" si="45"/>
        <v>0</v>
      </c>
      <c r="O127" s="7">
        <v>21</v>
      </c>
      <c r="P127" s="7">
        <v>24</v>
      </c>
      <c r="Q127" s="7">
        <f t="shared" si="37"/>
        <v>63</v>
      </c>
      <c r="R127" s="7">
        <f t="shared" si="38"/>
        <v>72</v>
      </c>
      <c r="S127" s="7">
        <f t="shared" si="39"/>
        <v>163</v>
      </c>
      <c r="T127" s="37">
        <f t="shared" si="40"/>
        <v>72</v>
      </c>
      <c r="U127" s="37">
        <f t="shared" si="41"/>
        <v>91</v>
      </c>
      <c r="V127" s="37"/>
    </row>
    <row r="128" spans="1:22">
      <c r="A128" s="23">
        <v>125</v>
      </c>
      <c r="B128" s="23">
        <v>311</v>
      </c>
      <c r="C128" s="23" t="s">
        <v>169</v>
      </c>
      <c r="D128" s="23" t="s">
        <v>9</v>
      </c>
      <c r="E128" s="24" t="s">
        <v>54</v>
      </c>
      <c r="F128" s="7">
        <v>3</v>
      </c>
      <c r="G128" s="7">
        <f t="shared" si="35"/>
        <v>5</v>
      </c>
      <c r="H128" s="7">
        <v>1</v>
      </c>
      <c r="I128" s="7">
        <f t="shared" si="43"/>
        <v>3</v>
      </c>
      <c r="J128" s="7">
        <f t="shared" si="44"/>
        <v>60</v>
      </c>
      <c r="K128" s="7">
        <v>0</v>
      </c>
      <c r="L128" s="7">
        <f t="shared" si="36"/>
        <v>-5</v>
      </c>
      <c r="M128" s="7"/>
      <c r="N128" s="7">
        <f t="shared" si="45"/>
        <v>0</v>
      </c>
      <c r="O128" s="7">
        <v>10</v>
      </c>
      <c r="P128" s="7">
        <v>5</v>
      </c>
      <c r="Q128" s="7">
        <f t="shared" si="37"/>
        <v>30</v>
      </c>
      <c r="R128" s="7">
        <f t="shared" si="38"/>
        <v>15</v>
      </c>
      <c r="S128" s="7">
        <f t="shared" si="39"/>
        <v>90</v>
      </c>
      <c r="T128" s="37">
        <f t="shared" si="40"/>
        <v>15</v>
      </c>
      <c r="U128" s="37">
        <f t="shared" si="41"/>
        <v>75</v>
      </c>
      <c r="V128" s="37"/>
    </row>
    <row r="129" spans="1:22">
      <c r="A129" s="23">
        <v>126</v>
      </c>
      <c r="B129" s="23">
        <v>727</v>
      </c>
      <c r="C129" s="23" t="s">
        <v>170</v>
      </c>
      <c r="D129" s="23" t="s">
        <v>9</v>
      </c>
      <c r="E129" s="24" t="s">
        <v>54</v>
      </c>
      <c r="F129" s="7">
        <v>3</v>
      </c>
      <c r="G129" s="7">
        <f t="shared" si="35"/>
        <v>5</v>
      </c>
      <c r="H129" s="7">
        <v>2</v>
      </c>
      <c r="I129" s="7">
        <f>G129</f>
        <v>5</v>
      </c>
      <c r="J129" s="7">
        <f>G129*25</f>
        <v>125</v>
      </c>
      <c r="K129" s="7">
        <v>1</v>
      </c>
      <c r="L129" s="7">
        <f t="shared" si="36"/>
        <v>-4</v>
      </c>
      <c r="M129" s="7"/>
      <c r="N129" s="7">
        <f t="shared" si="45"/>
        <v>20</v>
      </c>
      <c r="O129" s="7">
        <v>10</v>
      </c>
      <c r="P129" s="7">
        <v>20</v>
      </c>
      <c r="Q129" s="7">
        <f t="shared" si="37"/>
        <v>30</v>
      </c>
      <c r="R129" s="7">
        <f t="shared" si="38"/>
        <v>60</v>
      </c>
      <c r="S129" s="7">
        <f t="shared" si="39"/>
        <v>155</v>
      </c>
      <c r="T129" s="37">
        <f t="shared" si="40"/>
        <v>80</v>
      </c>
      <c r="U129" s="37">
        <f t="shared" si="41"/>
        <v>75</v>
      </c>
      <c r="V129" s="37"/>
    </row>
    <row r="130" spans="1:22">
      <c r="A130" s="23">
        <v>127</v>
      </c>
      <c r="B130" s="23">
        <v>752</v>
      </c>
      <c r="C130" s="23" t="s">
        <v>171</v>
      </c>
      <c r="D130" s="23" t="s">
        <v>9</v>
      </c>
      <c r="E130" s="24" t="s">
        <v>54</v>
      </c>
      <c r="F130" s="7">
        <v>3</v>
      </c>
      <c r="G130" s="7">
        <f t="shared" si="35"/>
        <v>5</v>
      </c>
      <c r="H130" s="7">
        <v>1</v>
      </c>
      <c r="I130" s="7">
        <f t="shared" ref="I130:I146" si="46">F130</f>
        <v>3</v>
      </c>
      <c r="J130" s="7">
        <f t="shared" ref="J130:J146" si="47">F130*20</f>
        <v>60</v>
      </c>
      <c r="K130" s="7">
        <v>5</v>
      </c>
      <c r="L130" s="7">
        <f t="shared" si="36"/>
        <v>0</v>
      </c>
      <c r="M130" s="7">
        <v>2</v>
      </c>
      <c r="N130" s="7">
        <f>K130*25</f>
        <v>125</v>
      </c>
      <c r="O130" s="7">
        <v>10</v>
      </c>
      <c r="P130" s="7">
        <v>6</v>
      </c>
      <c r="Q130" s="7">
        <f t="shared" si="37"/>
        <v>30</v>
      </c>
      <c r="R130" s="7">
        <f t="shared" si="38"/>
        <v>18</v>
      </c>
      <c r="S130" s="7">
        <f t="shared" si="39"/>
        <v>90</v>
      </c>
      <c r="T130" s="37">
        <f t="shared" si="40"/>
        <v>143</v>
      </c>
      <c r="U130" s="37"/>
      <c r="V130" s="37">
        <f>T130-S130</f>
        <v>53</v>
      </c>
    </row>
    <row r="131" spans="1:22">
      <c r="A131" s="23">
        <v>128</v>
      </c>
      <c r="B131" s="23">
        <v>347</v>
      </c>
      <c r="C131" s="23" t="s">
        <v>172</v>
      </c>
      <c r="D131" s="23" t="s">
        <v>9</v>
      </c>
      <c r="E131" s="24" t="s">
        <v>54</v>
      </c>
      <c r="F131" s="7">
        <v>3</v>
      </c>
      <c r="G131" s="7">
        <f t="shared" si="35"/>
        <v>5</v>
      </c>
      <c r="H131" s="7">
        <v>1</v>
      </c>
      <c r="I131" s="7">
        <f t="shared" si="46"/>
        <v>3</v>
      </c>
      <c r="J131" s="7">
        <f t="shared" si="47"/>
        <v>60</v>
      </c>
      <c r="K131" s="7">
        <v>0</v>
      </c>
      <c r="L131" s="7">
        <f t="shared" si="36"/>
        <v>-5</v>
      </c>
      <c r="M131" s="7"/>
      <c r="N131" s="7">
        <f>K131*20</f>
        <v>0</v>
      </c>
      <c r="O131" s="7">
        <v>10</v>
      </c>
      <c r="P131" s="7">
        <v>0</v>
      </c>
      <c r="Q131" s="7">
        <f t="shared" si="37"/>
        <v>30</v>
      </c>
      <c r="R131" s="7">
        <f t="shared" si="38"/>
        <v>0</v>
      </c>
      <c r="S131" s="7">
        <f t="shared" si="39"/>
        <v>90</v>
      </c>
      <c r="T131" s="37">
        <f t="shared" si="40"/>
        <v>0</v>
      </c>
      <c r="U131" s="37">
        <f t="shared" si="41"/>
        <v>90</v>
      </c>
      <c r="V131" s="37"/>
    </row>
    <row r="132" spans="1:22">
      <c r="A132" s="23">
        <v>129</v>
      </c>
      <c r="B132" s="23">
        <v>339</v>
      </c>
      <c r="C132" s="23" t="s">
        <v>173</v>
      </c>
      <c r="D132" s="23" t="s">
        <v>9</v>
      </c>
      <c r="E132" s="24" t="s">
        <v>54</v>
      </c>
      <c r="F132" s="7">
        <v>3</v>
      </c>
      <c r="G132" s="7">
        <f t="shared" si="35"/>
        <v>5</v>
      </c>
      <c r="H132" s="7">
        <v>1</v>
      </c>
      <c r="I132" s="7">
        <f t="shared" si="46"/>
        <v>3</v>
      </c>
      <c r="J132" s="7">
        <f t="shared" si="47"/>
        <v>60</v>
      </c>
      <c r="K132" s="7">
        <v>6</v>
      </c>
      <c r="L132" s="7">
        <f t="shared" si="36"/>
        <v>1</v>
      </c>
      <c r="M132" s="7">
        <v>2</v>
      </c>
      <c r="N132" s="7">
        <f>K132*25</f>
        <v>150</v>
      </c>
      <c r="O132" s="7">
        <v>10</v>
      </c>
      <c r="P132" s="7">
        <v>23</v>
      </c>
      <c r="Q132" s="7">
        <f t="shared" si="37"/>
        <v>30</v>
      </c>
      <c r="R132" s="7">
        <f t="shared" si="38"/>
        <v>69</v>
      </c>
      <c r="S132" s="7">
        <f t="shared" si="39"/>
        <v>90</v>
      </c>
      <c r="T132" s="37">
        <f t="shared" si="40"/>
        <v>219</v>
      </c>
      <c r="U132" s="37"/>
      <c r="V132" s="37">
        <f>T132-S132</f>
        <v>129</v>
      </c>
    </row>
    <row r="133" spans="1:22">
      <c r="A133" s="23">
        <v>130</v>
      </c>
      <c r="B133" s="23">
        <v>112415</v>
      </c>
      <c r="C133" s="23" t="s">
        <v>174</v>
      </c>
      <c r="D133" s="23" t="s">
        <v>9</v>
      </c>
      <c r="E133" s="24" t="s">
        <v>54</v>
      </c>
      <c r="F133" s="7">
        <v>3</v>
      </c>
      <c r="G133" s="7">
        <f t="shared" ref="G133:G149" si="48">F133+2</f>
        <v>5</v>
      </c>
      <c r="H133" s="7">
        <v>1</v>
      </c>
      <c r="I133" s="7">
        <f t="shared" si="46"/>
        <v>3</v>
      </c>
      <c r="J133" s="7">
        <f t="shared" si="47"/>
        <v>60</v>
      </c>
      <c r="K133" s="7">
        <v>1</v>
      </c>
      <c r="L133" s="7">
        <f t="shared" ref="L133:L152" si="49">K133-G133</f>
        <v>-4</v>
      </c>
      <c r="M133" s="7"/>
      <c r="N133" s="7">
        <f t="shared" ref="N133:N148" si="50">K133*20</f>
        <v>20</v>
      </c>
      <c r="O133" s="7">
        <v>10</v>
      </c>
      <c r="P133" s="7">
        <v>10</v>
      </c>
      <c r="Q133" s="7">
        <f t="shared" ref="Q133:Q150" si="51">O133*3</f>
        <v>30</v>
      </c>
      <c r="R133" s="7">
        <f t="shared" ref="R133:R152" si="52">P133*3</f>
        <v>30</v>
      </c>
      <c r="S133" s="7">
        <f t="shared" ref="S133:S150" si="53">Q133+J133</f>
        <v>90</v>
      </c>
      <c r="T133" s="37">
        <f t="shared" ref="T133:T152" si="54">N133+R133</f>
        <v>50</v>
      </c>
      <c r="U133" s="37">
        <f t="shared" ref="U133:U152" si="55">S133-T133</f>
        <v>40</v>
      </c>
      <c r="V133" s="37"/>
    </row>
    <row r="134" spans="1:22">
      <c r="A134" s="23">
        <v>131</v>
      </c>
      <c r="B134" s="23">
        <v>570</v>
      </c>
      <c r="C134" s="23" t="s">
        <v>175</v>
      </c>
      <c r="D134" s="23" t="s">
        <v>9</v>
      </c>
      <c r="E134" s="24" t="s">
        <v>54</v>
      </c>
      <c r="F134" s="7">
        <v>3</v>
      </c>
      <c r="G134" s="7">
        <f t="shared" si="48"/>
        <v>5</v>
      </c>
      <c r="H134" s="7">
        <v>1</v>
      </c>
      <c r="I134" s="7">
        <f t="shared" si="46"/>
        <v>3</v>
      </c>
      <c r="J134" s="7">
        <f t="shared" si="47"/>
        <v>60</v>
      </c>
      <c r="K134" s="7">
        <v>3</v>
      </c>
      <c r="L134" s="7">
        <f t="shared" si="49"/>
        <v>-2</v>
      </c>
      <c r="M134" s="7"/>
      <c r="N134" s="7">
        <f t="shared" si="50"/>
        <v>60</v>
      </c>
      <c r="O134" s="7">
        <v>10</v>
      </c>
      <c r="P134" s="7">
        <v>8</v>
      </c>
      <c r="Q134" s="7">
        <f t="shared" si="51"/>
        <v>30</v>
      </c>
      <c r="R134" s="7">
        <f t="shared" si="52"/>
        <v>24</v>
      </c>
      <c r="S134" s="7">
        <f t="shared" si="53"/>
        <v>90</v>
      </c>
      <c r="T134" s="37">
        <f t="shared" si="54"/>
        <v>84</v>
      </c>
      <c r="U134" s="37">
        <f t="shared" si="55"/>
        <v>6</v>
      </c>
      <c r="V134" s="37"/>
    </row>
    <row r="135" spans="1:22">
      <c r="A135" s="23">
        <v>132</v>
      </c>
      <c r="B135" s="23">
        <v>113025</v>
      </c>
      <c r="C135" s="23" t="s">
        <v>176</v>
      </c>
      <c r="D135" s="23" t="s">
        <v>9</v>
      </c>
      <c r="E135" s="24" t="s">
        <v>54</v>
      </c>
      <c r="F135" s="7">
        <v>3</v>
      </c>
      <c r="G135" s="7">
        <f t="shared" si="48"/>
        <v>5</v>
      </c>
      <c r="H135" s="7">
        <v>1</v>
      </c>
      <c r="I135" s="7">
        <f t="shared" si="46"/>
        <v>3</v>
      </c>
      <c r="J135" s="7">
        <f t="shared" si="47"/>
        <v>60</v>
      </c>
      <c r="K135" s="7">
        <v>1</v>
      </c>
      <c r="L135" s="7">
        <f t="shared" si="49"/>
        <v>-4</v>
      </c>
      <c r="M135" s="7"/>
      <c r="N135" s="7">
        <f t="shared" si="50"/>
        <v>20</v>
      </c>
      <c r="O135" s="7">
        <v>10</v>
      </c>
      <c r="P135" s="7">
        <v>5</v>
      </c>
      <c r="Q135" s="7">
        <f t="shared" si="51"/>
        <v>30</v>
      </c>
      <c r="R135" s="7">
        <f t="shared" si="52"/>
        <v>15</v>
      </c>
      <c r="S135" s="7">
        <f t="shared" si="53"/>
        <v>90</v>
      </c>
      <c r="T135" s="37">
        <f t="shared" si="54"/>
        <v>35</v>
      </c>
      <c r="U135" s="37">
        <f t="shared" si="55"/>
        <v>55</v>
      </c>
      <c r="V135" s="37"/>
    </row>
    <row r="136" spans="1:22">
      <c r="A136" s="23">
        <v>133</v>
      </c>
      <c r="B136" s="23">
        <v>113298</v>
      </c>
      <c r="C136" s="23" t="s">
        <v>177</v>
      </c>
      <c r="D136" s="23" t="s">
        <v>9</v>
      </c>
      <c r="E136" s="24" t="s">
        <v>54</v>
      </c>
      <c r="F136" s="7">
        <v>3</v>
      </c>
      <c r="G136" s="7">
        <f t="shared" si="48"/>
        <v>5</v>
      </c>
      <c r="H136" s="7">
        <v>1</v>
      </c>
      <c r="I136" s="7">
        <f t="shared" si="46"/>
        <v>3</v>
      </c>
      <c r="J136" s="7">
        <f t="shared" si="47"/>
        <v>60</v>
      </c>
      <c r="K136" s="7">
        <v>0</v>
      </c>
      <c r="L136" s="7">
        <f t="shared" si="49"/>
        <v>-5</v>
      </c>
      <c r="M136" s="7"/>
      <c r="N136" s="7">
        <f t="shared" si="50"/>
        <v>0</v>
      </c>
      <c r="O136" s="7">
        <v>10</v>
      </c>
      <c r="P136" s="7">
        <v>17</v>
      </c>
      <c r="Q136" s="7">
        <f t="shared" si="51"/>
        <v>30</v>
      </c>
      <c r="R136" s="7">
        <f t="shared" si="52"/>
        <v>51</v>
      </c>
      <c r="S136" s="7">
        <f t="shared" si="53"/>
        <v>90</v>
      </c>
      <c r="T136" s="37">
        <f t="shared" si="54"/>
        <v>51</v>
      </c>
      <c r="U136" s="37">
        <f t="shared" si="55"/>
        <v>39</v>
      </c>
      <c r="V136" s="37"/>
    </row>
    <row r="137" spans="1:22">
      <c r="A137" s="23">
        <v>134</v>
      </c>
      <c r="B137" s="23">
        <v>112888</v>
      </c>
      <c r="C137" s="23" t="s">
        <v>178</v>
      </c>
      <c r="D137" s="23" t="s">
        <v>9</v>
      </c>
      <c r="E137" s="24" t="s">
        <v>54</v>
      </c>
      <c r="F137" s="7">
        <v>3</v>
      </c>
      <c r="G137" s="7">
        <f t="shared" si="48"/>
        <v>5</v>
      </c>
      <c r="H137" s="7">
        <v>1</v>
      </c>
      <c r="I137" s="7">
        <f t="shared" si="46"/>
        <v>3</v>
      </c>
      <c r="J137" s="7">
        <f t="shared" si="47"/>
        <v>60</v>
      </c>
      <c r="K137" s="7">
        <v>0</v>
      </c>
      <c r="L137" s="7">
        <f t="shared" si="49"/>
        <v>-5</v>
      </c>
      <c r="M137" s="7"/>
      <c r="N137" s="7">
        <f t="shared" si="50"/>
        <v>0</v>
      </c>
      <c r="O137" s="7">
        <v>10</v>
      </c>
      <c r="P137" s="7">
        <v>13</v>
      </c>
      <c r="Q137" s="7">
        <f t="shared" si="51"/>
        <v>30</v>
      </c>
      <c r="R137" s="7">
        <f t="shared" si="52"/>
        <v>39</v>
      </c>
      <c r="S137" s="7">
        <f t="shared" si="53"/>
        <v>90</v>
      </c>
      <c r="T137" s="37">
        <f t="shared" si="54"/>
        <v>39</v>
      </c>
      <c r="U137" s="37">
        <f t="shared" si="55"/>
        <v>51</v>
      </c>
      <c r="V137" s="37"/>
    </row>
    <row r="138" spans="1:22">
      <c r="A138" s="23">
        <v>135</v>
      </c>
      <c r="B138" s="23">
        <v>104429</v>
      </c>
      <c r="C138" s="23" t="s">
        <v>179</v>
      </c>
      <c r="D138" s="23" t="s">
        <v>9</v>
      </c>
      <c r="E138" s="24" t="s">
        <v>54</v>
      </c>
      <c r="F138" s="7">
        <v>3</v>
      </c>
      <c r="G138" s="7">
        <f t="shared" si="48"/>
        <v>5</v>
      </c>
      <c r="H138" s="7">
        <v>1</v>
      </c>
      <c r="I138" s="7">
        <f t="shared" si="46"/>
        <v>3</v>
      </c>
      <c r="J138" s="7">
        <f t="shared" si="47"/>
        <v>60</v>
      </c>
      <c r="K138" s="7">
        <v>0</v>
      </c>
      <c r="L138" s="7">
        <f t="shared" si="49"/>
        <v>-5</v>
      </c>
      <c r="M138" s="7"/>
      <c r="N138" s="7">
        <f t="shared" si="50"/>
        <v>0</v>
      </c>
      <c r="O138" s="7">
        <v>10</v>
      </c>
      <c r="P138" s="7">
        <v>3</v>
      </c>
      <c r="Q138" s="7">
        <f t="shared" si="51"/>
        <v>30</v>
      </c>
      <c r="R138" s="7">
        <f t="shared" si="52"/>
        <v>9</v>
      </c>
      <c r="S138" s="7">
        <f t="shared" si="53"/>
        <v>90</v>
      </c>
      <c r="T138" s="37">
        <f t="shared" si="54"/>
        <v>9</v>
      </c>
      <c r="U138" s="37">
        <f t="shared" si="55"/>
        <v>81</v>
      </c>
      <c r="V138" s="37"/>
    </row>
    <row r="139" spans="1:22">
      <c r="A139" s="23">
        <v>136</v>
      </c>
      <c r="B139" s="23">
        <v>113833</v>
      </c>
      <c r="C139" s="23" t="s">
        <v>180</v>
      </c>
      <c r="D139" s="23" t="s">
        <v>9</v>
      </c>
      <c r="E139" s="24" t="s">
        <v>54</v>
      </c>
      <c r="F139" s="7">
        <v>3</v>
      </c>
      <c r="G139" s="7">
        <f t="shared" si="48"/>
        <v>5</v>
      </c>
      <c r="H139" s="7">
        <v>1</v>
      </c>
      <c r="I139" s="7">
        <f t="shared" si="46"/>
        <v>3</v>
      </c>
      <c r="J139" s="7">
        <f t="shared" si="47"/>
        <v>60</v>
      </c>
      <c r="K139" s="7">
        <v>0</v>
      </c>
      <c r="L139" s="7">
        <f t="shared" si="49"/>
        <v>-5</v>
      </c>
      <c r="M139" s="7"/>
      <c r="N139" s="7">
        <f t="shared" si="50"/>
        <v>0</v>
      </c>
      <c r="O139" s="7">
        <v>10</v>
      </c>
      <c r="P139" s="7">
        <v>10</v>
      </c>
      <c r="Q139" s="7">
        <f t="shared" si="51"/>
        <v>30</v>
      </c>
      <c r="R139" s="7">
        <f t="shared" si="52"/>
        <v>30</v>
      </c>
      <c r="S139" s="7">
        <f t="shared" si="53"/>
        <v>90</v>
      </c>
      <c r="T139" s="37">
        <f t="shared" si="54"/>
        <v>30</v>
      </c>
      <c r="U139" s="37">
        <f t="shared" si="55"/>
        <v>60</v>
      </c>
      <c r="V139" s="37"/>
    </row>
    <row r="140" spans="1:22">
      <c r="A140" s="23">
        <v>137</v>
      </c>
      <c r="B140" s="23">
        <v>118951</v>
      </c>
      <c r="C140" s="23" t="s">
        <v>181</v>
      </c>
      <c r="D140" s="23" t="s">
        <v>9</v>
      </c>
      <c r="E140" s="24" t="s">
        <v>54</v>
      </c>
      <c r="F140" s="7">
        <v>3</v>
      </c>
      <c r="G140" s="7">
        <f t="shared" si="48"/>
        <v>5</v>
      </c>
      <c r="H140" s="7">
        <v>1</v>
      </c>
      <c r="I140" s="7">
        <f t="shared" si="46"/>
        <v>3</v>
      </c>
      <c r="J140" s="7">
        <f t="shared" si="47"/>
        <v>60</v>
      </c>
      <c r="K140" s="7">
        <v>3</v>
      </c>
      <c r="L140" s="7">
        <f t="shared" si="49"/>
        <v>-2</v>
      </c>
      <c r="M140" s="7"/>
      <c r="N140" s="7">
        <f t="shared" si="50"/>
        <v>60</v>
      </c>
      <c r="O140" s="7">
        <v>9</v>
      </c>
      <c r="P140" s="7">
        <v>9</v>
      </c>
      <c r="Q140" s="7">
        <f t="shared" si="51"/>
        <v>27</v>
      </c>
      <c r="R140" s="7">
        <f t="shared" si="52"/>
        <v>27</v>
      </c>
      <c r="S140" s="7">
        <f t="shared" si="53"/>
        <v>87</v>
      </c>
      <c r="T140" s="37">
        <f t="shared" si="54"/>
        <v>87</v>
      </c>
      <c r="U140" s="37"/>
      <c r="V140" s="37">
        <f>T140-S140</f>
        <v>0</v>
      </c>
    </row>
    <row r="141" spans="1:22">
      <c r="A141" s="23">
        <v>138</v>
      </c>
      <c r="B141" s="25">
        <v>119263</v>
      </c>
      <c r="C141" s="23" t="s">
        <v>182</v>
      </c>
      <c r="D141" s="23" t="s">
        <v>9</v>
      </c>
      <c r="E141" s="24" t="s">
        <v>54</v>
      </c>
      <c r="F141" s="7">
        <v>3</v>
      </c>
      <c r="G141" s="7">
        <f t="shared" si="48"/>
        <v>5</v>
      </c>
      <c r="H141" s="7">
        <v>1</v>
      </c>
      <c r="I141" s="7">
        <f t="shared" si="46"/>
        <v>3</v>
      </c>
      <c r="J141" s="7">
        <f t="shared" si="47"/>
        <v>60</v>
      </c>
      <c r="K141" s="7">
        <v>0</v>
      </c>
      <c r="L141" s="7">
        <f t="shared" si="49"/>
        <v>-5</v>
      </c>
      <c r="M141" s="7"/>
      <c r="N141" s="7">
        <f t="shared" si="50"/>
        <v>0</v>
      </c>
      <c r="O141" s="7">
        <v>9</v>
      </c>
      <c r="P141" s="7">
        <v>9</v>
      </c>
      <c r="Q141" s="7">
        <f t="shared" si="51"/>
        <v>27</v>
      </c>
      <c r="R141" s="7">
        <f t="shared" si="52"/>
        <v>27</v>
      </c>
      <c r="S141" s="7">
        <f t="shared" si="53"/>
        <v>87</v>
      </c>
      <c r="T141" s="37">
        <f t="shared" si="54"/>
        <v>27</v>
      </c>
      <c r="U141" s="37">
        <f t="shared" si="55"/>
        <v>60</v>
      </c>
      <c r="V141" s="37"/>
    </row>
    <row r="142" spans="1:22">
      <c r="A142" s="23">
        <v>139</v>
      </c>
      <c r="B142" s="23">
        <v>116773</v>
      </c>
      <c r="C142" s="23" t="s">
        <v>183</v>
      </c>
      <c r="D142" s="23" t="s">
        <v>9</v>
      </c>
      <c r="E142" s="24" t="s">
        <v>54</v>
      </c>
      <c r="F142" s="7">
        <v>3</v>
      </c>
      <c r="G142" s="7">
        <f t="shared" si="48"/>
        <v>5</v>
      </c>
      <c r="H142" s="7">
        <v>1</v>
      </c>
      <c r="I142" s="7">
        <f t="shared" si="46"/>
        <v>3</v>
      </c>
      <c r="J142" s="7">
        <f t="shared" si="47"/>
        <v>60</v>
      </c>
      <c r="K142" s="7">
        <v>1</v>
      </c>
      <c r="L142" s="7">
        <f t="shared" si="49"/>
        <v>-4</v>
      </c>
      <c r="M142" s="7"/>
      <c r="N142" s="7">
        <f t="shared" si="50"/>
        <v>20</v>
      </c>
      <c r="O142" s="7">
        <v>10</v>
      </c>
      <c r="P142" s="7">
        <v>27</v>
      </c>
      <c r="Q142" s="7">
        <f t="shared" si="51"/>
        <v>30</v>
      </c>
      <c r="R142" s="7">
        <f t="shared" si="52"/>
        <v>81</v>
      </c>
      <c r="S142" s="7">
        <f t="shared" si="53"/>
        <v>90</v>
      </c>
      <c r="T142" s="37">
        <f t="shared" si="54"/>
        <v>101</v>
      </c>
      <c r="U142" s="37"/>
      <c r="V142" s="37">
        <f>T142-S142</f>
        <v>11</v>
      </c>
    </row>
    <row r="143" spans="1:22">
      <c r="A143" s="23">
        <v>140</v>
      </c>
      <c r="B143" s="23">
        <v>118151</v>
      </c>
      <c r="C143" s="23" t="s">
        <v>184</v>
      </c>
      <c r="D143" s="23" t="s">
        <v>9</v>
      </c>
      <c r="E143" s="24" t="s">
        <v>54</v>
      </c>
      <c r="F143" s="7">
        <v>3</v>
      </c>
      <c r="G143" s="7">
        <f t="shared" si="48"/>
        <v>5</v>
      </c>
      <c r="H143" s="7">
        <v>1</v>
      </c>
      <c r="I143" s="7">
        <f t="shared" si="46"/>
        <v>3</v>
      </c>
      <c r="J143" s="7">
        <f t="shared" si="47"/>
        <v>60</v>
      </c>
      <c r="K143" s="7">
        <v>0</v>
      </c>
      <c r="L143" s="7">
        <f t="shared" si="49"/>
        <v>-5</v>
      </c>
      <c r="M143" s="7"/>
      <c r="N143" s="7">
        <f t="shared" si="50"/>
        <v>0</v>
      </c>
      <c r="O143" s="7">
        <v>10</v>
      </c>
      <c r="P143" s="7">
        <v>9</v>
      </c>
      <c r="Q143" s="7">
        <f t="shared" si="51"/>
        <v>30</v>
      </c>
      <c r="R143" s="7">
        <f t="shared" si="52"/>
        <v>27</v>
      </c>
      <c r="S143" s="7">
        <f t="shared" si="53"/>
        <v>90</v>
      </c>
      <c r="T143" s="37">
        <f t="shared" si="54"/>
        <v>27</v>
      </c>
      <c r="U143" s="37">
        <f t="shared" si="55"/>
        <v>63</v>
      </c>
      <c r="V143" s="37"/>
    </row>
    <row r="144" s="12" customFormat="1" ht="14.25" spans="1:22">
      <c r="A144" s="23">
        <v>141</v>
      </c>
      <c r="B144" s="26">
        <v>119622</v>
      </c>
      <c r="C144" s="23" t="s">
        <v>185</v>
      </c>
      <c r="D144" s="23" t="s">
        <v>9</v>
      </c>
      <c r="E144" s="24" t="s">
        <v>54</v>
      </c>
      <c r="F144" s="7">
        <v>3</v>
      </c>
      <c r="G144" s="7">
        <f t="shared" si="48"/>
        <v>5</v>
      </c>
      <c r="H144" s="7">
        <v>1</v>
      </c>
      <c r="I144" s="7">
        <f t="shared" si="46"/>
        <v>3</v>
      </c>
      <c r="J144" s="7">
        <f t="shared" si="47"/>
        <v>60</v>
      </c>
      <c r="K144" s="7">
        <v>0</v>
      </c>
      <c r="L144" s="7">
        <f t="shared" si="49"/>
        <v>-5</v>
      </c>
      <c r="M144" s="7"/>
      <c r="N144" s="7">
        <f t="shared" si="50"/>
        <v>0</v>
      </c>
      <c r="O144" s="7">
        <v>9</v>
      </c>
      <c r="P144" s="7">
        <v>1</v>
      </c>
      <c r="Q144" s="7">
        <f t="shared" si="51"/>
        <v>27</v>
      </c>
      <c r="R144" s="7">
        <f t="shared" si="52"/>
        <v>3</v>
      </c>
      <c r="S144" s="7">
        <f t="shared" si="53"/>
        <v>87</v>
      </c>
      <c r="T144" s="37">
        <f t="shared" si="54"/>
        <v>3</v>
      </c>
      <c r="U144" s="37">
        <f t="shared" si="55"/>
        <v>84</v>
      </c>
      <c r="V144" s="39"/>
    </row>
    <row r="145" s="12" customFormat="1" ht="14.25" spans="1:22">
      <c r="A145" s="23">
        <v>142</v>
      </c>
      <c r="B145" s="23">
        <v>385</v>
      </c>
      <c r="C145" s="23" t="s">
        <v>186</v>
      </c>
      <c r="D145" s="23" t="s">
        <v>10</v>
      </c>
      <c r="E145" s="24" t="s">
        <v>42</v>
      </c>
      <c r="F145" s="7">
        <v>6</v>
      </c>
      <c r="G145" s="7">
        <f t="shared" si="48"/>
        <v>8</v>
      </c>
      <c r="H145" s="7">
        <v>1</v>
      </c>
      <c r="I145" s="7">
        <f t="shared" si="46"/>
        <v>6</v>
      </c>
      <c r="J145" s="7">
        <f t="shared" si="47"/>
        <v>120</v>
      </c>
      <c r="K145" s="7">
        <v>1</v>
      </c>
      <c r="L145" s="7">
        <f t="shared" si="49"/>
        <v>-7</v>
      </c>
      <c r="M145" s="7"/>
      <c r="N145" s="7">
        <f t="shared" si="50"/>
        <v>20</v>
      </c>
      <c r="O145" s="7">
        <v>18</v>
      </c>
      <c r="P145" s="7">
        <v>7</v>
      </c>
      <c r="Q145" s="7">
        <f t="shared" si="51"/>
        <v>54</v>
      </c>
      <c r="R145" s="7">
        <f t="shared" si="52"/>
        <v>21</v>
      </c>
      <c r="S145" s="7">
        <f t="shared" si="53"/>
        <v>174</v>
      </c>
      <c r="T145" s="37">
        <f t="shared" si="54"/>
        <v>41</v>
      </c>
      <c r="U145" s="37">
        <f t="shared" si="55"/>
        <v>133</v>
      </c>
      <c r="V145" s="39"/>
    </row>
    <row r="146" spans="1:22">
      <c r="A146" s="23">
        <v>143</v>
      </c>
      <c r="B146" s="23">
        <v>108656</v>
      </c>
      <c r="C146" s="23" t="s">
        <v>187</v>
      </c>
      <c r="D146" s="23" t="s">
        <v>10</v>
      </c>
      <c r="E146" s="24" t="s">
        <v>42</v>
      </c>
      <c r="F146" s="7">
        <v>6</v>
      </c>
      <c r="G146" s="7">
        <f t="shared" si="48"/>
        <v>8</v>
      </c>
      <c r="H146" s="7">
        <v>1</v>
      </c>
      <c r="I146" s="7">
        <f t="shared" si="46"/>
        <v>6</v>
      </c>
      <c r="J146" s="7">
        <f t="shared" si="47"/>
        <v>120</v>
      </c>
      <c r="K146" s="7">
        <v>4</v>
      </c>
      <c r="L146" s="7">
        <f t="shared" si="49"/>
        <v>-4</v>
      </c>
      <c r="M146" s="7"/>
      <c r="N146" s="7">
        <f t="shared" si="50"/>
        <v>80</v>
      </c>
      <c r="O146" s="7">
        <v>18</v>
      </c>
      <c r="P146" s="7">
        <v>2</v>
      </c>
      <c r="Q146" s="7">
        <f t="shared" si="51"/>
        <v>54</v>
      </c>
      <c r="R146" s="7">
        <f t="shared" si="52"/>
        <v>6</v>
      </c>
      <c r="S146" s="7">
        <f t="shared" si="53"/>
        <v>174</v>
      </c>
      <c r="T146" s="37">
        <f t="shared" si="54"/>
        <v>86</v>
      </c>
      <c r="U146" s="37">
        <f t="shared" si="55"/>
        <v>88</v>
      </c>
      <c r="V146" s="37"/>
    </row>
    <row r="147" spans="1:22">
      <c r="A147" s="23">
        <v>144</v>
      </c>
      <c r="B147" s="23">
        <v>514</v>
      </c>
      <c r="C147" s="23" t="s">
        <v>188</v>
      </c>
      <c r="D147" s="23" t="s">
        <v>10</v>
      </c>
      <c r="E147" s="24" t="s">
        <v>42</v>
      </c>
      <c r="F147" s="7">
        <v>6</v>
      </c>
      <c r="G147" s="7">
        <f t="shared" si="48"/>
        <v>8</v>
      </c>
      <c r="H147" s="7">
        <v>2</v>
      </c>
      <c r="I147" s="7">
        <f>G147</f>
        <v>8</v>
      </c>
      <c r="J147" s="7">
        <f>G147*25</f>
        <v>200</v>
      </c>
      <c r="K147" s="7">
        <v>5</v>
      </c>
      <c r="L147" s="7">
        <f t="shared" si="49"/>
        <v>-3</v>
      </c>
      <c r="M147" s="7"/>
      <c r="N147" s="7">
        <f t="shared" si="50"/>
        <v>100</v>
      </c>
      <c r="O147" s="7">
        <v>18</v>
      </c>
      <c r="P147" s="7">
        <v>27</v>
      </c>
      <c r="Q147" s="7">
        <f t="shared" si="51"/>
        <v>54</v>
      </c>
      <c r="R147" s="7">
        <f t="shared" si="52"/>
        <v>81</v>
      </c>
      <c r="S147" s="7">
        <f t="shared" si="53"/>
        <v>254</v>
      </c>
      <c r="T147" s="37">
        <f t="shared" si="54"/>
        <v>181</v>
      </c>
      <c r="U147" s="37">
        <f t="shared" si="55"/>
        <v>73</v>
      </c>
      <c r="V147" s="37"/>
    </row>
    <row r="148" spans="1:22">
      <c r="A148" s="23">
        <v>145</v>
      </c>
      <c r="B148" s="23">
        <v>102567</v>
      </c>
      <c r="C148" s="23" t="s">
        <v>189</v>
      </c>
      <c r="D148" s="23" t="s">
        <v>10</v>
      </c>
      <c r="E148" s="24" t="s">
        <v>54</v>
      </c>
      <c r="F148" s="7">
        <v>3</v>
      </c>
      <c r="G148" s="7">
        <f t="shared" si="48"/>
        <v>5</v>
      </c>
      <c r="H148" s="7">
        <v>1</v>
      </c>
      <c r="I148" s="7">
        <f>F148</f>
        <v>3</v>
      </c>
      <c r="J148" s="7">
        <f>F148*20</f>
        <v>60</v>
      </c>
      <c r="K148" s="7">
        <v>0</v>
      </c>
      <c r="L148" s="7">
        <f t="shared" si="49"/>
        <v>-5</v>
      </c>
      <c r="M148" s="7"/>
      <c r="N148" s="7">
        <f t="shared" si="50"/>
        <v>0</v>
      </c>
      <c r="O148" s="7">
        <v>10</v>
      </c>
      <c r="P148" s="7">
        <v>4</v>
      </c>
      <c r="Q148" s="7">
        <f t="shared" si="51"/>
        <v>30</v>
      </c>
      <c r="R148" s="7">
        <f t="shared" si="52"/>
        <v>12</v>
      </c>
      <c r="S148" s="7">
        <f t="shared" si="53"/>
        <v>90</v>
      </c>
      <c r="T148" s="37">
        <f t="shared" si="54"/>
        <v>12</v>
      </c>
      <c r="U148" s="37">
        <f t="shared" si="55"/>
        <v>78</v>
      </c>
      <c r="V148" s="37"/>
    </row>
    <row r="149" spans="1:22">
      <c r="A149" s="23">
        <v>146</v>
      </c>
      <c r="B149" s="23">
        <v>371</v>
      </c>
      <c r="C149" s="23" t="s">
        <v>190</v>
      </c>
      <c r="D149" s="23" t="s">
        <v>10</v>
      </c>
      <c r="E149" s="24" t="s">
        <v>54</v>
      </c>
      <c r="F149" s="7">
        <v>3</v>
      </c>
      <c r="G149" s="7">
        <f t="shared" si="48"/>
        <v>5</v>
      </c>
      <c r="H149" s="7">
        <v>1</v>
      </c>
      <c r="I149" s="7">
        <f>F149</f>
        <v>3</v>
      </c>
      <c r="J149" s="7">
        <f>F149*20</f>
        <v>60</v>
      </c>
      <c r="K149" s="7">
        <v>6</v>
      </c>
      <c r="L149" s="7">
        <f t="shared" si="49"/>
        <v>1</v>
      </c>
      <c r="M149" s="7">
        <v>2</v>
      </c>
      <c r="N149" s="7">
        <f>K149*25</f>
        <v>150</v>
      </c>
      <c r="O149" s="7">
        <v>10</v>
      </c>
      <c r="P149" s="7">
        <v>4</v>
      </c>
      <c r="Q149" s="7">
        <f t="shared" si="51"/>
        <v>30</v>
      </c>
      <c r="R149" s="7">
        <f t="shared" si="52"/>
        <v>12</v>
      </c>
      <c r="S149" s="7">
        <f t="shared" si="53"/>
        <v>90</v>
      </c>
      <c r="T149" s="37">
        <f t="shared" si="54"/>
        <v>162</v>
      </c>
      <c r="U149" s="37"/>
      <c r="V149" s="37">
        <f>T149-S149</f>
        <v>72</v>
      </c>
    </row>
    <row r="150" spans="1:22">
      <c r="A150" s="24"/>
      <c r="B150" s="24"/>
      <c r="C150" s="25" t="s">
        <v>23</v>
      </c>
      <c r="D150" s="24"/>
      <c r="E150" s="24"/>
      <c r="F150" s="7">
        <f>SUM(F4:F149)</f>
        <v>600</v>
      </c>
      <c r="G150" s="7">
        <f t="shared" ref="G150:V150" si="56">SUM(G4:G149)</f>
        <v>890</v>
      </c>
      <c r="H150" s="7">
        <f t="shared" si="56"/>
        <v>179</v>
      </c>
      <c r="I150" s="7">
        <f t="shared" si="56"/>
        <v>665</v>
      </c>
      <c r="J150" s="7">
        <f t="shared" si="56"/>
        <v>14355</v>
      </c>
      <c r="K150" s="7">
        <f t="shared" si="56"/>
        <v>583</v>
      </c>
      <c r="L150" s="7">
        <f t="shared" si="56"/>
        <v>-307</v>
      </c>
      <c r="M150" s="7">
        <f t="shared" si="56"/>
        <v>62</v>
      </c>
      <c r="N150" s="7">
        <f t="shared" si="56"/>
        <v>13685</v>
      </c>
      <c r="O150" s="7">
        <f t="shared" si="56"/>
        <v>2000</v>
      </c>
      <c r="P150" s="7">
        <f t="shared" si="56"/>
        <v>1770</v>
      </c>
      <c r="Q150" s="7">
        <f t="shared" si="56"/>
        <v>6000</v>
      </c>
      <c r="R150" s="7">
        <f t="shared" si="56"/>
        <v>5310</v>
      </c>
      <c r="S150" s="7">
        <f t="shared" si="56"/>
        <v>20355</v>
      </c>
      <c r="T150" s="7">
        <f t="shared" si="56"/>
        <v>18995</v>
      </c>
      <c r="U150" s="7">
        <f t="shared" si="56"/>
        <v>8420</v>
      </c>
      <c r="V150" s="7">
        <f t="shared" si="56"/>
        <v>7060</v>
      </c>
    </row>
    <row r="152" spans="10:21">
      <c r="J152" s="14" t="s">
        <v>191</v>
      </c>
      <c r="K152" s="14">
        <f>J150-N150</f>
        <v>670</v>
      </c>
      <c r="P152" s="14" t="s">
        <v>191</v>
      </c>
      <c r="Q152" s="14">
        <f>Q150-R150</f>
        <v>690</v>
      </c>
      <c r="U152" s="14">
        <f>U150-V150</f>
        <v>1360</v>
      </c>
    </row>
  </sheetData>
  <sortState ref="A2:E147">
    <sortCondition ref="D2"/>
  </sortState>
  <mergeCells count="4">
    <mergeCell ref="A1:V1"/>
    <mergeCell ref="F2:N2"/>
    <mergeCell ref="O2:R2"/>
    <mergeCell ref="S2:V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opLeftCell="G1" workbookViewId="0">
      <selection activeCell="Q14" sqref="Q14"/>
    </sheetView>
  </sheetViews>
  <sheetFormatPr defaultColWidth="9" defaultRowHeight="13.5"/>
  <cols>
    <col min="1" max="1" width="12.5" customWidth="1"/>
    <col min="2" max="5" width="20.875" customWidth="1"/>
    <col min="14" max="15" width="13.25" customWidth="1"/>
    <col min="16" max="18" width="17.5" customWidth="1"/>
    <col min="19" max="19" width="12.625"/>
  </cols>
  <sheetData>
    <row r="1" ht="26" customHeight="1" spans="1:19">
      <c r="A1" s="3" t="s">
        <v>192</v>
      </c>
      <c r="B1" s="3"/>
      <c r="C1" s="3"/>
      <c r="D1" s="3"/>
      <c r="E1" s="3"/>
      <c r="F1" s="3"/>
      <c r="M1" s="3" t="s">
        <v>193</v>
      </c>
      <c r="N1" s="3"/>
      <c r="O1" s="3"/>
      <c r="P1" s="3"/>
      <c r="Q1" s="3"/>
      <c r="R1" s="3"/>
      <c r="S1" s="3"/>
    </row>
    <row r="2" s="1" customFormat="1" ht="27" customHeight="1" spans="1:19">
      <c r="A2" s="4" t="s">
        <v>0</v>
      </c>
      <c r="B2" s="5" t="s">
        <v>194</v>
      </c>
      <c r="C2" s="5" t="s">
        <v>32</v>
      </c>
      <c r="D2" s="6" t="s">
        <v>195</v>
      </c>
      <c r="E2" s="6" t="s">
        <v>32</v>
      </c>
      <c r="F2" s="4" t="s">
        <v>23</v>
      </c>
      <c r="M2" s="4"/>
      <c r="N2" s="4" t="s">
        <v>196</v>
      </c>
      <c r="O2" s="4"/>
      <c r="P2" s="4"/>
      <c r="Q2" s="4" t="s">
        <v>197</v>
      </c>
      <c r="R2" s="4"/>
      <c r="S2" s="4"/>
    </row>
    <row r="3" s="1" customFormat="1" ht="27" customHeight="1" spans="1:19">
      <c r="A3" s="4" t="s">
        <v>4</v>
      </c>
      <c r="B3" s="4">
        <v>108</v>
      </c>
      <c r="C3" s="4">
        <v>2485</v>
      </c>
      <c r="D3" s="4">
        <v>284</v>
      </c>
      <c r="E3" s="4">
        <v>852</v>
      </c>
      <c r="F3" s="4">
        <v>3337</v>
      </c>
      <c r="M3" s="4" t="s">
        <v>0</v>
      </c>
      <c r="N3" s="4" t="s">
        <v>198</v>
      </c>
      <c r="O3" s="4" t="s">
        <v>199</v>
      </c>
      <c r="P3" s="4" t="s">
        <v>200</v>
      </c>
      <c r="Q3" s="4" t="s">
        <v>201</v>
      </c>
      <c r="R3" s="4" t="s">
        <v>199</v>
      </c>
      <c r="S3" s="4" t="s">
        <v>200</v>
      </c>
    </row>
    <row r="4" ht="27" customHeight="1" spans="1:19">
      <c r="A4" s="7" t="s">
        <v>5</v>
      </c>
      <c r="B4" s="7">
        <v>90</v>
      </c>
      <c r="C4" s="7">
        <v>1970</v>
      </c>
      <c r="D4" s="7">
        <v>252</v>
      </c>
      <c r="E4" s="7">
        <v>756</v>
      </c>
      <c r="F4" s="7">
        <v>2726</v>
      </c>
      <c r="M4" s="7" t="s">
        <v>4</v>
      </c>
      <c r="N4" s="7">
        <v>108</v>
      </c>
      <c r="O4" s="7">
        <v>95</v>
      </c>
      <c r="P4" s="8">
        <f>O4/N4</f>
        <v>0.87962962962963</v>
      </c>
      <c r="Q4" s="7">
        <v>284</v>
      </c>
      <c r="R4" s="7">
        <v>159</v>
      </c>
      <c r="S4" s="8">
        <f>R4/Q4</f>
        <v>0.559859154929577</v>
      </c>
    </row>
    <row r="5" ht="27" customHeight="1" spans="1:19">
      <c r="A5" s="7" t="s">
        <v>6</v>
      </c>
      <c r="B5" s="7">
        <v>142</v>
      </c>
      <c r="C5" s="7">
        <v>3040</v>
      </c>
      <c r="D5" s="7">
        <v>436</v>
      </c>
      <c r="E5" s="7">
        <v>1308</v>
      </c>
      <c r="F5" s="7">
        <v>4348</v>
      </c>
      <c r="M5" s="7" t="s">
        <v>5</v>
      </c>
      <c r="N5" s="7">
        <v>90</v>
      </c>
      <c r="O5" s="7">
        <v>49</v>
      </c>
      <c r="P5" s="8">
        <f t="shared" ref="P5:P11" si="0">O5/N5</f>
        <v>0.544444444444444</v>
      </c>
      <c r="Q5" s="9">
        <v>252</v>
      </c>
      <c r="R5" s="9">
        <v>108</v>
      </c>
      <c r="S5" s="10">
        <f t="shared" ref="S5:S11" si="1">R5/Q5</f>
        <v>0.428571428571429</v>
      </c>
    </row>
    <row r="6" ht="27" customHeight="1" spans="1:19">
      <c r="A6" s="7" t="s">
        <v>7</v>
      </c>
      <c r="B6" s="7">
        <v>111</v>
      </c>
      <c r="C6" s="7">
        <v>2325</v>
      </c>
      <c r="D6" s="7">
        <v>343</v>
      </c>
      <c r="E6" s="7">
        <v>1029</v>
      </c>
      <c r="F6" s="7">
        <v>3354</v>
      </c>
      <c r="M6" s="7" t="s">
        <v>6</v>
      </c>
      <c r="N6" s="7">
        <v>142</v>
      </c>
      <c r="O6" s="7">
        <v>128</v>
      </c>
      <c r="P6" s="8">
        <f t="shared" si="0"/>
        <v>0.901408450704225</v>
      </c>
      <c r="Q6" s="7">
        <v>436</v>
      </c>
      <c r="R6" s="7">
        <v>256</v>
      </c>
      <c r="S6" s="8">
        <f t="shared" si="1"/>
        <v>0.587155963302752</v>
      </c>
    </row>
    <row r="7" ht="27" customHeight="1" spans="1:19">
      <c r="A7" s="7" t="s">
        <v>8</v>
      </c>
      <c r="B7" s="7">
        <v>35</v>
      </c>
      <c r="C7" s="7">
        <v>770</v>
      </c>
      <c r="D7" s="7">
        <v>128</v>
      </c>
      <c r="E7" s="7">
        <v>384</v>
      </c>
      <c r="F7" s="7">
        <v>1154</v>
      </c>
      <c r="M7" s="9" t="s">
        <v>7</v>
      </c>
      <c r="N7" s="9">
        <v>111</v>
      </c>
      <c r="O7" s="9">
        <v>30</v>
      </c>
      <c r="P7" s="10">
        <f t="shared" si="0"/>
        <v>0.27027027027027</v>
      </c>
      <c r="Q7" s="7">
        <v>343</v>
      </c>
      <c r="R7" s="7">
        <v>230</v>
      </c>
      <c r="S7" s="8">
        <f t="shared" si="1"/>
        <v>0.670553935860058</v>
      </c>
    </row>
    <row r="8" ht="27" customHeight="1" spans="1:19">
      <c r="A8" s="7" t="s">
        <v>9</v>
      </c>
      <c r="B8" s="7">
        <v>153</v>
      </c>
      <c r="C8" s="7">
        <v>3205</v>
      </c>
      <c r="D8" s="7">
        <v>483</v>
      </c>
      <c r="E8" s="7">
        <v>1449</v>
      </c>
      <c r="F8" s="7">
        <v>4654</v>
      </c>
      <c r="M8" s="7" t="s">
        <v>8</v>
      </c>
      <c r="N8" s="7">
        <v>35</v>
      </c>
      <c r="O8" s="7">
        <v>26</v>
      </c>
      <c r="P8" s="8">
        <f t="shared" si="0"/>
        <v>0.742857142857143</v>
      </c>
      <c r="Q8" s="7">
        <v>128</v>
      </c>
      <c r="R8" s="7">
        <v>148</v>
      </c>
      <c r="S8" s="8">
        <f t="shared" si="1"/>
        <v>1.15625</v>
      </c>
    </row>
    <row r="9" ht="27" customHeight="1" spans="1:19">
      <c r="A9" s="7" t="s">
        <v>10</v>
      </c>
      <c r="B9" s="7">
        <v>26</v>
      </c>
      <c r="C9" s="7">
        <v>560</v>
      </c>
      <c r="D9" s="7">
        <v>74</v>
      </c>
      <c r="E9" s="7">
        <v>222</v>
      </c>
      <c r="F9" s="7">
        <v>782</v>
      </c>
      <c r="M9" s="9" t="s">
        <v>9</v>
      </c>
      <c r="N9" s="9">
        <v>153</v>
      </c>
      <c r="O9" s="9">
        <v>67</v>
      </c>
      <c r="P9" s="10">
        <f t="shared" si="0"/>
        <v>0.437908496732026</v>
      </c>
      <c r="Q9" s="7">
        <v>483</v>
      </c>
      <c r="R9" s="7">
        <v>332</v>
      </c>
      <c r="S9" s="8">
        <f t="shared" si="1"/>
        <v>0.687370600414079</v>
      </c>
    </row>
    <row r="10" ht="27" customHeight="1" spans="1:19">
      <c r="A10" s="7" t="s">
        <v>23</v>
      </c>
      <c r="B10" s="7">
        <f>SUM(B3:B9)</f>
        <v>665</v>
      </c>
      <c r="C10" s="7">
        <f>SUM(C3:C9)</f>
        <v>14355</v>
      </c>
      <c r="D10" s="7">
        <f>SUM(D3:D9)</f>
        <v>2000</v>
      </c>
      <c r="E10" s="7">
        <f>SUM(E3:E9)</f>
        <v>6000</v>
      </c>
      <c r="F10" s="7">
        <f>SUM(F3:F9)</f>
        <v>20355</v>
      </c>
      <c r="M10" s="7" t="s">
        <v>10</v>
      </c>
      <c r="N10" s="7">
        <v>26</v>
      </c>
      <c r="O10" s="7">
        <v>14</v>
      </c>
      <c r="P10" s="8">
        <f t="shared" si="0"/>
        <v>0.538461538461538</v>
      </c>
      <c r="Q10" s="9">
        <v>74</v>
      </c>
      <c r="R10" s="9">
        <v>32</v>
      </c>
      <c r="S10" s="10">
        <f t="shared" si="1"/>
        <v>0.432432432432432</v>
      </c>
    </row>
    <row r="11" ht="27" customHeight="1" spans="13:19">
      <c r="M11" s="7" t="s">
        <v>12</v>
      </c>
      <c r="N11" s="7">
        <v>665</v>
      </c>
      <c r="O11" s="7">
        <v>409</v>
      </c>
      <c r="P11" s="8">
        <f t="shared" si="0"/>
        <v>0.615037593984962</v>
      </c>
      <c r="Q11" s="7">
        <v>2000</v>
      </c>
      <c r="R11" s="7">
        <v>1265</v>
      </c>
      <c r="S11" s="8">
        <f t="shared" si="1"/>
        <v>0.6325</v>
      </c>
    </row>
    <row r="13" s="2" customFormat="1" spans="1:5">
      <c r="A13" s="2" t="s">
        <v>0</v>
      </c>
      <c r="B13" s="2" t="s">
        <v>31</v>
      </c>
      <c r="C13" s="2" t="s">
        <v>199</v>
      </c>
      <c r="D13" s="2" t="s">
        <v>36</v>
      </c>
      <c r="E13" s="2" t="s">
        <v>202</v>
      </c>
    </row>
    <row r="14" spans="1:5">
      <c r="A14" t="s">
        <v>4</v>
      </c>
      <c r="B14">
        <v>108</v>
      </c>
      <c r="C14">
        <v>95</v>
      </c>
      <c r="D14">
        <v>284</v>
      </c>
      <c r="E14">
        <v>159</v>
      </c>
    </row>
    <row r="15" spans="1:5">
      <c r="A15" t="s">
        <v>5</v>
      </c>
      <c r="B15">
        <v>90</v>
      </c>
      <c r="C15">
        <v>49</v>
      </c>
      <c r="D15">
        <v>252</v>
      </c>
      <c r="E15">
        <v>108</v>
      </c>
    </row>
    <row r="16" spans="1:5">
      <c r="A16" t="s">
        <v>6</v>
      </c>
      <c r="B16">
        <v>142</v>
      </c>
      <c r="C16">
        <v>128</v>
      </c>
      <c r="D16">
        <v>436</v>
      </c>
      <c r="E16">
        <v>256</v>
      </c>
    </row>
    <row r="17" spans="1:5">
      <c r="A17" t="s">
        <v>7</v>
      </c>
      <c r="B17">
        <v>111</v>
      </c>
      <c r="C17">
        <v>30</v>
      </c>
      <c r="D17">
        <v>343</v>
      </c>
      <c r="E17">
        <v>230</v>
      </c>
    </row>
    <row r="18" spans="1:5">
      <c r="A18" t="s">
        <v>8</v>
      </c>
      <c r="B18">
        <v>35</v>
      </c>
      <c r="C18">
        <v>26</v>
      </c>
      <c r="D18">
        <v>128</v>
      </c>
      <c r="E18">
        <v>148</v>
      </c>
    </row>
    <row r="19" spans="1:5">
      <c r="A19" t="s">
        <v>9</v>
      </c>
      <c r="B19">
        <v>153</v>
      </c>
      <c r="C19">
        <v>67</v>
      </c>
      <c r="D19">
        <v>483</v>
      </c>
      <c r="E19">
        <v>332</v>
      </c>
    </row>
    <row r="20" spans="1:5">
      <c r="A20" t="s">
        <v>10</v>
      </c>
      <c r="B20">
        <v>26</v>
      </c>
      <c r="C20">
        <v>14</v>
      </c>
      <c r="D20">
        <v>74</v>
      </c>
      <c r="E20">
        <v>32</v>
      </c>
    </row>
    <row r="21" spans="1:5">
      <c r="A21" t="s">
        <v>12</v>
      </c>
      <c r="B21">
        <v>665</v>
      </c>
      <c r="C21">
        <v>409</v>
      </c>
      <c r="D21">
        <v>2000</v>
      </c>
      <c r="E21">
        <v>1265</v>
      </c>
    </row>
  </sheetData>
  <mergeCells count="4">
    <mergeCell ref="A1:F1"/>
    <mergeCell ref="M1:S1"/>
    <mergeCell ref="N2:P2"/>
    <mergeCell ref="Q2:S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Sheet3</vt:lpstr>
      <vt:lpstr>Sheet6</vt:lpstr>
      <vt:lpstr>Sheet2</vt:lpstr>
      <vt:lpstr>门店认购清单</vt:lpstr>
      <vt:lpstr>片区汇总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2021-08-03T16:51:00Z</dcterms:created>
  <dcterms:modified xsi:type="dcterms:W3CDTF">2022-03-11T09:37:21Z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3181FDBE47EC47D6B313F70BF9E9A40B</vt:lpwstr>
  </property>
  <property fmtid="{D5CDD505-2E9C-101B-9397-08002B2CF9AE}" pid="4" name="KSOReadingLayout">
    <vt:bool>true</vt:bool>
  </property>
</Properties>
</file>