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<sst xmlns="http://schemas.openxmlformats.org/spreadsheetml/2006/main" count="4365" uniqueCount="1071">
  <si>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</si>
  <si>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</si>
  <si>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</si>
  <si>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</si>
  <si>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</si>
  <si>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</si>
  <si>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</si>
  <si>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</si>
  <si>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</si>
  <si>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</si>
  <si>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</si>
  <si>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</si>
  <si>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</si>
  <si>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</si>
  <si>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</si>
  <si>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</si>
  <si>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</si>
  <si>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</si>
  <si>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</si>
  <si>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</si>
  <si>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</si>
  <si>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</si>
  <si>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</si>
  <si>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</si>
  <si>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</si>
  <si>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</si>
  <si>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</si>
  <si>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</si>
  <si>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</si>
  <si>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</si>
  <si>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</si>
  <si>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</si>
  <si>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</si>
  <si>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</si>
  <si>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</si>
  <si>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</si>
  <si>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</si>
  <si>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</si>
  <si>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</si>
  <si>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</si>
  <si>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</si>
  <si>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</si>
  <si>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</si>
  <si>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</si>
  <si>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</si>
  <si>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</si>
  <si>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</si>
  <si>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</si>
  <si>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</si>
  <si>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</si>
  <si>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</si>
  <si>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</si>
  <si>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</si>
  <si>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</si>
  <si>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</si>
  <si>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</si>
  <si>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</si>
  <si>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</si>
  <si>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</si>
  <si>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</si>
  <si>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</si>
  <si>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</si>
  <si>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</si>
  <si>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</si>
  <si>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</si>
  <si>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</si>
  <si>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</si>
  <si>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</si>
  <si>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</si>
  <si>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</si>
  <si>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</si>
  <si>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</si>
  <si>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</si>
  <si>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</si>
  <si>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</si>
  <si>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</si>
  <si>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</si>
  <si>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</si>
  <si>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</si>
  <si>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</si>
  <si>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</si>
  <si>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</si>
  <si>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</si>
  <si>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</si>
  <si>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</si>
  <si>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</si>
  <si>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</si>
  <si>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</si>
  <si>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</si>
  <si>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</si>
  <si>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</si>
  <si>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</si>
  <si>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</si>
  <si>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</si>
  <si>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</si>
  <si>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</si>
  <si>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</si>
  <si>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</si>
  <si>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</si>
  <si>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</si>
  <si>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</si>
  <si>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</si>
  <si>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</si>
  <si>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</si>
  <si>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</si>
  <si>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</si>
  <si>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</si>
  <si>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</si>
  <si>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</si>
  <si>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</si>
  <si>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</si>
  <si>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</si>
  <si>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</si>
  <si>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</si>
  <si>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</si>
  <si>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</si>
  <si>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</si>
  <si>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</si>
  <si>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</si>
  <si>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</si>
  <si>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</si>
  <si>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</si>
  <si>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</si>
  <si>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</si>
  <si>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</si>
  <si>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</si>
  <si>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</si>
  <si>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</si>
  <si>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</si>
  <si>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</si>
  <si>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</si>
  <si>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</si>
  <si>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</si>
  <si>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</si>
  <si>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</si>
  <si>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</si>
  <si>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</si>
  <si>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</si>
  <si>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</si>
  <si>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</si>
  <si>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</si>
  <si>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</si>
  <si>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</si>
  <si>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</si>
  <si>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</si>
  <si>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</si>
  <si>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</si>
  <si>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</si>
  <si>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</si>
  <si>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</si>
  <si>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</si>
  <si>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</si>
  <si>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</si>
  <si>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</si>
  <si>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</si>
  <si>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</si>
  <si>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</si>
  <si>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</si>
  <si>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</si>
  <si>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</si>
  <si>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</si>
  <si>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</si>
  <si>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</si>
  <si>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</si>
  <si>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</si>
  <si>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</si>
  <si>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</si>
  <si>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</si>
  <si>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</si>
  <si>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</si>
  <si>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</si>
  <si>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</si>
  <si>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</si>
  <si>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</si>
  <si>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</si>
  <si>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</si>
  <si>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</si>
  <si>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</si>
  <si>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</si>
  <si>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</si>
  <si>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</si>
  <si>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</si>
  <si>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</si>
  <si>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</si>
  <si>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</si>
  <si>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</si>
  <si>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</si>
  <si>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</si>
  <si>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</si>
  <si>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</si>
  <si>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</si>
  <si>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</si>
  <si>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</si>
  <si>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</si>
  <si>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</si>
  <si>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</si>
  <si>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</si>
  <si>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</si>
  <si>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</si>
  <si>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</si>
  <si>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</si>
  <si>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</si>
  <si>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</si>
  <si>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</si>
  <si>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</si>
  <si>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</si>
  <si>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</si>
  <si>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</si>
  <si>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</si>
  <si>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</si>
  <si>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</si>
  <si>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</si>
  <si>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</si>
  <si>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</si>
  <si>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</si>
  <si>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</si>
  <si>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</si>
  <si>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</si>
  <si>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</si>
  <si>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</si>
  <si>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</si>
  <si>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</si>
  <si>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</si>
  <si>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</si>
  <si>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</si>
  <si>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</si>
  <si>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</si>
  <si>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</si>
  <si>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</si>
  <si>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</si>
  <si>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</si>
  <si>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</si>
  <si>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</si>
  <si>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</si>
  <si>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</si>
  <si>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</si>
  <si>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</si>
  <si>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</si>
  <si>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</si>
  <si>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</si>
  <si>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</si>
  <si>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</si>
  <si>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</si>
  <si>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</si>
  <si>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</si>
  <si>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</si>
  <si>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</si>
  <si>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</si>
  <si>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</si>
  <si>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</si>
  <si>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</si>
  <si>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</si>
  <si>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</si>
  <si>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</si>
  <si>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</si>
  <si>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</si>
  <si>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</si>
  <si>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</si>
  <si>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</si>
  <si>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</si>
  <si>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</si>
  <si>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</si>
  <si>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</si>
  <si>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</si>
  <si>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</si>
  <si>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</si>
  <si>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</si>
  <si>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</si>
  <si>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</si>
  <si>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</si>
  <si>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</si>
  <si>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</si>
  <si>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</si>
  <si>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</si>
  <si>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</si>
  <si>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</si>
  <si>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</si>
  <si>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</si>
  <si>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</si>
  <si>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</si>
  <si>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</si>
  <si>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</si>
  <si>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</si>
  <si>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</si>
  <si>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</si>
  <si>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</si>
  <si>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</si>
  <si>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</si>
  <si>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</si>
  <si>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</si>
  <si>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</si>
  <si>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</si>
  <si>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</si>
  <si>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</si>
  <si>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</si>
  <si>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</si>
  <si>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</si>
  <si>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</si>
  <si>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</si>
  <si>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</si>
  <si>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</si>
  <si>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</si>
  <si>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</si>
  <si>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</si>
  <si>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</si>
  <si>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</si>
  <si>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</si>
  <si>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</si>
  <si>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</si>
  <si>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</si>
  <si>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</si>
  <si>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</si>
  <si>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</si>
  <si>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</si>
  <si>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</si>
  <si>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</si>
  <si>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</si>
  <si>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</si>
  <si>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</si>
  <si>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</si>
  <si>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</si>
  <si>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</si>
  <si>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</si>
  <si>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</si>
  <si>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</si>
  <si>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</si>
  <si>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</si>
  <si>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</si>
  <si>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</si>
  <si>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</si>
  <si>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</si>
  <si>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</si>
  <si>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</si>
  <si>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</si>
  <si>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</si>
  <si>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</si>
  <si>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</si>
  <si>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</si>
  <si>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</si>
  <si>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</si>
  <si>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</si>
  <si>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</si>
  <si>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</si>
  <si>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</si>
  <si>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</si>
  <si>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</si>
  <si>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</si>
  <si>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</si>
  <si>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</si>
  <si>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</si>
  <si>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</si>
  <si>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</si>
  <si>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</si>
  <si>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</si>
  <si>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</si>
  <si>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</si>
  <si>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</si>
  <si>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</si>
  <si>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</si>
  <si>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</si>
  <si>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</si>
  <si>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</si>
  <si>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</si>
  <si>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</si>
  <si>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</si>
  <si>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</si>
  <si>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</si>
  <si>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</si>
  <si>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</si>
  <si>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</si>
  <si>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</si>
  <si>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</si>
  <si>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</si>
  <si>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</si>
  <si>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</si>
  <si>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</si>
  <si>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</si>
  <si>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</si>
  <si>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</si>
  <si>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</si>
  <si>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</si>
  <si>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</si>
  <si>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</si>
  <si>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</si>
  <si>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</si>
  <si>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</si>
  <si>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</si>
  <si>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</si>
  <si>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</si>
  <si>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</si>
  <si>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</si>
  <si>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</si>
  <si>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</si>
  <si>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</si>
  <si>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</si>
  <si>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</si>
  <si>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</si>
  <si>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</si>
  <si>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</si>
  <si>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</si>
  <si>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</si>
  <si>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</si>
  <si>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</si>
  <si>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</si>
  <si>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</si>
  <si>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</si>
  <si>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</si>
  <si>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</si>
  <si>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</si>
  <si>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</si>
  <si>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</si>
  <si>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</si>
  <si>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</si>
  <si>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</si>
  <si>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</si>
  <si>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</si>
  <si>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</si>
  <si>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</si>
  <si>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</si>
  <si>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</si>
  <si>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</si>
  <si>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</si>
  <si>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</si>
  <si>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</si>
  <si>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</si>
  <si>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</si>
  <si>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</si>
  <si>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</si>
  <si>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</si>
  <si>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</si>
  <si>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</si>
  <si>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</si>
  <si>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</si>
  <si>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</si>
  <si>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</si>
  <si>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</si>
  <si>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</si>
  <si>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</si>
  <si>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</si>
  <si>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</si>
  <si>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</si>
  <si>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</si>
  <si>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</si>
  <si>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</si>
  <si>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</si>
  <si>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</si>
  <si>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</si>
  <si>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</si>
  <si>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</si>
  <si>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</si>
  <si>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</si>
  <si>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</si>
  <si>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</si>
  <si>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</si>
  <si>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</si>
  <si>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</si>
  <si>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</si>
  <si>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</si>
  <si>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</si>
  <si>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</si>
  <si>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</si>
  <si>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</si>
  <si>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</si>
  <si>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</si>
  <si>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</si>
  <si>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</si>
  <si>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</si>
  <si>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</si>
  <si>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</si>
  <si>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</si>
  <si>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</si>
  <si>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</si>
  <si>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</si>
  <si>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</si>
  <si>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</si>
  <si>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</si>
  <si>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</si>
  <si>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</si>
  <si>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</si>
  <si>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</si>
  <si>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</si>
  <si>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</si>
  <si>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</si>
  <si>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</si>
  <si>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</si>
  <si>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</si>
  <si>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</si>
  <si>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</si>
  <si>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</si>
  <si>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</si>
  <si>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</si>
  <si>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</si>
  <si>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</si>
  <si>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</si>
  <si>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</si>
  <si>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</si>
  <si>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</si>
  <si>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</si>
  <si>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</si>
  <si>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</si>
  <si>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</si>
  <si>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</si>
  <si>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</si>
  <si>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</si>
  <si>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</si>
  <si>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</si>
  <si>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</si>
  <si>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</si>
  <si>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</si>
  <si>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</si>
  <si>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</si>
  <si>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</si>
  <si>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</si>
  <si>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</si>
  <si>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</si>
  <si>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</si>
  <si>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</si>
  <si>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</si>
  <si>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</si>
  <si>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</si>
  <si>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</si>
  <si>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</si>
  <si>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</si>
  <si>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</si>
  <si>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</si>
  <si>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</si>
  <si>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</si>
  <si>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</si>
  <si>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</si>
  <si>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</si>
  <si>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</si>
  <si>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</si>
  <si>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</si>
  <si>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</si>
  <si>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</si>
  <si>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</si>
  <si>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</si>
  <si>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</si>
  <si>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</si>
  <si>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</si>
  <si>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</si>
  <si>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</si>
  <si>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</si>
  <si>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</si>
  <si>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</si>
  <si>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</si>
  <si>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</si>
  <si>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</si>
  <si>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</si>
  <si>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</si>
  <si>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</si>
  <si>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</si>
  <si>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</si>
  <si>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</si>
  <si>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</si>
  <si>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</si>
  <si>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</si>
  <si>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</si>
  <si>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</si>
  <si>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</si>
  <si>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</si>
  <si>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</si>
  <si>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</si>
  <si>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</si>
  <si>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</si>
  <si>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</si>
  <si>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</si>
  <si>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</si>
  <si>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</si>
  <si>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</si>
  <si>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</si>
  <si>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</si>
  <si>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</si>
  <si>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</si>
  <si>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</si>
  <si>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</si>
  <si>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</si>
  <si>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</si>
  <si>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</si>
  <si>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</si>
  <si>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</si>
  <si>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</si>
  <si>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</si>
  <si>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</si>
  <si>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</si>
  <si>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</si>
  <si>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</si>
  <si>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</si>
  <si>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</si>
  <si>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</si>
  <si>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</si>
  <si>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</si>
  <si>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</si>
  <si>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</si>
  <si>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</si>
  <si>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</si>
  <si>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</si>
  <si>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</si>
  <si>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</si>
  <si>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</si>
  <si>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</si>
  <si>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</si>
  <si>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</si>
  <si>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</si>
  <si>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</si>
  <si>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</si>
  <si>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</si>
  <si>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</si>
  <si>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</si>
  <si>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</si>
  <si>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</si>
  <si>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</si>
  <si>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</si>
  <si>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</si>
  <si>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</si>
  <si>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</si>
  <si>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</si>
  <si>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</si>
  <si>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</si>
  <si>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</si>
  <si>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</si>
  <si>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</si>
  <si>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</si>
  <si>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</si>
  <si>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</si>
  <si>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</si>
  <si>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</si>
  <si>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</si>
  <si>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</si>
  <si>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</si>
  <si>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</si>
  <si>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</si>
  <si>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</si>
  <si>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</si>
  <si>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</si>
  <si>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</si>
  <si>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</si>
  <si>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</si>
  <si>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</si>
  <si>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</si>
  <si>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</si>
  <si>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</si>
  <si>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</si>
  <si>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</si>
  <si>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</si>
  <si>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</si>
  <si>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</si>
  <si>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</si>
  <si>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</si>
  <si>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</si>
  <si>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</si>
  <si>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</si>
  <si>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</si>
  <si>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</si>
  <si>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</si>
  <si>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</si>
  <si>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</si>
  <si>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</si>
  <si>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</si>
  <si>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</si>
  <si>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</si>
  <si>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</si>
  <si>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</si>
  <si>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</si>
  <si>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</si>
  <si>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</si>
  <si>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</si>
  <si>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</si>
  <si>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</si>
  <si>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</si>
  <si>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</si>
  <si>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</si>
  <si>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</si>
  <si>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</si>
  <si>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</si>
  <si>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</si>
  <si>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</si>
  <si>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</si>
  <si>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</si>
  <si>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</si>
  <si>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</si>
  <si>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</si>
  <si>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</si>
  <si>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</si>
  <si>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</si>
  <si>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</si>
  <si>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</si>
  <si>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</si>
  <si>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</si>
  <si>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</si>
  <si>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</si>
  <si>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</si>
  <si>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</si>
  <si>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</si>
  <si>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</si>
  <si>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</si>
  <si>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</si>
  <si>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</si>
  <si>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</si>
  <si>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</si>
  <si>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</si>
  <si>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</si>
  <si>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</si>
  <si>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</si>
  <si>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</si>
  <si>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</si>
  <si>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</si>
  <si>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</si>
  <si>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</si>
  <si>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</si>
  <si>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</si>
  <si>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</si>
  <si>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</si>
  <si>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</si>
  <si>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</si>
  <si>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</si>
  <si>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</si>
  <si>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</si>
  <si>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</si>
  <si>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</si>
  <si>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</si>
  <si>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</si>
  <si>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</si>
  <si>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</si>
  <si>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</si>
  <si>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</si>
  <si>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</si>
  <si>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</si>
  <si>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</si>
  <si>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</si>
  <si>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</si>
  <si>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</si>
  <si>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</si>
  <si>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</si>
  <si>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</si>
  <si>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</si>
  <si>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</si>
  <si>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</si>
  <si>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</si>
  <si>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</si>
  <si>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</si>
  <si>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</si>
  <si>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</si>
  <si>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</si>
  <si>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</si>
  <si>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</si>
  <si>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</si>
  <si>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</si>
  <si>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</si>
  <si>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</si>
  <si>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</si>
  <si>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</si>
  <si>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</si>
  <si>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</si>
  <si>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</si>
  <si>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</si>
  <si>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</si>
  <si>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</si>
  <si>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</si>
  <si>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</si>
  <si>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</si>
  <si>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</si>
  <si>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</si>
  <si>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</si>
  <si>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</si>
  <si>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</si>
  <si>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</si>
  <si>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</si>
  <si>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</si>
  <si>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</si>
  <si>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</si>
  <si>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</si>
  <si>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</si>
  <si>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</si>
  <si>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</si>
  <si>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</si>
  <si>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</si>
  <si>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</si>
  <si>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</si>
  <si>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</si>
  <si>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</si>
  <si>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</si>
  <si>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</si>
  <si>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</si>
  <si>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</si>
  <si>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</si>
  <si>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</si>
  <si>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</si>
  <si>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</si>
  <si>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</si>
  <si>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</si>
  <si>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</si>
  <si>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</si>
  <si>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</si>
  <si>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</si>
  <si>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</si>
  <si>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</si>
  <si>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</si>
  <si>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</si>
  <si>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</si>
  <si>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</si>
  <si>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</si>
  <si>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</si>
  <si>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</si>
  <si>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</si>
  <si>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</si>
  <si>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</si>
  <si>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</si>
  <si>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</si>
  <si>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</si>
  <si>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</si>
  <si>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</si>
  <si>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</si>
  <si>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</si>
  <si>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</si>
  <si>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</si>
  <si>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</si>
  <si>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</si>
  <si>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</si>
  <si>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</si>
  <si>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</si>
  <si>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</si>
  <si>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</si>
  <si>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</si>
  <si>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</si>
  <si>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</si>
  <si>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</si>
  <si>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</si>
  <si>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</si>
  <si>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</si>
  <si>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</si>
  <si>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</si>
  <si>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</si>
  <si>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</si>
  <si>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</si>
  <si>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</si>
  <si>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</si>
  <si>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</si>
  <si>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</si>
  <si>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</si>
  <si>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</si>
  <si>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</si>
  <si>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</si>
  <si>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</si>
  <si>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</si>
  <si>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</si>
  <si>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</si>
  <si>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</si>
  <si>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</si>
  <si>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</si>
  <si>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</si>
  <si>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</si>
  <si>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</si>
  <si>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</si>
  <si>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</si>
  <si>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</si>
  <si>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</si>
  <si>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</si>
  <si>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</si>
  <si>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</si>
  <si>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</si>
  <si>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</si>
  <si>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</si>
  <si>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</si>
  <si>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</si>
  <si>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</si>
  <si>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</si>
  <si>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</si>
  <si>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</si>
  <si>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</si>
  <si>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</si>
  <si>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</si>
  <si>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</si>
  <si>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</si>
  <si>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</si>
  <si>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</si>
  <si>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</si>
  <si>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</si>
  <si>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</si>
  <si>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</si>
  <si>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</si>
  <si>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</si>
  <si>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</si>
  <si>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</si>
  <si>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</si>
  <si>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</si>
  <si>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</si>
  <si>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</si>
  <si>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</si>
  <si>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</si>
  <si>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</si>
  <si>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</si>
  <si>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</si>
  <si>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</si>
  <si>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</si>
  <si>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</si>
  <si>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</si>
  <si>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</si>
  <si>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</si>
  <si>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</si>
  <si>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</si>
  <si>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</si>
  <si>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</si>
  <si>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</si>
  <si>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</si>
  <si>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</si>
  <si>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</si>
  <si>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</si>
  <si>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</si>
  <si>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</si>
  <si>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</si>
  <si>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</si>
  <si>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</si>
  <si>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</si>
  <si>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</si>
  <si>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</si>
  <si>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</si>
  <si>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</si>
  <si>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</si>
  <si>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</si>
  <si>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</si>
  <si>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</si>
  <si>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</si>
  <si>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</si>
  <si>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</si>
  <si>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</si>
  <si>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</si>
  <si>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</si>
  <si>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</si>
  <si>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</si>
  <si>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</si>
  <si>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</si>
  <si>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</si>
  <si>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</si>
  <si>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</si>
  <si>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</si>
  <si>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</si>
  <si>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</si>
  <si>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</si>
  <si>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</si>
  <si>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</si>
  <si>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</si>
  <si>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</si>
  <si>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</si>
  <si>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</si>
  <si>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</si>
  <si>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</si>
  <si>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</si>
  <si>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</si>
  <si>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</si>
  <si>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</si>
  <si>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</si>
  <si>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</si>
  <si>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</si>
  <si>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</si>
  <si>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</si>
  <si>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</si>
  <si>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</si>
  <si>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</si>
  <si>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</si>
  <si>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</si>
  <si>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</si>
  <si>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</si>
  <si>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</si>
  <si>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</si>
  <si>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</si>
  <si>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</si>
  <si>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</si>
  <si>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</si>
  <si>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</si>
  <si>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</si>
  <si>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</si>
  <si>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</si>
  <si>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</si>
  <si>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</si>
  <si>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</si>
  <si>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</si>
  <si>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</si>
  <si>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</si>
  <si>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</si>
  <si>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</si>
  <si>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</si>
  <si>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</si>
  <si>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</si>
  <si>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</si>
  <si>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</si>
  <si>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</si>
  <si>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</si>
  <si>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</si>
  <si>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</si>
  <si>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</si>
  <si>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</si>
  <si>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</si>
  <si>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</si>
  <si>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</si>
  <si>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</si>
  <si>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</si>
  <si>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</si>
  <si>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</si>
  <si>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</si>
  <si>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</si>
  <si>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</si>
  <si>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</si>
  <si>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</si>
  <si>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</si>
  <si>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</si>
  <si>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</si>
  <si>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</si>
  <si>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</si>
  <si>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</si>
  <si>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</si>
  <si>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</si>
  <si>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</si>
  <si>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</si>
  <si>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</si>
  <si>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</si>
  <si>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</si>
  <si>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</si>
  <si>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</si>
  <si>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</si>
  <si>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</si>
  <si>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</si>
  <si>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</si>
  <si>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</si>
  <si>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</si>
  <si>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</si>
  <si>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</si>
  <si>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</si>
  <si>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</si>
  <si>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</si>
  <si>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</si>
  <si>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</si>
  <si>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</si>
  <si>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</si>
  <si>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</si>
  <si>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</si>
  <si>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</si>
  <si>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</si>
  <si>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</si>
  <si>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</si>
  <si>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</si>
  <si>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</si>
  <si>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</si>
  <si>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</si>
  <si>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</si>
  <si>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</si>
  <si>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</si>
  <si>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</si>
  <si>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</si>
  <si>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</si>
  <si>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</si>
  <si>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</si>
  <si>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</si>
  <si>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</si>
  <si>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</si>
  <si>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</si>
  <si>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</si>
  <si>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</si>
  <si>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</si>
  <si>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</si>
  <si>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</si>
  <si>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</si>
  <si>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</si>
  <si>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</si>
  <si>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</si>
  <si>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门店</t>
  </si>
  <si>
    <t>个人ID</t>
  </si>
  <si>
    <t>姓名</t>
  </si>
  <si>
    <t>合计奖励</t>
  </si>
  <si>
    <t>金带店</t>
  </si>
  <si>
    <t>合计；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</si>
</sst>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2" fillId="31" borderId="13" applyNumberFormat="0" applyAlignment="0" applyProtection="0">
      <alignment vertical="center"/>
    </xf>
    <xf numFmtId="0" fontId="43" fillId="31" borderId="10" applyNumberFormat="0" applyAlignment="0" applyProtection="0">
      <alignment vertical="center"/>
    </xf>
    <xf numFmtId="0" fontId="44" fillId="32" borderId="14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Q1" activePane="topRight" state="frozen"/>
      <selection/>
      <selection pane="topRight" activeCell="A15" sqref="$A15:$XFD15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6" t="s">
        <v>9</v>
      </c>
      <c r="AV1" s="287"/>
      <c r="AW1" s="286" t="s">
        <v>4</v>
      </c>
      <c r="AX1" s="287"/>
      <c r="AY1" s="286" t="s">
        <v>10</v>
      </c>
      <c r="AZ1" s="287"/>
      <c r="BA1" s="296" t="s">
        <v>11</v>
      </c>
      <c r="BB1" s="297"/>
      <c r="BC1" s="298" t="s">
        <v>12</v>
      </c>
      <c r="BD1" s="298"/>
      <c r="BE1" s="304" t="s">
        <v>13</v>
      </c>
      <c r="BF1" s="304"/>
      <c r="BG1" s="277" t="s">
        <v>14</v>
      </c>
      <c r="BH1" s="305" t="s">
        <v>15</v>
      </c>
      <c r="BI1" s="305"/>
      <c r="BJ1" s="306"/>
      <c r="BK1" s="307" t="s">
        <v>16</v>
      </c>
      <c r="BL1" s="305"/>
      <c r="BM1" s="305"/>
      <c r="BN1" s="305"/>
      <c r="BO1" s="305"/>
      <c r="BP1" s="306"/>
      <c r="BQ1" s="43" t="s">
        <v>17</v>
      </c>
      <c r="BR1" s="43"/>
      <c r="BS1" s="43"/>
      <c r="BT1" s="43"/>
      <c r="BU1" s="43"/>
      <c r="BV1" s="43"/>
      <c r="BW1" s="320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8" t="s">
        <v>36</v>
      </c>
      <c r="AQ2" s="289" t="s">
        <v>49</v>
      </c>
      <c r="AR2" s="290" t="s">
        <v>33</v>
      </c>
      <c r="AS2" s="288" t="s">
        <v>34</v>
      </c>
      <c r="AT2" s="289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9" t="s">
        <v>51</v>
      </c>
      <c r="BB2" s="299" t="s">
        <v>40</v>
      </c>
      <c r="BC2" s="298" t="s">
        <v>51</v>
      </c>
      <c r="BD2" s="298" t="s">
        <v>40</v>
      </c>
      <c r="BE2" s="308" t="s">
        <v>39</v>
      </c>
      <c r="BF2" s="309" t="s">
        <v>52</v>
      </c>
      <c r="BG2" s="277"/>
      <c r="BH2" s="310" t="s">
        <v>53</v>
      </c>
      <c r="BI2" s="47" t="s">
        <v>39</v>
      </c>
      <c r="BJ2" s="311" t="s">
        <v>54</v>
      </c>
      <c r="BK2" s="312" t="s">
        <v>55</v>
      </c>
      <c r="BL2" s="312" t="s">
        <v>39</v>
      </c>
      <c r="BM2" s="47" t="s">
        <v>56</v>
      </c>
      <c r="BN2" s="47" t="s">
        <v>39</v>
      </c>
      <c r="BO2" s="47" t="s">
        <v>57</v>
      </c>
      <c r="BP2" s="311" t="s">
        <v>58</v>
      </c>
      <c r="BQ2" s="318" t="s">
        <v>59</v>
      </c>
      <c r="BR2" s="318" t="s">
        <v>39</v>
      </c>
      <c r="BS2" s="319" t="s">
        <v>60</v>
      </c>
      <c r="BT2" s="319" t="s">
        <v>39</v>
      </c>
      <c r="BU2" s="319" t="s">
        <v>61</v>
      </c>
      <c r="BV2" s="321" t="s">
        <v>62</v>
      </c>
      <c r="BW2" s="320"/>
    </row>
    <row r="3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282"/>
      <c r="AK3" s="55">
        <v>6270</v>
      </c>
      <c r="AL3" s="283">
        <f t="shared" ref="AL3:AL66" si="6">AK3*3</f>
        <v>18810</v>
      </c>
      <c r="AM3" s="61">
        <v>0.317869</v>
      </c>
      <c r="AN3" s="284">
        <v>1993.03863</v>
      </c>
      <c r="AO3" s="283">
        <f t="shared" ref="AO3:AO66" si="7">AN3*3</f>
        <v>5979.11589</v>
      </c>
      <c r="AP3" s="291">
        <v>7335.9</v>
      </c>
      <c r="AQ3" s="292">
        <f t="shared" ref="AQ3:AQ66" si="8">AP3*3</f>
        <v>22007.7</v>
      </c>
      <c r="AR3" s="293">
        <v>0.293075218</v>
      </c>
      <c r="AS3" s="291">
        <v>2149.9704917262</v>
      </c>
      <c r="AT3" s="292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300">
        <f>(AU3-AW3-AY3)/AQ3</f>
        <v>0.847442940425397</v>
      </c>
      <c r="BD3" s="300">
        <f>(AV3-AX3-AZ3)/AT3</f>
        <v>0.947842466292255</v>
      </c>
      <c r="BE3" s="158"/>
      <c r="BF3" s="158"/>
      <c r="BG3" s="282">
        <f>AI3+AJ3+BE3+BF3</f>
        <v>0</v>
      </c>
      <c r="BH3" s="239">
        <v>40</v>
      </c>
      <c r="BI3" s="239">
        <v>22</v>
      </c>
      <c r="BJ3" s="313">
        <f>BI3-BH3</f>
        <v>-18</v>
      </c>
      <c r="BK3" s="314">
        <v>10</v>
      </c>
      <c r="BL3" s="314">
        <v>4</v>
      </c>
      <c r="BM3" s="239">
        <v>10</v>
      </c>
      <c r="BN3" s="239">
        <v>0</v>
      </c>
      <c r="BO3" s="239">
        <f>(BL3+BN3)-(BK3+BM3)</f>
        <v>-16</v>
      </c>
      <c r="BP3" s="313">
        <f>BO3*3</f>
        <v>-48</v>
      </c>
      <c r="BQ3" s="314">
        <v>10</v>
      </c>
      <c r="BR3" s="314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2">
        <f>BJ3+BP3+BV3</f>
        <v>-66</v>
      </c>
    </row>
    <row r="4" s="193" customFormat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282">
        <f>(X4-Q4)*0.3</f>
        <v>5264.085</v>
      </c>
      <c r="AK4" s="55">
        <v>31537.5</v>
      </c>
      <c r="AL4" s="283">
        <f t="shared" si="6"/>
        <v>94612.5</v>
      </c>
      <c r="AM4" s="61">
        <v>0.213788</v>
      </c>
      <c r="AN4" s="284">
        <v>6742.33905</v>
      </c>
      <c r="AO4" s="283">
        <f t="shared" si="7"/>
        <v>20227.01715</v>
      </c>
      <c r="AP4" s="291">
        <v>36898.875</v>
      </c>
      <c r="AQ4" s="292">
        <f t="shared" si="8"/>
        <v>110696.625</v>
      </c>
      <c r="AR4" s="293">
        <v>0.197112536</v>
      </c>
      <c r="AS4" s="291">
        <v>7273.230826797</v>
      </c>
      <c r="AT4" s="292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1">
        <f t="shared" ref="BC4:BC35" si="16">(AU4-AW4-AY4)/AQ4</f>
        <v>1.30188838187253</v>
      </c>
      <c r="BD4" s="301">
        <f t="shared" ref="BD4:BD35" si="17">(AV4-AX4-AZ4)/AT4</f>
        <v>1.30535432731679</v>
      </c>
      <c r="BE4" s="315">
        <v>500</v>
      </c>
      <c r="BF4" s="260">
        <f>(AV4-AO4)*0.2</f>
        <v>1651.08257</v>
      </c>
      <c r="BG4" s="282">
        <f t="shared" ref="BG4:BG35" si="18">AI4+AJ4+BE4+BF4</f>
        <v>9015.16757</v>
      </c>
      <c r="BH4" s="239">
        <v>80</v>
      </c>
      <c r="BI4" s="239">
        <v>42</v>
      </c>
      <c r="BJ4" s="313">
        <f>BI4-BH4</f>
        <v>-38</v>
      </c>
      <c r="BK4" s="314">
        <v>12</v>
      </c>
      <c r="BL4" s="314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3">
        <v>0</v>
      </c>
      <c r="BQ4" s="314">
        <v>10</v>
      </c>
      <c r="BR4" s="314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2">
        <f t="shared" ref="BW4:BW35" si="21">BJ4+BP4+BV4</f>
        <v>-54</v>
      </c>
    </row>
    <row r="5" s="193" customFormat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282">
        <f t="shared" ref="AJ5:AJ39" si="23">(X5-Q5)*0.3</f>
        <v>722.4534</v>
      </c>
      <c r="AK5" s="53">
        <v>7830</v>
      </c>
      <c r="AL5" s="285">
        <f t="shared" si="6"/>
        <v>23490</v>
      </c>
      <c r="AM5" s="54">
        <v>0.315347</v>
      </c>
      <c r="AN5" s="285">
        <v>2469.16701</v>
      </c>
      <c r="AO5" s="285">
        <f t="shared" si="7"/>
        <v>7407.50103</v>
      </c>
      <c r="AP5" s="294">
        <v>9161.1</v>
      </c>
      <c r="AQ5" s="294">
        <f t="shared" si="8"/>
        <v>27483.3</v>
      </c>
      <c r="AR5" s="295">
        <v>0.290749934</v>
      </c>
      <c r="AS5" s="294">
        <v>2663.5892203674</v>
      </c>
      <c r="AT5" s="294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300">
        <f t="shared" si="16"/>
        <v>0.868584558622873</v>
      </c>
      <c r="BD5" s="300">
        <f t="shared" si="17"/>
        <v>0.777504773445388</v>
      </c>
      <c r="BE5" s="315"/>
      <c r="BF5" s="316"/>
      <c r="BG5" s="282">
        <f t="shared" si="18"/>
        <v>2422.4534</v>
      </c>
      <c r="BH5" s="105">
        <v>80</v>
      </c>
      <c r="BI5" s="105">
        <v>67</v>
      </c>
      <c r="BJ5" s="313">
        <f>BI5-BH5</f>
        <v>-13</v>
      </c>
      <c r="BK5" s="317">
        <v>12</v>
      </c>
      <c r="BL5" s="317">
        <v>10</v>
      </c>
      <c r="BM5" s="105">
        <v>12</v>
      </c>
      <c r="BN5" s="105">
        <v>2</v>
      </c>
      <c r="BO5" s="239">
        <f t="shared" si="19"/>
        <v>-12</v>
      </c>
      <c r="BP5" s="313">
        <f t="shared" ref="BP4:BP35" si="24">BO5*3</f>
        <v>-36</v>
      </c>
      <c r="BQ5" s="317">
        <v>10</v>
      </c>
      <c r="BR5" s="317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2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282">
        <f t="shared" si="23"/>
        <v>1106.4816</v>
      </c>
      <c r="AK6" s="53">
        <v>9720</v>
      </c>
      <c r="AL6" s="285">
        <f t="shared" si="6"/>
        <v>29160</v>
      </c>
      <c r="AM6" s="54">
        <v>0.303222</v>
      </c>
      <c r="AN6" s="285">
        <v>2947.31784</v>
      </c>
      <c r="AO6" s="285">
        <f t="shared" si="7"/>
        <v>8841.95352</v>
      </c>
      <c r="AP6" s="294">
        <v>11372.4</v>
      </c>
      <c r="AQ6" s="294">
        <f t="shared" si="8"/>
        <v>34117.2</v>
      </c>
      <c r="AR6" s="295">
        <v>0.279570684</v>
      </c>
      <c r="AS6" s="294">
        <v>3179.3896467216</v>
      </c>
      <c r="AT6" s="294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1">
        <f t="shared" si="16"/>
        <v>1.08751919852743</v>
      </c>
      <c r="BD6" s="300">
        <f t="shared" si="17"/>
        <v>0.704384671958213</v>
      </c>
      <c r="BE6" s="315"/>
      <c r="BF6" s="260"/>
      <c r="BG6" s="282">
        <f t="shared" si="18"/>
        <v>2706.4816</v>
      </c>
      <c r="BH6" s="105">
        <v>80</v>
      </c>
      <c r="BI6" s="105">
        <v>74</v>
      </c>
      <c r="BJ6" s="313">
        <f>BI6-BH6</f>
        <v>-6</v>
      </c>
      <c r="BK6" s="317">
        <v>12</v>
      </c>
      <c r="BL6" s="317">
        <v>8</v>
      </c>
      <c r="BM6" s="105">
        <v>12</v>
      </c>
      <c r="BN6" s="105">
        <v>4</v>
      </c>
      <c r="BO6" s="239">
        <f t="shared" si="19"/>
        <v>-12</v>
      </c>
      <c r="BP6" s="313">
        <f t="shared" si="24"/>
        <v>-36</v>
      </c>
      <c r="BQ6" s="317">
        <v>20</v>
      </c>
      <c r="BR6" s="317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2">
        <f t="shared" si="21"/>
        <v>-42</v>
      </c>
    </row>
    <row r="7" s="193" customFormat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282">
        <f t="shared" si="23"/>
        <v>1993.917</v>
      </c>
      <c r="AK7" s="53">
        <v>10800</v>
      </c>
      <c r="AL7" s="285">
        <f t="shared" si="6"/>
        <v>32400</v>
      </c>
      <c r="AM7" s="54">
        <v>0.295171</v>
      </c>
      <c r="AN7" s="285">
        <v>3187.8468</v>
      </c>
      <c r="AO7" s="285">
        <f t="shared" si="7"/>
        <v>9563.5404</v>
      </c>
      <c r="AP7" s="294">
        <v>12636</v>
      </c>
      <c r="AQ7" s="294">
        <f t="shared" si="8"/>
        <v>37908</v>
      </c>
      <c r="AR7" s="295">
        <v>0.272147662</v>
      </c>
      <c r="AS7" s="294">
        <v>3438.857857032</v>
      </c>
      <c r="AT7" s="294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300">
        <f t="shared" si="16"/>
        <v>0.887400284900285</v>
      </c>
      <c r="BD7" s="300">
        <f t="shared" si="17"/>
        <v>0.780024486283491</v>
      </c>
      <c r="BE7" s="315"/>
      <c r="BF7" s="316"/>
      <c r="BG7" s="282">
        <f t="shared" si="18"/>
        <v>3593.917</v>
      </c>
      <c r="BH7" s="105">
        <v>960</v>
      </c>
      <c r="BI7" s="105">
        <v>1352</v>
      </c>
      <c r="BJ7" s="313">
        <v>0</v>
      </c>
      <c r="BK7" s="317">
        <v>14</v>
      </c>
      <c r="BL7" s="317">
        <v>12</v>
      </c>
      <c r="BM7" s="105">
        <v>14</v>
      </c>
      <c r="BN7" s="105">
        <v>2</v>
      </c>
      <c r="BO7" s="239">
        <f t="shared" si="19"/>
        <v>-14</v>
      </c>
      <c r="BP7" s="313">
        <f t="shared" si="24"/>
        <v>-42</v>
      </c>
      <c r="BQ7" s="317">
        <v>25</v>
      </c>
      <c r="BR7" s="317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2">
        <f t="shared" si="21"/>
        <v>-42</v>
      </c>
    </row>
    <row r="8" s="193" customFormat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282">
        <f t="shared" si="23"/>
        <v>801.1464</v>
      </c>
      <c r="AK8" s="53">
        <v>7215</v>
      </c>
      <c r="AL8" s="285">
        <f t="shared" si="6"/>
        <v>21645</v>
      </c>
      <c r="AM8" s="54">
        <v>0.268399</v>
      </c>
      <c r="AN8" s="285">
        <v>1936.498785</v>
      </c>
      <c r="AO8" s="285">
        <f t="shared" si="7"/>
        <v>5809.496355</v>
      </c>
      <c r="AP8" s="294">
        <v>8441.55</v>
      </c>
      <c r="AQ8" s="294">
        <f t="shared" si="8"/>
        <v>25324.65</v>
      </c>
      <c r="AR8" s="295">
        <v>0.247463878</v>
      </c>
      <c r="AS8" s="294">
        <v>2088.9786993309</v>
      </c>
      <c r="AT8" s="294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300">
        <f t="shared" si="16"/>
        <v>0.653259571208289</v>
      </c>
      <c r="BD8" s="300">
        <f t="shared" si="17"/>
        <v>0.576449152107536</v>
      </c>
      <c r="BE8" s="158"/>
      <c r="BF8" s="158"/>
      <c r="BG8" s="282">
        <f t="shared" si="18"/>
        <v>1601.1464</v>
      </c>
      <c r="BH8" s="105">
        <v>80</v>
      </c>
      <c r="BI8" s="105">
        <v>0</v>
      </c>
      <c r="BJ8" s="313">
        <f>BI8-BH8</f>
        <v>-80</v>
      </c>
      <c r="BK8" s="317">
        <v>12</v>
      </c>
      <c r="BL8" s="317">
        <v>2</v>
      </c>
      <c r="BM8" s="105">
        <v>12</v>
      </c>
      <c r="BN8" s="105">
        <v>0</v>
      </c>
      <c r="BO8" s="239">
        <f t="shared" si="19"/>
        <v>-22</v>
      </c>
      <c r="BP8" s="313">
        <f t="shared" si="24"/>
        <v>-66</v>
      </c>
      <c r="BQ8" s="317">
        <v>10</v>
      </c>
      <c r="BR8" s="317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2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282">
        <f t="shared" si="23"/>
        <v>1468.8375</v>
      </c>
      <c r="AK9" s="53">
        <v>10642.5</v>
      </c>
      <c r="AL9" s="285">
        <f t="shared" si="6"/>
        <v>31927.5</v>
      </c>
      <c r="AM9" s="54">
        <v>0.307975</v>
      </c>
      <c r="AN9" s="285">
        <v>3277.6239375</v>
      </c>
      <c r="AO9" s="285">
        <f t="shared" si="7"/>
        <v>9832.8718125</v>
      </c>
      <c r="AP9" s="294">
        <v>12451.725</v>
      </c>
      <c r="AQ9" s="294">
        <f t="shared" si="8"/>
        <v>37355.175</v>
      </c>
      <c r="AR9" s="295">
        <v>0.28395295</v>
      </c>
      <c r="AS9" s="294">
        <v>3535.70404633875</v>
      </c>
      <c r="AT9" s="294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300">
        <f t="shared" si="16"/>
        <v>0.871298555019485</v>
      </c>
      <c r="BD9" s="300">
        <f t="shared" si="17"/>
        <v>0.788812250718412</v>
      </c>
      <c r="BE9" s="315"/>
      <c r="BF9" s="316"/>
      <c r="BG9" s="282">
        <f t="shared" si="18"/>
        <v>2668.8375</v>
      </c>
      <c r="BH9" s="105">
        <v>80</v>
      </c>
      <c r="BI9" s="105">
        <v>225</v>
      </c>
      <c r="BJ9" s="313">
        <v>0</v>
      </c>
      <c r="BK9" s="317">
        <v>14</v>
      </c>
      <c r="BL9" s="317">
        <v>20</v>
      </c>
      <c r="BM9" s="105">
        <v>14</v>
      </c>
      <c r="BN9" s="105">
        <v>6</v>
      </c>
      <c r="BO9" s="239">
        <f t="shared" si="19"/>
        <v>-2</v>
      </c>
      <c r="BP9" s="313">
        <f t="shared" si="24"/>
        <v>-6</v>
      </c>
      <c r="BQ9" s="317">
        <v>20</v>
      </c>
      <c r="BR9" s="317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2">
        <f t="shared" si="21"/>
        <v>-40</v>
      </c>
    </row>
    <row r="10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282">
        <f t="shared" si="23"/>
        <v>1323.99</v>
      </c>
      <c r="AK10" s="55">
        <v>20400</v>
      </c>
      <c r="AL10" s="283">
        <f t="shared" si="6"/>
        <v>61200</v>
      </c>
      <c r="AM10" s="61">
        <v>0.150641</v>
      </c>
      <c r="AN10" s="284">
        <v>3073.0764</v>
      </c>
      <c r="AO10" s="283">
        <f t="shared" si="7"/>
        <v>9219.2292</v>
      </c>
      <c r="AP10" s="291">
        <v>23868</v>
      </c>
      <c r="AQ10" s="292">
        <f t="shared" si="8"/>
        <v>71604</v>
      </c>
      <c r="AR10" s="293">
        <v>0.138891002</v>
      </c>
      <c r="AS10" s="291">
        <v>3315.050435736</v>
      </c>
      <c r="AT10" s="292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1">
        <f t="shared" si="16"/>
        <v>1.08283070778169</v>
      </c>
      <c r="BD10" s="301">
        <f t="shared" si="17"/>
        <v>1.04899761479132</v>
      </c>
      <c r="BE10" s="315">
        <v>500</v>
      </c>
      <c r="BF10" s="260">
        <f>(AV10-AO10)*0.2</f>
        <v>242.64216</v>
      </c>
      <c r="BG10" s="282">
        <f t="shared" si="18"/>
        <v>4266.63216</v>
      </c>
      <c r="BH10" s="239">
        <v>80</v>
      </c>
      <c r="BI10" s="239">
        <v>10</v>
      </c>
      <c r="BJ10" s="313">
        <f>BI10-BH10</f>
        <v>-70</v>
      </c>
      <c r="BK10" s="314">
        <v>12</v>
      </c>
      <c r="BL10" s="314">
        <v>9</v>
      </c>
      <c r="BM10" s="239">
        <v>12</v>
      </c>
      <c r="BN10" s="239">
        <v>2</v>
      </c>
      <c r="BO10" s="239">
        <f t="shared" si="19"/>
        <v>-13</v>
      </c>
      <c r="BP10" s="313">
        <f t="shared" si="24"/>
        <v>-39</v>
      </c>
      <c r="BQ10" s="314">
        <v>10</v>
      </c>
      <c r="BR10" s="314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2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282">
        <f t="shared" si="23"/>
        <v>850.9707</v>
      </c>
      <c r="AK11" s="53">
        <v>10072.5</v>
      </c>
      <c r="AL11" s="285">
        <f t="shared" si="6"/>
        <v>30217.5</v>
      </c>
      <c r="AM11" s="54">
        <v>0.268593</v>
      </c>
      <c r="AN11" s="285">
        <v>2705.4029925</v>
      </c>
      <c r="AO11" s="285">
        <f t="shared" si="7"/>
        <v>8116.2089775</v>
      </c>
      <c r="AP11" s="294">
        <v>11784.825</v>
      </c>
      <c r="AQ11" s="294">
        <f t="shared" si="8"/>
        <v>35354.475</v>
      </c>
      <c r="AR11" s="295">
        <v>0.247642746</v>
      </c>
      <c r="AS11" s="294">
        <v>2918.42642412945</v>
      </c>
      <c r="AT11" s="294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300">
        <f t="shared" si="16"/>
        <v>0.728045035317311</v>
      </c>
      <c r="BD11" s="300">
        <f t="shared" si="17"/>
        <v>0.700236943821392</v>
      </c>
      <c r="BE11" s="158"/>
      <c r="BF11" s="158"/>
      <c r="BG11" s="282">
        <f t="shared" si="18"/>
        <v>2050.9707</v>
      </c>
      <c r="BH11" s="105">
        <v>80</v>
      </c>
      <c r="BI11" s="105">
        <v>44</v>
      </c>
      <c r="BJ11" s="313">
        <f>BI11-BH11</f>
        <v>-36</v>
      </c>
      <c r="BK11" s="317">
        <v>14</v>
      </c>
      <c r="BL11" s="317">
        <v>6</v>
      </c>
      <c r="BM11" s="105">
        <v>14</v>
      </c>
      <c r="BN11" s="105">
        <v>0</v>
      </c>
      <c r="BO11" s="239">
        <f t="shared" si="19"/>
        <v>-22</v>
      </c>
      <c r="BP11" s="313">
        <f t="shared" si="24"/>
        <v>-66</v>
      </c>
      <c r="BQ11" s="317">
        <v>15</v>
      </c>
      <c r="BR11" s="317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2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282">
        <v>0</v>
      </c>
      <c r="AK12" s="53">
        <v>8925</v>
      </c>
      <c r="AL12" s="285">
        <f t="shared" si="6"/>
        <v>26775</v>
      </c>
      <c r="AM12" s="54">
        <v>0.327472</v>
      </c>
      <c r="AN12" s="285">
        <v>2922.6876</v>
      </c>
      <c r="AO12" s="285">
        <f t="shared" si="7"/>
        <v>8768.0628</v>
      </c>
      <c r="AP12" s="294">
        <v>10442.25</v>
      </c>
      <c r="AQ12" s="294">
        <f t="shared" si="8"/>
        <v>31326.75</v>
      </c>
      <c r="AR12" s="295">
        <v>0.301929184</v>
      </c>
      <c r="AS12" s="294">
        <v>3152.820021624</v>
      </c>
      <c r="AT12" s="294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300">
        <f t="shared" si="16"/>
        <v>0.929993376267886</v>
      </c>
      <c r="BD12" s="300">
        <f t="shared" si="17"/>
        <v>0.541073278831807</v>
      </c>
      <c r="BE12" s="315"/>
      <c r="BF12" s="316"/>
      <c r="BG12" s="282">
        <f t="shared" si="18"/>
        <v>800</v>
      </c>
      <c r="BH12" s="105">
        <v>60</v>
      </c>
      <c r="BI12" s="105">
        <v>463</v>
      </c>
      <c r="BJ12" s="313">
        <v>0</v>
      </c>
      <c r="BK12" s="317">
        <v>12</v>
      </c>
      <c r="BL12" s="317">
        <v>9</v>
      </c>
      <c r="BM12" s="105">
        <v>12</v>
      </c>
      <c r="BN12" s="105">
        <v>2</v>
      </c>
      <c r="BO12" s="239">
        <f t="shared" si="19"/>
        <v>-13</v>
      </c>
      <c r="BP12" s="313">
        <f t="shared" si="24"/>
        <v>-39</v>
      </c>
      <c r="BQ12" s="317">
        <v>10</v>
      </c>
      <c r="BR12" s="317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2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282">
        <f t="shared" si="23"/>
        <v>810.5928</v>
      </c>
      <c r="AK13" s="53">
        <v>8370</v>
      </c>
      <c r="AL13" s="285">
        <f t="shared" si="6"/>
        <v>25110</v>
      </c>
      <c r="AM13" s="54">
        <v>0.339306</v>
      </c>
      <c r="AN13" s="285">
        <v>2839.99122</v>
      </c>
      <c r="AO13" s="285">
        <f t="shared" si="7"/>
        <v>8519.97366</v>
      </c>
      <c r="AP13" s="294">
        <v>9792.9</v>
      </c>
      <c r="AQ13" s="294">
        <f t="shared" si="8"/>
        <v>29378.7</v>
      </c>
      <c r="AR13" s="295">
        <v>0.312840132</v>
      </c>
      <c r="AS13" s="294">
        <v>3063.6121286628</v>
      </c>
      <c r="AT13" s="294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300">
        <f t="shared" si="16"/>
        <v>0.617098782451232</v>
      </c>
      <c r="BD13" s="300">
        <f t="shared" si="17"/>
        <v>0.574978138883678</v>
      </c>
      <c r="BE13" s="158"/>
      <c r="BF13" s="158"/>
      <c r="BG13" s="282">
        <f t="shared" si="18"/>
        <v>1710.5928</v>
      </c>
      <c r="BH13" s="105">
        <v>80</v>
      </c>
      <c r="BI13" s="105">
        <v>42</v>
      </c>
      <c r="BJ13" s="313">
        <f>BI13-BH13</f>
        <v>-38</v>
      </c>
      <c r="BK13" s="317">
        <v>12</v>
      </c>
      <c r="BL13" s="317">
        <v>13</v>
      </c>
      <c r="BM13" s="105">
        <v>12</v>
      </c>
      <c r="BN13" s="105">
        <v>0</v>
      </c>
      <c r="BO13" s="239">
        <f t="shared" si="19"/>
        <v>-11</v>
      </c>
      <c r="BP13" s="313">
        <f t="shared" si="24"/>
        <v>-33</v>
      </c>
      <c r="BQ13" s="317">
        <v>15</v>
      </c>
      <c r="BR13" s="317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2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282">
        <f t="shared" si="23"/>
        <v>608.715</v>
      </c>
      <c r="AK14" s="53">
        <v>6937.5</v>
      </c>
      <c r="AL14" s="285">
        <f t="shared" si="6"/>
        <v>20812.5</v>
      </c>
      <c r="AM14" s="54">
        <v>0.318354</v>
      </c>
      <c r="AN14" s="285">
        <v>2208.580875</v>
      </c>
      <c r="AO14" s="285">
        <f t="shared" si="7"/>
        <v>6625.742625</v>
      </c>
      <c r="AP14" s="294">
        <v>8116.875</v>
      </c>
      <c r="AQ14" s="294">
        <f t="shared" si="8"/>
        <v>24350.625</v>
      </c>
      <c r="AR14" s="295">
        <v>0.293522388</v>
      </c>
      <c r="AS14" s="294">
        <v>2382.4845330975</v>
      </c>
      <c r="AT14" s="294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300">
        <f t="shared" si="16"/>
        <v>0.628881599548266</v>
      </c>
      <c r="BD14" s="300">
        <f t="shared" si="17"/>
        <v>0.639735527692354</v>
      </c>
      <c r="BE14" s="158"/>
      <c r="BF14" s="158"/>
      <c r="BG14" s="282">
        <f t="shared" si="18"/>
        <v>2608.715</v>
      </c>
      <c r="BH14" s="105">
        <v>80</v>
      </c>
      <c r="BI14" s="105">
        <v>23</v>
      </c>
      <c r="BJ14" s="313">
        <f>BI14-BH14</f>
        <v>-57</v>
      </c>
      <c r="BK14" s="317">
        <v>10</v>
      </c>
      <c r="BL14" s="317">
        <v>8</v>
      </c>
      <c r="BM14" s="105">
        <v>10</v>
      </c>
      <c r="BN14" s="105">
        <v>0</v>
      </c>
      <c r="BO14" s="239">
        <f t="shared" si="19"/>
        <v>-12</v>
      </c>
      <c r="BP14" s="313">
        <f t="shared" si="24"/>
        <v>-36</v>
      </c>
      <c r="BQ14" s="317">
        <v>15</v>
      </c>
      <c r="BR14" s="317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2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282">
        <f t="shared" si="23"/>
        <v>938.8092</v>
      </c>
      <c r="AK15" s="53">
        <v>6840</v>
      </c>
      <c r="AL15" s="285">
        <f t="shared" si="6"/>
        <v>20520</v>
      </c>
      <c r="AM15" s="54">
        <v>0.265392</v>
      </c>
      <c r="AN15" s="285">
        <v>1815.28128</v>
      </c>
      <c r="AO15" s="285">
        <f t="shared" si="7"/>
        <v>5445.84384</v>
      </c>
      <c r="AP15" s="294">
        <v>8002.8</v>
      </c>
      <c r="AQ15" s="294">
        <f t="shared" si="8"/>
        <v>24008.4</v>
      </c>
      <c r="AR15" s="295">
        <v>0.244691424</v>
      </c>
      <c r="AS15" s="294">
        <v>1958.2165279872</v>
      </c>
      <c r="AT15" s="294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300">
        <f t="shared" si="16"/>
        <v>0.624203195548225</v>
      </c>
      <c r="BD15" s="300">
        <f t="shared" si="17"/>
        <v>0.694325668570237</v>
      </c>
      <c r="BE15" s="158"/>
      <c r="BF15" s="158"/>
      <c r="BG15" s="282">
        <f t="shared" si="18"/>
        <v>1738.8092</v>
      </c>
      <c r="BH15" s="105">
        <v>60</v>
      </c>
      <c r="BI15" s="105">
        <v>88</v>
      </c>
      <c r="BJ15" s="313">
        <v>0</v>
      </c>
      <c r="BK15" s="317">
        <v>12</v>
      </c>
      <c r="BL15" s="317">
        <v>36</v>
      </c>
      <c r="BM15" s="105">
        <v>12</v>
      </c>
      <c r="BN15" s="105">
        <v>8</v>
      </c>
      <c r="BO15" s="239">
        <f t="shared" si="19"/>
        <v>20</v>
      </c>
      <c r="BP15" s="313">
        <v>0</v>
      </c>
      <c r="BQ15" s="317">
        <v>15</v>
      </c>
      <c r="BR15" s="317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2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282">
        <f t="shared" si="23"/>
        <v>716.6985</v>
      </c>
      <c r="AK16" s="53">
        <v>6412.5</v>
      </c>
      <c r="AL16" s="285">
        <f t="shared" si="6"/>
        <v>19237.5</v>
      </c>
      <c r="AM16" s="54">
        <v>0.269369</v>
      </c>
      <c r="AN16" s="285">
        <v>1727.3287125</v>
      </c>
      <c r="AO16" s="285">
        <f t="shared" si="7"/>
        <v>5181.9861375</v>
      </c>
      <c r="AP16" s="294">
        <v>7502.625</v>
      </c>
      <c r="AQ16" s="294">
        <f t="shared" si="8"/>
        <v>22507.875</v>
      </c>
      <c r="AR16" s="295">
        <v>0.248358218</v>
      </c>
      <c r="AS16" s="294">
        <v>1863.33857532225</v>
      </c>
      <c r="AT16" s="294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300">
        <f t="shared" si="16"/>
        <v>0.928975303088363</v>
      </c>
      <c r="BD16" s="300">
        <f t="shared" si="17"/>
        <v>0.917265755833492</v>
      </c>
      <c r="BE16" s="315"/>
      <c r="BF16" s="316"/>
      <c r="BG16" s="282">
        <f t="shared" si="18"/>
        <v>1916.6985</v>
      </c>
      <c r="BH16" s="105">
        <v>60</v>
      </c>
      <c r="BI16" s="105">
        <v>86</v>
      </c>
      <c r="BJ16" s="313">
        <v>0</v>
      </c>
      <c r="BK16" s="317">
        <v>10</v>
      </c>
      <c r="BL16" s="317">
        <v>8</v>
      </c>
      <c r="BM16" s="105">
        <v>10</v>
      </c>
      <c r="BN16" s="105">
        <v>6</v>
      </c>
      <c r="BO16" s="239">
        <f t="shared" si="19"/>
        <v>-6</v>
      </c>
      <c r="BP16" s="313">
        <f t="shared" si="24"/>
        <v>-18</v>
      </c>
      <c r="BQ16" s="317">
        <v>15</v>
      </c>
      <c r="BR16" s="317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2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282">
        <f t="shared" si="23"/>
        <v>2095.431</v>
      </c>
      <c r="AK17" s="53">
        <v>10200</v>
      </c>
      <c r="AL17" s="285">
        <f t="shared" si="6"/>
        <v>30600</v>
      </c>
      <c r="AM17" s="54">
        <v>0.262482</v>
      </c>
      <c r="AN17" s="285">
        <v>2677.3164</v>
      </c>
      <c r="AO17" s="285">
        <f t="shared" si="7"/>
        <v>8031.9492</v>
      </c>
      <c r="AP17" s="294">
        <v>11934</v>
      </c>
      <c r="AQ17" s="294">
        <f t="shared" si="8"/>
        <v>35802</v>
      </c>
      <c r="AR17" s="295">
        <v>0.242008404</v>
      </c>
      <c r="AS17" s="294">
        <v>2888.128293336</v>
      </c>
      <c r="AT17" s="294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300">
        <f t="shared" si="16"/>
        <v>0.795837383386403</v>
      </c>
      <c r="BD17" s="300">
        <f t="shared" si="17"/>
        <v>0.87245662614113</v>
      </c>
      <c r="BE17" s="158"/>
      <c r="BF17" s="158"/>
      <c r="BG17" s="282">
        <f t="shared" si="18"/>
        <v>3695.431</v>
      </c>
      <c r="BH17" s="105">
        <v>960</v>
      </c>
      <c r="BI17" s="105">
        <v>476</v>
      </c>
      <c r="BJ17" s="313">
        <f>BI17-BH17</f>
        <v>-484</v>
      </c>
      <c r="BK17" s="317">
        <v>12</v>
      </c>
      <c r="BL17" s="317">
        <v>12</v>
      </c>
      <c r="BM17" s="105">
        <v>12</v>
      </c>
      <c r="BN17" s="105">
        <v>3</v>
      </c>
      <c r="BO17" s="239">
        <f t="shared" si="19"/>
        <v>-9</v>
      </c>
      <c r="BP17" s="313">
        <f t="shared" si="24"/>
        <v>-27</v>
      </c>
      <c r="BQ17" s="317">
        <v>15</v>
      </c>
      <c r="BR17" s="317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2">
        <f t="shared" si="21"/>
        <v>-511</v>
      </c>
    </row>
    <row r="18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282">
        <f t="shared" si="23"/>
        <v>127.662</v>
      </c>
      <c r="AK18" s="55">
        <v>4950</v>
      </c>
      <c r="AL18" s="283">
        <f t="shared" si="6"/>
        <v>14850</v>
      </c>
      <c r="AM18" s="61">
        <v>0.353565</v>
      </c>
      <c r="AN18" s="284">
        <v>1750.14675</v>
      </c>
      <c r="AO18" s="283">
        <f t="shared" si="7"/>
        <v>5250.44025</v>
      </c>
      <c r="AP18" s="291">
        <v>5791.5</v>
      </c>
      <c r="AQ18" s="292">
        <f t="shared" si="8"/>
        <v>17374.5</v>
      </c>
      <c r="AR18" s="293">
        <v>0.32598693</v>
      </c>
      <c r="AS18" s="291">
        <v>1887.953305095</v>
      </c>
      <c r="AT18" s="292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300">
        <f t="shared" si="16"/>
        <v>0.678846009957121</v>
      </c>
      <c r="BD18" s="300">
        <f t="shared" si="17"/>
        <v>0.598750684290071</v>
      </c>
      <c r="BE18" s="158"/>
      <c r="BF18" s="158"/>
      <c r="BG18" s="282">
        <f t="shared" si="18"/>
        <v>927.662</v>
      </c>
      <c r="BH18" s="239">
        <v>40</v>
      </c>
      <c r="BI18" s="239">
        <v>55</v>
      </c>
      <c r="BJ18" s="313">
        <v>0</v>
      </c>
      <c r="BK18" s="314">
        <v>10</v>
      </c>
      <c r="BL18" s="314">
        <v>14</v>
      </c>
      <c r="BM18" s="239">
        <v>10</v>
      </c>
      <c r="BN18" s="239">
        <v>8</v>
      </c>
      <c r="BO18" s="239">
        <f t="shared" si="19"/>
        <v>2</v>
      </c>
      <c r="BP18" s="313">
        <v>0</v>
      </c>
      <c r="BQ18" s="314">
        <v>10</v>
      </c>
      <c r="BR18" s="314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2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282">
        <f t="shared" si="23"/>
        <v>1361.29425</v>
      </c>
      <c r="AK19" s="53">
        <v>12993.75</v>
      </c>
      <c r="AL19" s="285">
        <f t="shared" si="6"/>
        <v>38981.25</v>
      </c>
      <c r="AM19" s="54">
        <v>0.327375</v>
      </c>
      <c r="AN19" s="285">
        <v>4253.82890625</v>
      </c>
      <c r="AO19" s="285">
        <f t="shared" si="7"/>
        <v>12761.48671875</v>
      </c>
      <c r="AP19" s="294">
        <v>15202.6875</v>
      </c>
      <c r="AQ19" s="294">
        <f t="shared" si="8"/>
        <v>45608.0625</v>
      </c>
      <c r="AR19" s="295">
        <v>0.30183975</v>
      </c>
      <c r="AS19" s="294">
        <v>4588.77539432813</v>
      </c>
      <c r="AT19" s="294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300">
        <f t="shared" si="16"/>
        <v>0.889508516175183</v>
      </c>
      <c r="BD19" s="300">
        <f t="shared" si="17"/>
        <v>0.860248394712429</v>
      </c>
      <c r="BE19" s="315"/>
      <c r="BF19" s="316"/>
      <c r="BG19" s="282">
        <f t="shared" si="18"/>
        <v>2961.29425</v>
      </c>
      <c r="BH19" s="105">
        <v>80</v>
      </c>
      <c r="BI19" s="105">
        <v>86</v>
      </c>
      <c r="BJ19" s="313">
        <v>0</v>
      </c>
      <c r="BK19" s="317">
        <v>14</v>
      </c>
      <c r="BL19" s="317">
        <v>18</v>
      </c>
      <c r="BM19" s="105">
        <v>14</v>
      </c>
      <c r="BN19" s="105">
        <v>11</v>
      </c>
      <c r="BO19" s="239">
        <f t="shared" si="19"/>
        <v>1</v>
      </c>
      <c r="BP19" s="313">
        <v>0</v>
      </c>
      <c r="BQ19" s="317">
        <v>20</v>
      </c>
      <c r="BR19" s="317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2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282">
        <f t="shared" si="23"/>
        <v>461.211</v>
      </c>
      <c r="AK20" s="53">
        <v>6937.5</v>
      </c>
      <c r="AL20" s="285">
        <f t="shared" si="6"/>
        <v>20812.5</v>
      </c>
      <c r="AM20" s="54">
        <v>0.249096</v>
      </c>
      <c r="AN20" s="285">
        <v>1728.1035</v>
      </c>
      <c r="AO20" s="285">
        <f t="shared" si="7"/>
        <v>5184.3105</v>
      </c>
      <c r="AP20" s="294">
        <v>8116.875</v>
      </c>
      <c r="AQ20" s="294">
        <f t="shared" si="8"/>
        <v>24350.625</v>
      </c>
      <c r="AR20" s="295">
        <v>0.229666512</v>
      </c>
      <c r="AS20" s="294">
        <v>1864.17436959</v>
      </c>
      <c r="AT20" s="294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300">
        <f t="shared" si="16"/>
        <v>0.696955416955417</v>
      </c>
      <c r="BD20" s="300">
        <f t="shared" si="17"/>
        <v>0.608605442266753</v>
      </c>
      <c r="BE20" s="158"/>
      <c r="BF20" s="158"/>
      <c r="BG20" s="282">
        <f t="shared" si="18"/>
        <v>1261.211</v>
      </c>
      <c r="BH20" s="105">
        <v>60</v>
      </c>
      <c r="BI20" s="105">
        <v>0</v>
      </c>
      <c r="BJ20" s="313">
        <f>BI20-BH20</f>
        <v>-60</v>
      </c>
      <c r="BK20" s="317">
        <v>12</v>
      </c>
      <c r="BL20" s="317">
        <v>8</v>
      </c>
      <c r="BM20" s="105">
        <v>12</v>
      </c>
      <c r="BN20" s="105">
        <v>0</v>
      </c>
      <c r="BO20" s="239">
        <f t="shared" si="19"/>
        <v>-16</v>
      </c>
      <c r="BP20" s="313">
        <f t="shared" si="24"/>
        <v>-48</v>
      </c>
      <c r="BQ20" s="317">
        <v>10</v>
      </c>
      <c r="BR20" s="317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2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282">
        <f t="shared" si="23"/>
        <v>629.532</v>
      </c>
      <c r="AK21" s="53">
        <v>5850</v>
      </c>
      <c r="AL21" s="285">
        <f t="shared" si="6"/>
        <v>17550</v>
      </c>
      <c r="AM21" s="54">
        <v>0.337172</v>
      </c>
      <c r="AN21" s="285">
        <v>1972.4562</v>
      </c>
      <c r="AO21" s="285">
        <f t="shared" si="7"/>
        <v>5917.3686</v>
      </c>
      <c r="AP21" s="294">
        <v>6844.5</v>
      </c>
      <c r="AQ21" s="294">
        <f t="shared" si="8"/>
        <v>20533.5</v>
      </c>
      <c r="AR21" s="295">
        <v>0.310872584</v>
      </c>
      <c r="AS21" s="294">
        <v>2127.767401188</v>
      </c>
      <c r="AT21" s="294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300">
        <f t="shared" si="16"/>
        <v>0.733703460199187</v>
      </c>
      <c r="BD21" s="300">
        <f t="shared" si="17"/>
        <v>0.780846627818602</v>
      </c>
      <c r="BE21" s="158"/>
      <c r="BF21" s="158"/>
      <c r="BG21" s="282">
        <f t="shared" si="18"/>
        <v>1829.532</v>
      </c>
      <c r="BH21" s="105">
        <v>40</v>
      </c>
      <c r="BI21" s="105">
        <v>200</v>
      </c>
      <c r="BJ21" s="313">
        <v>0</v>
      </c>
      <c r="BK21" s="317">
        <v>10</v>
      </c>
      <c r="BL21" s="317">
        <v>8</v>
      </c>
      <c r="BM21" s="105">
        <v>10</v>
      </c>
      <c r="BN21" s="105">
        <v>4</v>
      </c>
      <c r="BO21" s="239">
        <f t="shared" si="19"/>
        <v>-8</v>
      </c>
      <c r="BP21" s="313">
        <f t="shared" si="24"/>
        <v>-24</v>
      </c>
      <c r="BQ21" s="317">
        <v>15</v>
      </c>
      <c r="BR21" s="317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2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282">
        <f t="shared" si="23"/>
        <v>382.326</v>
      </c>
      <c r="AK22" s="53">
        <v>3000</v>
      </c>
      <c r="AL22" s="285">
        <f t="shared" si="6"/>
        <v>9000</v>
      </c>
      <c r="AM22" s="54">
        <v>0.300021</v>
      </c>
      <c r="AN22" s="285">
        <v>900.063</v>
      </c>
      <c r="AO22" s="285">
        <f t="shared" si="7"/>
        <v>2700.189</v>
      </c>
      <c r="AP22" s="294">
        <v>3510</v>
      </c>
      <c r="AQ22" s="294">
        <f t="shared" si="8"/>
        <v>10530</v>
      </c>
      <c r="AR22" s="295">
        <v>0.276619362</v>
      </c>
      <c r="AS22" s="294">
        <v>970.93396062</v>
      </c>
      <c r="AT22" s="294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300">
        <f t="shared" si="16"/>
        <v>0.684369420702754</v>
      </c>
      <c r="BD22" s="300">
        <f t="shared" si="17"/>
        <v>0.647263382978897</v>
      </c>
      <c r="BE22" s="158"/>
      <c r="BF22" s="158"/>
      <c r="BG22" s="282">
        <f t="shared" si="18"/>
        <v>1182.326</v>
      </c>
      <c r="BH22" s="105">
        <v>40</v>
      </c>
      <c r="BI22" s="105">
        <v>0</v>
      </c>
      <c r="BJ22" s="313">
        <f t="shared" ref="BJ22:BJ27" si="25">BI22-BH22</f>
        <v>-40</v>
      </c>
      <c r="BK22" s="317">
        <v>6</v>
      </c>
      <c r="BL22" s="317">
        <v>0</v>
      </c>
      <c r="BM22" s="105">
        <v>6</v>
      </c>
      <c r="BN22" s="105">
        <v>0</v>
      </c>
      <c r="BO22" s="239">
        <f t="shared" si="19"/>
        <v>-12</v>
      </c>
      <c r="BP22" s="313">
        <f t="shared" si="24"/>
        <v>-36</v>
      </c>
      <c r="BQ22" s="317">
        <v>10</v>
      </c>
      <c r="BR22" s="317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2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282">
        <f>(X23-Q23)*0.2</f>
        <v>249.7276</v>
      </c>
      <c r="AK23" s="53">
        <v>8370</v>
      </c>
      <c r="AL23" s="285">
        <f t="shared" si="6"/>
        <v>25110</v>
      </c>
      <c r="AM23" s="54">
        <v>0.253558</v>
      </c>
      <c r="AN23" s="285">
        <v>2122.28046</v>
      </c>
      <c r="AO23" s="285">
        <f t="shared" si="7"/>
        <v>6366.84138</v>
      </c>
      <c r="AP23" s="294">
        <v>9792.9</v>
      </c>
      <c r="AQ23" s="294">
        <f t="shared" si="8"/>
        <v>29378.7</v>
      </c>
      <c r="AR23" s="295">
        <v>0.233780476</v>
      </c>
      <c r="AS23" s="294">
        <v>2289.3888234204</v>
      </c>
      <c r="AT23" s="294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300">
        <f t="shared" si="16"/>
        <v>0.904634990656496</v>
      </c>
      <c r="BD23" s="300">
        <f t="shared" si="17"/>
        <v>0.87046521453529</v>
      </c>
      <c r="BE23" s="315"/>
      <c r="BF23" s="316"/>
      <c r="BG23" s="282">
        <f t="shared" si="18"/>
        <v>849.7276</v>
      </c>
      <c r="BH23" s="105">
        <v>80</v>
      </c>
      <c r="BI23" s="105">
        <v>66</v>
      </c>
      <c r="BJ23" s="313">
        <f t="shared" si="25"/>
        <v>-14</v>
      </c>
      <c r="BK23" s="317">
        <v>12</v>
      </c>
      <c r="BL23" s="317">
        <v>0</v>
      </c>
      <c r="BM23" s="105">
        <v>12</v>
      </c>
      <c r="BN23" s="105">
        <v>0</v>
      </c>
      <c r="BO23" s="239">
        <f t="shared" si="19"/>
        <v>-24</v>
      </c>
      <c r="BP23" s="313">
        <f t="shared" si="24"/>
        <v>-72</v>
      </c>
      <c r="BQ23" s="317">
        <v>15</v>
      </c>
      <c r="BR23" s="317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2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282">
        <f t="shared" si="23"/>
        <v>67.419</v>
      </c>
      <c r="AK24" s="53">
        <v>3000</v>
      </c>
      <c r="AL24" s="285">
        <f t="shared" si="6"/>
        <v>9000</v>
      </c>
      <c r="AM24" s="54">
        <v>0.277032</v>
      </c>
      <c r="AN24" s="285">
        <v>831.096</v>
      </c>
      <c r="AO24" s="285">
        <f t="shared" si="7"/>
        <v>2493.288</v>
      </c>
      <c r="AP24" s="294">
        <v>3510</v>
      </c>
      <c r="AQ24" s="294">
        <f t="shared" si="8"/>
        <v>10530</v>
      </c>
      <c r="AR24" s="295">
        <v>0.255423504</v>
      </c>
      <c r="AS24" s="294">
        <v>896.53649904</v>
      </c>
      <c r="AT24" s="294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300">
        <f t="shared" si="16"/>
        <v>0.417673314339981</v>
      </c>
      <c r="BD24" s="300">
        <f t="shared" si="17"/>
        <v>0.509992250350386</v>
      </c>
      <c r="BE24" s="158"/>
      <c r="BF24" s="158"/>
      <c r="BG24" s="282">
        <f t="shared" si="18"/>
        <v>867.419</v>
      </c>
      <c r="BH24" s="105">
        <v>40</v>
      </c>
      <c r="BI24" s="105">
        <v>0</v>
      </c>
      <c r="BJ24" s="313">
        <f t="shared" si="25"/>
        <v>-40</v>
      </c>
      <c r="BK24" s="317">
        <v>6</v>
      </c>
      <c r="BL24" s="317">
        <v>2</v>
      </c>
      <c r="BM24" s="105">
        <v>6</v>
      </c>
      <c r="BN24" s="105">
        <v>0</v>
      </c>
      <c r="BO24" s="239">
        <f t="shared" si="19"/>
        <v>-10</v>
      </c>
      <c r="BP24" s="313">
        <f t="shared" si="24"/>
        <v>-30</v>
      </c>
      <c r="BQ24" s="317">
        <v>10</v>
      </c>
      <c r="BR24" s="317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2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282">
        <f t="shared" si="23"/>
        <v>912.6432</v>
      </c>
      <c r="AK25" s="53">
        <v>6840</v>
      </c>
      <c r="AL25" s="285">
        <f t="shared" si="6"/>
        <v>20520</v>
      </c>
      <c r="AM25" s="54">
        <v>0.319712</v>
      </c>
      <c r="AN25" s="285">
        <v>2186.83008</v>
      </c>
      <c r="AO25" s="285">
        <f t="shared" si="7"/>
        <v>6560.49024</v>
      </c>
      <c r="AP25" s="294">
        <v>8002.8</v>
      </c>
      <c r="AQ25" s="294">
        <f t="shared" si="8"/>
        <v>24008.4</v>
      </c>
      <c r="AR25" s="295">
        <v>0.294774464</v>
      </c>
      <c r="AS25" s="294">
        <v>2359.0210804992</v>
      </c>
      <c r="AT25" s="294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300">
        <f t="shared" si="16"/>
        <v>0.842247713300345</v>
      </c>
      <c r="BD25" s="300">
        <f t="shared" si="17"/>
        <v>0.831190820156527</v>
      </c>
      <c r="BE25" s="158"/>
      <c r="BF25" s="158"/>
      <c r="BG25" s="282">
        <f t="shared" si="18"/>
        <v>1762.6432</v>
      </c>
      <c r="BH25" s="105">
        <v>60</v>
      </c>
      <c r="BI25" s="105">
        <v>44</v>
      </c>
      <c r="BJ25" s="313">
        <f t="shared" si="25"/>
        <v>-16</v>
      </c>
      <c r="BK25" s="317">
        <v>12</v>
      </c>
      <c r="BL25" s="317">
        <v>10</v>
      </c>
      <c r="BM25" s="105">
        <v>12</v>
      </c>
      <c r="BN25" s="105">
        <v>2</v>
      </c>
      <c r="BO25" s="239">
        <f t="shared" si="19"/>
        <v>-12</v>
      </c>
      <c r="BP25" s="313">
        <f t="shared" si="24"/>
        <v>-36</v>
      </c>
      <c r="BQ25" s="317">
        <v>10</v>
      </c>
      <c r="BR25" s="317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2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282">
        <f t="shared" si="23"/>
        <v>1235.57715</v>
      </c>
      <c r="AK26" s="53">
        <v>12251.25</v>
      </c>
      <c r="AL26" s="285">
        <f t="shared" si="6"/>
        <v>36753.75</v>
      </c>
      <c r="AM26" s="54">
        <v>0.279263</v>
      </c>
      <c r="AN26" s="285">
        <v>3421.32082875</v>
      </c>
      <c r="AO26" s="285">
        <f t="shared" si="7"/>
        <v>10263.96248625</v>
      </c>
      <c r="AP26" s="294">
        <v>14333.9625</v>
      </c>
      <c r="AQ26" s="294">
        <f t="shared" si="8"/>
        <v>43001.8875</v>
      </c>
      <c r="AR26" s="295">
        <v>0.257480486</v>
      </c>
      <c r="AS26" s="294">
        <v>3690.71563080578</v>
      </c>
      <c r="AT26" s="294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300">
        <f t="shared" si="16"/>
        <v>0.743317836920531</v>
      </c>
      <c r="BD26" s="300">
        <f t="shared" si="17"/>
        <v>0.70764686163673</v>
      </c>
      <c r="BE26" s="158"/>
      <c r="BF26" s="158"/>
      <c r="BG26" s="282">
        <f t="shared" si="18"/>
        <v>2435.57715</v>
      </c>
      <c r="BH26" s="105">
        <v>80</v>
      </c>
      <c r="BI26" s="105">
        <v>32</v>
      </c>
      <c r="BJ26" s="313">
        <f t="shared" si="25"/>
        <v>-48</v>
      </c>
      <c r="BK26" s="317">
        <v>14</v>
      </c>
      <c r="BL26" s="317">
        <v>50</v>
      </c>
      <c r="BM26" s="105">
        <v>14</v>
      </c>
      <c r="BN26" s="105">
        <v>9</v>
      </c>
      <c r="BO26" s="239">
        <f t="shared" si="19"/>
        <v>31</v>
      </c>
      <c r="BP26" s="313">
        <v>0</v>
      </c>
      <c r="BQ26" s="317">
        <v>15</v>
      </c>
      <c r="BR26" s="317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2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282">
        <f t="shared" si="23"/>
        <v>1582.2162</v>
      </c>
      <c r="AK27" s="53">
        <v>21285</v>
      </c>
      <c r="AL27" s="285">
        <f t="shared" si="6"/>
        <v>63855</v>
      </c>
      <c r="AM27" s="54">
        <v>0.298663</v>
      </c>
      <c r="AN27" s="285">
        <v>6357.041955</v>
      </c>
      <c r="AO27" s="285">
        <f t="shared" si="7"/>
        <v>19071.125865</v>
      </c>
      <c r="AP27" s="294">
        <v>24903.45</v>
      </c>
      <c r="AQ27" s="294">
        <f t="shared" si="8"/>
        <v>74710.35</v>
      </c>
      <c r="AR27" s="295">
        <v>0.275367286</v>
      </c>
      <c r="AS27" s="294">
        <v>6857.5954385367</v>
      </c>
      <c r="AT27" s="294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300">
        <f t="shared" si="16"/>
        <v>0.923454648519248</v>
      </c>
      <c r="BD27" s="300">
        <f t="shared" si="17"/>
        <v>0.76678480775501</v>
      </c>
      <c r="BE27" s="315"/>
      <c r="BF27" s="316"/>
      <c r="BG27" s="282">
        <f t="shared" si="18"/>
        <v>3432.2162</v>
      </c>
      <c r="BH27" s="105">
        <v>80</v>
      </c>
      <c r="BI27" s="105">
        <v>2</v>
      </c>
      <c r="BJ27" s="313">
        <f t="shared" si="25"/>
        <v>-78</v>
      </c>
      <c r="BK27" s="317">
        <v>24</v>
      </c>
      <c r="BL27" s="317">
        <v>34</v>
      </c>
      <c r="BM27" s="105">
        <v>24</v>
      </c>
      <c r="BN27" s="105">
        <v>40</v>
      </c>
      <c r="BO27" s="239">
        <f t="shared" si="19"/>
        <v>26</v>
      </c>
      <c r="BP27" s="313">
        <v>0</v>
      </c>
      <c r="BQ27" s="317">
        <v>25</v>
      </c>
      <c r="BR27" s="317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2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282">
        <f t="shared" si="23"/>
        <v>108.618</v>
      </c>
      <c r="AK28" s="53">
        <v>5100</v>
      </c>
      <c r="AL28" s="285">
        <f t="shared" si="6"/>
        <v>15300</v>
      </c>
      <c r="AM28" s="54">
        <v>0.304095</v>
      </c>
      <c r="AN28" s="285">
        <v>1550.8845</v>
      </c>
      <c r="AO28" s="285">
        <f t="shared" si="7"/>
        <v>4652.6535</v>
      </c>
      <c r="AP28" s="294">
        <v>5967</v>
      </c>
      <c r="AQ28" s="294">
        <f t="shared" si="8"/>
        <v>17901</v>
      </c>
      <c r="AR28" s="295">
        <v>0.28037559</v>
      </c>
      <c r="AS28" s="294">
        <v>1673.00114553</v>
      </c>
      <c r="AT28" s="294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300">
        <f t="shared" si="16"/>
        <v>0.533245628735825</v>
      </c>
      <c r="BD28" s="300">
        <f t="shared" si="17"/>
        <v>0.432440429145158</v>
      </c>
      <c r="BE28" s="158"/>
      <c r="BF28" s="158"/>
      <c r="BG28" s="282">
        <f t="shared" si="18"/>
        <v>908.618</v>
      </c>
      <c r="BH28" s="105">
        <v>40</v>
      </c>
      <c r="BI28" s="105">
        <v>110</v>
      </c>
      <c r="BJ28" s="313">
        <v>0</v>
      </c>
      <c r="BK28" s="317">
        <v>8</v>
      </c>
      <c r="BL28" s="317">
        <v>2</v>
      </c>
      <c r="BM28" s="105">
        <v>8</v>
      </c>
      <c r="BN28" s="105">
        <v>4</v>
      </c>
      <c r="BO28" s="239">
        <f t="shared" si="19"/>
        <v>-10</v>
      </c>
      <c r="BP28" s="313">
        <f t="shared" si="24"/>
        <v>-30</v>
      </c>
      <c r="BQ28" s="317">
        <v>10</v>
      </c>
      <c r="BR28" s="317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2">
        <f t="shared" si="21"/>
        <v>-30</v>
      </c>
    </row>
    <row r="29" s="194" customFormat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282">
        <f t="shared" si="23"/>
        <v>269.31</v>
      </c>
      <c r="AK29" s="53">
        <v>8100</v>
      </c>
      <c r="AL29" s="285">
        <f t="shared" si="6"/>
        <v>24300</v>
      </c>
      <c r="AM29" s="54">
        <v>0.311564</v>
      </c>
      <c r="AN29" s="285">
        <v>2523.6684</v>
      </c>
      <c r="AO29" s="285">
        <f t="shared" si="7"/>
        <v>7571.0052</v>
      </c>
      <c r="AP29" s="294">
        <v>9477</v>
      </c>
      <c r="AQ29" s="294">
        <f t="shared" si="8"/>
        <v>28431</v>
      </c>
      <c r="AR29" s="295">
        <v>0.287262008</v>
      </c>
      <c r="AS29" s="294">
        <v>2722.382049816</v>
      </c>
      <c r="AT29" s="294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300">
        <f t="shared" si="16"/>
        <v>0.888426717315606</v>
      </c>
      <c r="BD29" s="300">
        <f t="shared" si="17"/>
        <v>0.822423142318076</v>
      </c>
      <c r="BE29" s="315"/>
      <c r="BF29" s="316"/>
      <c r="BG29" s="282">
        <f t="shared" si="18"/>
        <v>1469.31</v>
      </c>
      <c r="BH29" s="105">
        <v>80</v>
      </c>
      <c r="BI29" s="105">
        <v>0</v>
      </c>
      <c r="BJ29" s="313">
        <f>BI29-BH29</f>
        <v>-80</v>
      </c>
      <c r="BK29" s="317">
        <v>12</v>
      </c>
      <c r="BL29" s="317">
        <v>2</v>
      </c>
      <c r="BM29" s="105">
        <v>12</v>
      </c>
      <c r="BN29" s="105">
        <v>0</v>
      </c>
      <c r="BO29" s="239">
        <f t="shared" si="19"/>
        <v>-22</v>
      </c>
      <c r="BP29" s="313">
        <f t="shared" si="24"/>
        <v>-66</v>
      </c>
      <c r="BQ29" s="317">
        <v>15</v>
      </c>
      <c r="BR29" s="317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2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282">
        <v>0</v>
      </c>
      <c r="AK30" s="53">
        <v>3000</v>
      </c>
      <c r="AL30" s="285">
        <f t="shared" si="6"/>
        <v>9000</v>
      </c>
      <c r="AM30" s="54">
        <v>0.320779</v>
      </c>
      <c r="AN30" s="285">
        <v>962.337</v>
      </c>
      <c r="AO30" s="285">
        <f t="shared" si="7"/>
        <v>2887.011</v>
      </c>
      <c r="AP30" s="294">
        <v>3510</v>
      </c>
      <c r="AQ30" s="294">
        <f t="shared" si="8"/>
        <v>10530</v>
      </c>
      <c r="AR30" s="295">
        <v>0.295758238</v>
      </c>
      <c r="AS30" s="294">
        <v>1038.11141538</v>
      </c>
      <c r="AT30" s="294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300">
        <f t="shared" si="16"/>
        <v>0.305777777777778</v>
      </c>
      <c r="BD30" s="300">
        <f t="shared" si="17"/>
        <v>0.328294883976316</v>
      </c>
      <c r="BE30" s="158"/>
      <c r="BF30" s="158"/>
      <c r="BG30" s="282">
        <f t="shared" si="18"/>
        <v>800</v>
      </c>
      <c r="BH30" s="105">
        <v>40</v>
      </c>
      <c r="BI30" s="105">
        <v>10</v>
      </c>
      <c r="BJ30" s="313">
        <f>BI30-BH30</f>
        <v>-30</v>
      </c>
      <c r="BK30" s="317">
        <v>6</v>
      </c>
      <c r="BL30" s="317">
        <v>6</v>
      </c>
      <c r="BM30" s="105">
        <v>6</v>
      </c>
      <c r="BN30" s="105">
        <v>2</v>
      </c>
      <c r="BO30" s="239">
        <f t="shared" si="19"/>
        <v>-4</v>
      </c>
      <c r="BP30" s="313">
        <f t="shared" si="24"/>
        <v>-12</v>
      </c>
      <c r="BQ30" s="317">
        <v>10</v>
      </c>
      <c r="BR30" s="317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2">
        <f t="shared" si="21"/>
        <v>-72</v>
      </c>
    </row>
    <row r="3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282">
        <f>(X31-Q31)*0.2</f>
        <v>1491.65</v>
      </c>
      <c r="AK31" s="55">
        <v>25012.5</v>
      </c>
      <c r="AL31" s="283">
        <f t="shared" si="6"/>
        <v>75037.5</v>
      </c>
      <c r="AM31" s="61">
        <v>0.245992</v>
      </c>
      <c r="AN31" s="284">
        <v>6152.8749</v>
      </c>
      <c r="AO31" s="283">
        <f t="shared" si="7"/>
        <v>18458.6247</v>
      </c>
      <c r="AP31" s="291">
        <v>29264.625</v>
      </c>
      <c r="AQ31" s="292">
        <f t="shared" si="8"/>
        <v>87793.875</v>
      </c>
      <c r="AR31" s="293">
        <v>0.226804624</v>
      </c>
      <c r="AS31" s="291">
        <v>6637.352269626</v>
      </c>
      <c r="AT31" s="292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300">
        <f t="shared" si="16"/>
        <v>0.873422206275779</v>
      </c>
      <c r="BD31" s="300">
        <f t="shared" si="17"/>
        <v>0.938390251662449</v>
      </c>
      <c r="BE31" s="315">
        <v>300</v>
      </c>
      <c r="BF31" s="316"/>
      <c r="BG31" s="282">
        <f t="shared" si="18"/>
        <v>3191.65</v>
      </c>
      <c r="BH31" s="239">
        <v>80</v>
      </c>
      <c r="BI31" s="239">
        <v>142</v>
      </c>
      <c r="BJ31" s="313">
        <v>0</v>
      </c>
      <c r="BK31" s="314">
        <v>14</v>
      </c>
      <c r="BL31" s="314">
        <v>35</v>
      </c>
      <c r="BM31" s="239">
        <v>14</v>
      </c>
      <c r="BN31" s="239">
        <v>38</v>
      </c>
      <c r="BO31" s="239">
        <f t="shared" si="19"/>
        <v>45</v>
      </c>
      <c r="BP31" s="313">
        <v>0</v>
      </c>
      <c r="BQ31" s="314">
        <v>10</v>
      </c>
      <c r="BR31" s="314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2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282">
        <f t="shared" si="23"/>
        <v>591.0234</v>
      </c>
      <c r="AK32" s="53">
        <v>7215</v>
      </c>
      <c r="AL32" s="285">
        <f t="shared" si="6"/>
        <v>21645</v>
      </c>
      <c r="AM32" s="54">
        <v>0.353759</v>
      </c>
      <c r="AN32" s="285">
        <v>2552.371185</v>
      </c>
      <c r="AO32" s="285">
        <f t="shared" si="7"/>
        <v>7657.113555</v>
      </c>
      <c r="AP32" s="294">
        <v>8441.55</v>
      </c>
      <c r="AQ32" s="294">
        <f t="shared" si="8"/>
        <v>25324.65</v>
      </c>
      <c r="AR32" s="295">
        <v>0.326165798</v>
      </c>
      <c r="AS32" s="294">
        <v>2753.3448921069</v>
      </c>
      <c r="AT32" s="294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300">
        <f t="shared" si="16"/>
        <v>0.767689583074199</v>
      </c>
      <c r="BD32" s="300">
        <f t="shared" si="17"/>
        <v>0.783070562469013</v>
      </c>
      <c r="BE32" s="158"/>
      <c r="BF32" s="158"/>
      <c r="BG32" s="282">
        <f t="shared" si="18"/>
        <v>2191.0234</v>
      </c>
      <c r="BH32" s="105">
        <v>40</v>
      </c>
      <c r="BI32" s="105">
        <v>108</v>
      </c>
      <c r="BJ32" s="313">
        <v>0</v>
      </c>
      <c r="BK32" s="317">
        <v>8</v>
      </c>
      <c r="BL32" s="317">
        <v>6</v>
      </c>
      <c r="BM32" s="105">
        <v>8</v>
      </c>
      <c r="BN32" s="105">
        <v>0</v>
      </c>
      <c r="BO32" s="239">
        <f t="shared" si="19"/>
        <v>-10</v>
      </c>
      <c r="BP32" s="313">
        <f t="shared" si="24"/>
        <v>-30</v>
      </c>
      <c r="BQ32" s="317">
        <v>10</v>
      </c>
      <c r="BR32" s="317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2">
        <f t="shared" si="21"/>
        <v>-30</v>
      </c>
    </row>
    <row r="33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282">
        <f t="shared" si="23"/>
        <v>471.033</v>
      </c>
      <c r="AK33" s="55">
        <v>12825</v>
      </c>
      <c r="AL33" s="283">
        <f t="shared" si="6"/>
        <v>38475</v>
      </c>
      <c r="AM33" s="61">
        <v>0.205252</v>
      </c>
      <c r="AN33" s="284">
        <v>2632.3569</v>
      </c>
      <c r="AO33" s="283">
        <f t="shared" si="7"/>
        <v>7897.0707</v>
      </c>
      <c r="AP33" s="291">
        <v>15005.25</v>
      </c>
      <c r="AQ33" s="292">
        <f t="shared" si="8"/>
        <v>45015.75</v>
      </c>
      <c r="AR33" s="293">
        <v>0.189242344</v>
      </c>
      <c r="AS33" s="291">
        <v>2839.628682306</v>
      </c>
      <c r="AT33" s="292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300">
        <f t="shared" si="16"/>
        <v>0.770710695700949</v>
      </c>
      <c r="BD33" s="300">
        <f t="shared" si="17"/>
        <v>0.701873457054068</v>
      </c>
      <c r="BE33" s="158"/>
      <c r="BF33" s="158"/>
      <c r="BG33" s="282">
        <f t="shared" si="18"/>
        <v>2071.033</v>
      </c>
      <c r="BH33" s="239">
        <v>80</v>
      </c>
      <c r="BI33" s="239">
        <v>32</v>
      </c>
      <c r="BJ33" s="313">
        <f>BI33-BH33</f>
        <v>-48</v>
      </c>
      <c r="BK33" s="314">
        <v>12</v>
      </c>
      <c r="BL33" s="314">
        <v>8</v>
      </c>
      <c r="BM33" s="239">
        <v>12</v>
      </c>
      <c r="BN33" s="239">
        <v>10</v>
      </c>
      <c r="BO33" s="239">
        <f t="shared" si="19"/>
        <v>-6</v>
      </c>
      <c r="BP33" s="313">
        <f t="shared" si="24"/>
        <v>-18</v>
      </c>
      <c r="BQ33" s="314">
        <v>8</v>
      </c>
      <c r="BR33" s="314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2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282">
        <f t="shared" si="23"/>
        <v>2550.852</v>
      </c>
      <c r="AK34" s="53">
        <v>9562.5</v>
      </c>
      <c r="AL34" s="285">
        <f t="shared" si="6"/>
        <v>28687.5</v>
      </c>
      <c r="AM34" s="54">
        <v>0.183136</v>
      </c>
      <c r="AN34" s="285">
        <v>1751.238</v>
      </c>
      <c r="AO34" s="285">
        <f t="shared" si="7"/>
        <v>5253.714</v>
      </c>
      <c r="AP34" s="294">
        <v>11188.125</v>
      </c>
      <c r="AQ34" s="294">
        <f t="shared" si="8"/>
        <v>33564.375</v>
      </c>
      <c r="AR34" s="295">
        <v>0.168851392</v>
      </c>
      <c r="AS34" s="294">
        <v>1889.13048012</v>
      </c>
      <c r="AT34" s="294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300">
        <f t="shared" si="16"/>
        <v>0.759048842708973</v>
      </c>
      <c r="BD34" s="300">
        <f t="shared" si="17"/>
        <v>1.12815217852569</v>
      </c>
      <c r="BE34" s="158"/>
      <c r="BF34" s="158"/>
      <c r="BG34" s="282">
        <f t="shared" si="18"/>
        <v>4300.852</v>
      </c>
      <c r="BH34" s="105">
        <v>80</v>
      </c>
      <c r="BI34" s="105">
        <v>258</v>
      </c>
      <c r="BJ34" s="313">
        <v>0</v>
      </c>
      <c r="BK34" s="317">
        <v>14</v>
      </c>
      <c r="BL34" s="317">
        <v>16</v>
      </c>
      <c r="BM34" s="105">
        <v>14</v>
      </c>
      <c r="BN34" s="105">
        <v>2</v>
      </c>
      <c r="BO34" s="239">
        <f t="shared" si="19"/>
        <v>-10</v>
      </c>
      <c r="BP34" s="313">
        <f t="shared" si="24"/>
        <v>-30</v>
      </c>
      <c r="BQ34" s="317">
        <v>15</v>
      </c>
      <c r="BR34" s="317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2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282">
        <f t="shared" si="23"/>
        <v>532.51815</v>
      </c>
      <c r="AK35" s="53">
        <v>7353.75</v>
      </c>
      <c r="AL35" s="285">
        <f t="shared" si="6"/>
        <v>22061.25</v>
      </c>
      <c r="AM35" s="54">
        <v>0.315541</v>
      </c>
      <c r="AN35" s="285">
        <v>2320.40962875</v>
      </c>
      <c r="AO35" s="285">
        <f t="shared" si="7"/>
        <v>6961.22888625</v>
      </c>
      <c r="AP35" s="294">
        <v>8603.8875</v>
      </c>
      <c r="AQ35" s="294">
        <f t="shared" si="8"/>
        <v>25811.6625</v>
      </c>
      <c r="AR35" s="295">
        <v>0.290928802</v>
      </c>
      <c r="AS35" s="294">
        <v>2503.11868291777</v>
      </c>
      <c r="AT35" s="294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300">
        <f t="shared" si="16"/>
        <v>0.863424043298257</v>
      </c>
      <c r="BD35" s="300">
        <f t="shared" si="17"/>
        <v>0.766640969295332</v>
      </c>
      <c r="BE35" s="315"/>
      <c r="BF35" s="316"/>
      <c r="BG35" s="282">
        <f t="shared" si="18"/>
        <v>1732.51815</v>
      </c>
      <c r="BH35" s="105">
        <v>80</v>
      </c>
      <c r="BI35" s="105">
        <v>91</v>
      </c>
      <c r="BJ35" s="313">
        <v>0</v>
      </c>
      <c r="BK35" s="317">
        <v>12</v>
      </c>
      <c r="BL35" s="317">
        <v>0</v>
      </c>
      <c r="BM35" s="105">
        <v>12</v>
      </c>
      <c r="BN35" s="105">
        <v>0</v>
      </c>
      <c r="BO35" s="239">
        <f t="shared" si="19"/>
        <v>-24</v>
      </c>
      <c r="BP35" s="313">
        <f t="shared" si="24"/>
        <v>-72</v>
      </c>
      <c r="BQ35" s="317">
        <v>10</v>
      </c>
      <c r="BR35" s="317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2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282">
        <f t="shared" si="23"/>
        <v>957.5274</v>
      </c>
      <c r="AK36" s="53">
        <v>7215</v>
      </c>
      <c r="AL36" s="285">
        <f t="shared" si="6"/>
        <v>21645</v>
      </c>
      <c r="AM36" s="54">
        <v>0.315444</v>
      </c>
      <c r="AN36" s="285">
        <v>2275.92846</v>
      </c>
      <c r="AO36" s="285">
        <f t="shared" si="7"/>
        <v>6827.78538</v>
      </c>
      <c r="AP36" s="294">
        <v>8441.55</v>
      </c>
      <c r="AQ36" s="294">
        <f t="shared" si="8"/>
        <v>25324.65</v>
      </c>
      <c r="AR36" s="295">
        <v>0.290839368</v>
      </c>
      <c r="AS36" s="294">
        <v>2455.1350669404</v>
      </c>
      <c r="AT36" s="294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0">
        <f t="shared" ref="BC36:BC67" si="32">(AU36-AW36-AY36)/AQ36</f>
        <v>0.885861798682312</v>
      </c>
      <c r="BD36" s="300">
        <f t="shared" ref="BD36:BD67" si="33">(AV36-AX36-AZ36)/AT36</f>
        <v>0.933306425454172</v>
      </c>
      <c r="BE36" s="315">
        <v>300</v>
      </c>
      <c r="BF36" s="316"/>
      <c r="BG36" s="282">
        <f t="shared" ref="BG36:BG67" si="34">AI36+AJ36+BE36+BF36</f>
        <v>2457.5274</v>
      </c>
      <c r="BH36" s="105">
        <v>60</v>
      </c>
      <c r="BI36" s="105">
        <v>0</v>
      </c>
      <c r="BJ36" s="313">
        <f>BI36-BH36</f>
        <v>-60</v>
      </c>
      <c r="BK36" s="317">
        <v>12</v>
      </c>
      <c r="BL36" s="317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3">
        <f t="shared" ref="BP36:BP67" si="36">BO36*3</f>
        <v>-54</v>
      </c>
      <c r="BQ36" s="317">
        <v>10</v>
      </c>
      <c r="BR36" s="317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2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282">
        <f t="shared" si="23"/>
        <v>238.956</v>
      </c>
      <c r="AK37" s="53">
        <v>5250</v>
      </c>
      <c r="AL37" s="285">
        <f t="shared" si="6"/>
        <v>15750</v>
      </c>
      <c r="AM37" s="54">
        <v>0.284792</v>
      </c>
      <c r="AN37" s="285">
        <v>1495.158</v>
      </c>
      <c r="AO37" s="285">
        <f t="shared" si="7"/>
        <v>4485.474</v>
      </c>
      <c r="AP37" s="294">
        <v>6142.5</v>
      </c>
      <c r="AQ37" s="294">
        <f t="shared" si="8"/>
        <v>18427.5</v>
      </c>
      <c r="AR37" s="295">
        <v>0.262578224</v>
      </c>
      <c r="AS37" s="294">
        <v>1612.88674092</v>
      </c>
      <c r="AT37" s="294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300">
        <f t="shared" si="32"/>
        <v>0.799629358296025</v>
      </c>
      <c r="BD37" s="300">
        <f t="shared" si="33"/>
        <v>0.739086820599302</v>
      </c>
      <c r="BE37" s="158"/>
      <c r="BF37" s="158"/>
      <c r="BG37" s="282">
        <f t="shared" si="34"/>
        <v>1438.956</v>
      </c>
      <c r="BH37" s="105">
        <v>80</v>
      </c>
      <c r="BI37" s="105">
        <v>22</v>
      </c>
      <c r="BJ37" s="313">
        <f>BI37-BH37</f>
        <v>-58</v>
      </c>
      <c r="BK37" s="317">
        <v>10</v>
      </c>
      <c r="BL37" s="317">
        <v>2</v>
      </c>
      <c r="BM37" s="105">
        <v>10</v>
      </c>
      <c r="BN37" s="105">
        <v>0</v>
      </c>
      <c r="BO37" s="239">
        <f t="shared" si="35"/>
        <v>-18</v>
      </c>
      <c r="BP37" s="313">
        <f t="shared" si="36"/>
        <v>-54</v>
      </c>
      <c r="BQ37" s="317">
        <v>20</v>
      </c>
      <c r="BR37" s="317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2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282">
        <f t="shared" si="23"/>
        <v>270.246</v>
      </c>
      <c r="AK38" s="53">
        <v>4500</v>
      </c>
      <c r="AL38" s="285">
        <f t="shared" si="6"/>
        <v>13500</v>
      </c>
      <c r="AM38" s="54">
        <v>0.307878</v>
      </c>
      <c r="AN38" s="285">
        <v>1385.451</v>
      </c>
      <c r="AO38" s="285">
        <f t="shared" si="7"/>
        <v>4156.353</v>
      </c>
      <c r="AP38" s="294">
        <v>5265</v>
      </c>
      <c r="AQ38" s="294">
        <f t="shared" si="8"/>
        <v>15795</v>
      </c>
      <c r="AR38" s="295">
        <v>0.283863516</v>
      </c>
      <c r="AS38" s="294">
        <v>1494.54141174</v>
      </c>
      <c r="AT38" s="294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300">
        <f t="shared" si="32"/>
        <v>0.779537195314973</v>
      </c>
      <c r="BD38" s="300">
        <f t="shared" si="33"/>
        <v>0.745981336644257</v>
      </c>
      <c r="BE38" s="158"/>
      <c r="BF38" s="158"/>
      <c r="BG38" s="282">
        <f t="shared" si="34"/>
        <v>1070.246</v>
      </c>
      <c r="BH38" s="105">
        <v>80</v>
      </c>
      <c r="BI38" s="105">
        <v>0</v>
      </c>
      <c r="BJ38" s="313">
        <f>BI38-BH38</f>
        <v>-80</v>
      </c>
      <c r="BK38" s="317">
        <v>8</v>
      </c>
      <c r="BL38" s="317">
        <v>10</v>
      </c>
      <c r="BM38" s="105">
        <v>8</v>
      </c>
      <c r="BN38" s="105">
        <v>0</v>
      </c>
      <c r="BO38" s="239">
        <f t="shared" si="35"/>
        <v>-6</v>
      </c>
      <c r="BP38" s="313">
        <f t="shared" si="36"/>
        <v>-18</v>
      </c>
      <c r="BQ38" s="317">
        <v>10</v>
      </c>
      <c r="BR38" s="317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2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282">
        <f t="shared" si="23"/>
        <v>393.447</v>
      </c>
      <c r="AK39" s="53">
        <v>4500</v>
      </c>
      <c r="AL39" s="285">
        <f t="shared" si="6"/>
        <v>13500</v>
      </c>
      <c r="AM39" s="54">
        <v>0.262773</v>
      </c>
      <c r="AN39" s="285">
        <v>1182.4785</v>
      </c>
      <c r="AO39" s="285">
        <f t="shared" si="7"/>
        <v>3547.4355</v>
      </c>
      <c r="AP39" s="294">
        <v>5265</v>
      </c>
      <c r="AQ39" s="294">
        <f t="shared" si="8"/>
        <v>15795</v>
      </c>
      <c r="AR39" s="295">
        <v>0.242276706</v>
      </c>
      <c r="AS39" s="294">
        <v>1275.58685709</v>
      </c>
      <c r="AT39" s="294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300">
        <f t="shared" si="32"/>
        <v>0.628360873694207</v>
      </c>
      <c r="BD39" s="300">
        <f t="shared" si="33"/>
        <v>0.333443908035387</v>
      </c>
      <c r="BE39" s="158"/>
      <c r="BF39" s="158"/>
      <c r="BG39" s="282">
        <f t="shared" si="34"/>
        <v>1193.447</v>
      </c>
      <c r="BH39" s="105">
        <v>40</v>
      </c>
      <c r="BI39" s="105">
        <v>22</v>
      </c>
      <c r="BJ39" s="313">
        <f>BI39-BH39</f>
        <v>-18</v>
      </c>
      <c r="BK39" s="317">
        <v>8</v>
      </c>
      <c r="BL39" s="317">
        <v>0</v>
      </c>
      <c r="BM39" s="105">
        <v>8</v>
      </c>
      <c r="BN39" s="105">
        <v>2</v>
      </c>
      <c r="BO39" s="239">
        <f t="shared" si="35"/>
        <v>-14</v>
      </c>
      <c r="BP39" s="313">
        <f t="shared" si="36"/>
        <v>-42</v>
      </c>
      <c r="BQ39" s="317">
        <v>10</v>
      </c>
      <c r="BR39" s="317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2">
        <f t="shared" si="39"/>
        <v>-68</v>
      </c>
    </row>
    <row r="40" s="194" customFormat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282">
        <f>(X40-Q40)*0.2</f>
        <v>201.038</v>
      </c>
      <c r="AK40" s="53">
        <v>8100</v>
      </c>
      <c r="AL40" s="285">
        <f t="shared" si="6"/>
        <v>24300</v>
      </c>
      <c r="AM40" s="54">
        <v>0.322622</v>
      </c>
      <c r="AN40" s="285">
        <v>2613.2382</v>
      </c>
      <c r="AO40" s="285">
        <f t="shared" si="7"/>
        <v>7839.7146</v>
      </c>
      <c r="AP40" s="294">
        <v>9477</v>
      </c>
      <c r="AQ40" s="294">
        <f t="shared" si="8"/>
        <v>28431</v>
      </c>
      <c r="AR40" s="295">
        <v>0.297457484</v>
      </c>
      <c r="AS40" s="294">
        <v>2819.004575868</v>
      </c>
      <c r="AT40" s="294">
        <f t="shared" si="9"/>
        <v>8457.013727604</v>
      </c>
      <c r="AU40" s="150">
        <v>21256.24</v>
      </c>
      <c r="AV40" s="150">
        <v>5532.75</v>
      </c>
      <c r="AW40" s="150"/>
      <c r="AX40" s="150"/>
      <c r="AY40" s="302">
        <v>2900</v>
      </c>
      <c r="AZ40" s="302">
        <v>200</v>
      </c>
      <c r="BA40" s="54">
        <f t="shared" si="30"/>
        <v>0.755400823045268</v>
      </c>
      <c r="BB40" s="54">
        <f t="shared" si="31"/>
        <v>0.680222466261718</v>
      </c>
      <c r="BC40" s="300">
        <f t="shared" si="32"/>
        <v>0.645641729098519</v>
      </c>
      <c r="BD40" s="300">
        <f t="shared" si="33"/>
        <v>0.630571283406306</v>
      </c>
      <c r="BE40" s="158"/>
      <c r="BF40" s="158"/>
      <c r="BG40" s="282">
        <f t="shared" si="34"/>
        <v>1001.038</v>
      </c>
      <c r="BH40" s="105">
        <v>80</v>
      </c>
      <c r="BI40" s="105">
        <v>86</v>
      </c>
      <c r="BJ40" s="313">
        <v>0</v>
      </c>
      <c r="BK40" s="317">
        <v>12</v>
      </c>
      <c r="BL40" s="317">
        <v>4</v>
      </c>
      <c r="BM40" s="105">
        <v>12</v>
      </c>
      <c r="BN40" s="105">
        <v>0</v>
      </c>
      <c r="BO40" s="239">
        <f t="shared" si="35"/>
        <v>-20</v>
      </c>
      <c r="BP40" s="313">
        <f t="shared" si="36"/>
        <v>-60</v>
      </c>
      <c r="BQ40" s="317">
        <v>10</v>
      </c>
      <c r="BR40" s="317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2">
        <f t="shared" si="39"/>
        <v>-82</v>
      </c>
    </row>
    <row r="4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282">
        <f t="shared" ref="AJ41:AJ75" si="41">(X41-Q41)*0.2</f>
        <v>419.184</v>
      </c>
      <c r="AK41" s="55">
        <v>8775</v>
      </c>
      <c r="AL41" s="283">
        <f t="shared" si="6"/>
        <v>26325</v>
      </c>
      <c r="AM41" s="61">
        <v>0.2037</v>
      </c>
      <c r="AN41" s="284">
        <v>1787.4675</v>
      </c>
      <c r="AO41" s="283">
        <f t="shared" si="7"/>
        <v>5362.4025</v>
      </c>
      <c r="AP41" s="291">
        <v>10266.75</v>
      </c>
      <c r="AQ41" s="292">
        <f t="shared" si="8"/>
        <v>30800.25</v>
      </c>
      <c r="AR41" s="293">
        <v>0.1878114</v>
      </c>
      <c r="AS41" s="291">
        <v>1928.21269095</v>
      </c>
      <c r="AT41" s="292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300">
        <f t="shared" si="32"/>
        <v>0.742227092312562</v>
      </c>
      <c r="BD41" s="300">
        <f t="shared" si="33"/>
        <v>0.676097614188872</v>
      </c>
      <c r="BE41" s="158"/>
      <c r="BF41" s="158"/>
      <c r="BG41" s="282">
        <f t="shared" si="34"/>
        <v>819.184</v>
      </c>
      <c r="BH41" s="239">
        <v>40</v>
      </c>
      <c r="BI41" s="239">
        <v>0</v>
      </c>
      <c r="BJ41" s="313">
        <f>BI41-BH41</f>
        <v>-40</v>
      </c>
      <c r="BK41" s="314">
        <v>8</v>
      </c>
      <c r="BL41" s="314">
        <v>4</v>
      </c>
      <c r="BM41" s="239">
        <v>8</v>
      </c>
      <c r="BN41" s="239">
        <v>3</v>
      </c>
      <c r="BO41" s="239">
        <f t="shared" si="35"/>
        <v>-9</v>
      </c>
      <c r="BP41" s="313">
        <f t="shared" si="36"/>
        <v>-27</v>
      </c>
      <c r="BQ41" s="314">
        <v>10</v>
      </c>
      <c r="BR41" s="314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2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282">
        <v>0</v>
      </c>
      <c r="AK42" s="53">
        <v>11880</v>
      </c>
      <c r="AL42" s="285">
        <f t="shared" si="6"/>
        <v>35640</v>
      </c>
      <c r="AM42" s="54">
        <v>0.148798</v>
      </c>
      <c r="AN42" s="285">
        <v>1767.72024</v>
      </c>
      <c r="AO42" s="285">
        <f t="shared" si="7"/>
        <v>5303.16072</v>
      </c>
      <c r="AP42" s="294">
        <v>13899.6</v>
      </c>
      <c r="AQ42" s="294">
        <f t="shared" si="8"/>
        <v>41698.8</v>
      </c>
      <c r="AR42" s="295">
        <v>0.137191756</v>
      </c>
      <c r="AS42" s="294">
        <v>1906.9105316976</v>
      </c>
      <c r="AT42" s="294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300">
        <f t="shared" si="32"/>
        <v>0.809102899843641</v>
      </c>
      <c r="BD42" s="300">
        <f t="shared" si="33"/>
        <v>1.55597581393881</v>
      </c>
      <c r="BE42" s="158"/>
      <c r="BF42" s="158"/>
      <c r="BG42" s="282">
        <f t="shared" si="34"/>
        <v>600</v>
      </c>
      <c r="BH42" s="105">
        <v>80</v>
      </c>
      <c r="BI42" s="105">
        <v>42</v>
      </c>
      <c r="BJ42" s="313">
        <f>BI42-BH42</f>
        <v>-38</v>
      </c>
      <c r="BK42" s="317">
        <v>14</v>
      </c>
      <c r="BL42" s="317">
        <v>4</v>
      </c>
      <c r="BM42" s="105">
        <v>14</v>
      </c>
      <c r="BN42" s="105">
        <v>2</v>
      </c>
      <c r="BO42" s="239">
        <f t="shared" si="35"/>
        <v>-22</v>
      </c>
      <c r="BP42" s="313">
        <f t="shared" si="36"/>
        <v>-66</v>
      </c>
      <c r="BQ42" s="317">
        <v>15</v>
      </c>
      <c r="BR42" s="317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2">
        <f t="shared" si="39"/>
        <v>-104</v>
      </c>
    </row>
    <row r="43" s="194" customFormat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282">
        <f t="shared" si="41"/>
        <v>580.612</v>
      </c>
      <c r="AK43" s="53">
        <v>5700</v>
      </c>
      <c r="AL43" s="285">
        <f t="shared" si="6"/>
        <v>17100</v>
      </c>
      <c r="AM43" s="54">
        <v>0.303222</v>
      </c>
      <c r="AN43" s="285">
        <v>1728.3654</v>
      </c>
      <c r="AO43" s="285">
        <f t="shared" si="7"/>
        <v>5185.0962</v>
      </c>
      <c r="AP43" s="294">
        <v>6669</v>
      </c>
      <c r="AQ43" s="294">
        <f t="shared" si="8"/>
        <v>20007</v>
      </c>
      <c r="AR43" s="295">
        <v>0.279570684</v>
      </c>
      <c r="AS43" s="294">
        <v>1864.456891596</v>
      </c>
      <c r="AT43" s="294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300">
        <f t="shared" si="32"/>
        <v>0.720658769430699</v>
      </c>
      <c r="BD43" s="300">
        <f t="shared" si="33"/>
        <v>0.784662818751298</v>
      </c>
      <c r="BE43" s="158"/>
      <c r="BF43" s="158"/>
      <c r="BG43" s="282">
        <f t="shared" si="34"/>
        <v>980.612</v>
      </c>
      <c r="BH43" s="105">
        <v>40</v>
      </c>
      <c r="BI43" s="105">
        <v>10</v>
      </c>
      <c r="BJ43" s="313">
        <f>BI43-BH43</f>
        <v>-30</v>
      </c>
      <c r="BK43" s="317">
        <v>10</v>
      </c>
      <c r="BL43" s="317">
        <v>2</v>
      </c>
      <c r="BM43" s="105">
        <v>10</v>
      </c>
      <c r="BN43" s="105">
        <v>4</v>
      </c>
      <c r="BO43" s="239">
        <f t="shared" si="35"/>
        <v>-14</v>
      </c>
      <c r="BP43" s="313">
        <f t="shared" si="36"/>
        <v>-42</v>
      </c>
      <c r="BQ43" s="317">
        <v>10</v>
      </c>
      <c r="BR43" s="317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2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282">
        <f t="shared" si="41"/>
        <v>336.147</v>
      </c>
      <c r="AK44" s="53">
        <v>6937.5</v>
      </c>
      <c r="AL44" s="285">
        <f t="shared" si="6"/>
        <v>20812.5</v>
      </c>
      <c r="AM44" s="54">
        <v>0.281009</v>
      </c>
      <c r="AN44" s="285">
        <v>1949.4999375</v>
      </c>
      <c r="AO44" s="285">
        <f t="shared" si="7"/>
        <v>5848.4998125</v>
      </c>
      <c r="AP44" s="294">
        <v>8116.875</v>
      </c>
      <c r="AQ44" s="294">
        <f t="shared" si="8"/>
        <v>24350.625</v>
      </c>
      <c r="AR44" s="295">
        <v>0.259090298</v>
      </c>
      <c r="AS44" s="294">
        <v>2103.00356257875</v>
      </c>
      <c r="AT44" s="294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300">
        <f t="shared" si="32"/>
        <v>0.670322424989092</v>
      </c>
      <c r="BD44" s="300">
        <f t="shared" si="33"/>
        <v>0.808717919897951</v>
      </c>
      <c r="BE44" s="158"/>
      <c r="BF44" s="158"/>
      <c r="BG44" s="282">
        <f t="shared" si="34"/>
        <v>736.147</v>
      </c>
      <c r="BH44" s="105">
        <v>80</v>
      </c>
      <c r="BI44" s="105">
        <v>66</v>
      </c>
      <c r="BJ44" s="313">
        <f>BI44-BH44</f>
        <v>-14</v>
      </c>
      <c r="BK44" s="317">
        <v>12</v>
      </c>
      <c r="BL44" s="317">
        <v>2</v>
      </c>
      <c r="BM44" s="105">
        <v>12</v>
      </c>
      <c r="BN44" s="105">
        <v>0</v>
      </c>
      <c r="BO44" s="239">
        <f t="shared" si="35"/>
        <v>-22</v>
      </c>
      <c r="BP44" s="313">
        <f t="shared" si="36"/>
        <v>-66</v>
      </c>
      <c r="BQ44" s="317">
        <v>10</v>
      </c>
      <c r="BR44" s="317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2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282">
        <f t="shared" si="41"/>
        <v>607.312</v>
      </c>
      <c r="AK45" s="53">
        <v>9307.5</v>
      </c>
      <c r="AL45" s="285">
        <f t="shared" si="6"/>
        <v>27922.5</v>
      </c>
      <c r="AM45" s="54">
        <v>0.30167</v>
      </c>
      <c r="AN45" s="285">
        <v>2807.793525</v>
      </c>
      <c r="AO45" s="285">
        <f t="shared" si="7"/>
        <v>8423.380575</v>
      </c>
      <c r="AP45" s="294">
        <v>10889.775</v>
      </c>
      <c r="AQ45" s="294">
        <f t="shared" si="8"/>
        <v>32669.325</v>
      </c>
      <c r="AR45" s="295">
        <v>0.27813974</v>
      </c>
      <c r="AS45" s="294">
        <v>3028.8791871585</v>
      </c>
      <c r="AT45" s="294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300">
        <f t="shared" si="32"/>
        <v>0.847326352778945</v>
      </c>
      <c r="BD45" s="300">
        <f t="shared" si="33"/>
        <v>0.786910444223299</v>
      </c>
      <c r="BE45" s="158"/>
      <c r="BF45" s="158"/>
      <c r="BG45" s="282">
        <f t="shared" si="34"/>
        <v>1007.312</v>
      </c>
      <c r="BH45" s="105">
        <v>80</v>
      </c>
      <c r="BI45" s="105">
        <v>113</v>
      </c>
      <c r="BJ45" s="313">
        <v>0</v>
      </c>
      <c r="BK45" s="317">
        <v>12</v>
      </c>
      <c r="BL45" s="317">
        <v>2</v>
      </c>
      <c r="BM45" s="105">
        <v>12</v>
      </c>
      <c r="BN45" s="105">
        <v>2</v>
      </c>
      <c r="BO45" s="239">
        <f t="shared" si="35"/>
        <v>-20</v>
      </c>
      <c r="BP45" s="313">
        <f t="shared" si="36"/>
        <v>-60</v>
      </c>
      <c r="BQ45" s="317">
        <v>25</v>
      </c>
      <c r="BR45" s="317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2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282">
        <v>0</v>
      </c>
      <c r="AK46" s="53">
        <v>5700</v>
      </c>
      <c r="AL46" s="285">
        <f t="shared" si="6"/>
        <v>17100</v>
      </c>
      <c r="AM46" s="54">
        <v>0.248417</v>
      </c>
      <c r="AN46" s="285">
        <v>1415.9769</v>
      </c>
      <c r="AO46" s="285">
        <f t="shared" si="7"/>
        <v>4247.9307</v>
      </c>
      <c r="AP46" s="294">
        <v>6669</v>
      </c>
      <c r="AQ46" s="294">
        <f t="shared" si="8"/>
        <v>20007</v>
      </c>
      <c r="AR46" s="295">
        <v>0.229040474</v>
      </c>
      <c r="AS46" s="294">
        <v>1527.470921106</v>
      </c>
      <c r="AT46" s="294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300">
        <f t="shared" si="32"/>
        <v>0.788608986854601</v>
      </c>
      <c r="BD46" s="300">
        <f t="shared" si="33"/>
        <v>0.73197029016027</v>
      </c>
      <c r="BE46" s="158"/>
      <c r="BF46" s="158"/>
      <c r="BG46" s="282">
        <f t="shared" si="34"/>
        <v>400</v>
      </c>
      <c r="BH46" s="105">
        <v>60</v>
      </c>
      <c r="BI46" s="105">
        <v>10</v>
      </c>
      <c r="BJ46" s="313">
        <f t="shared" ref="BJ46:BJ54" si="42">BI46-BH46</f>
        <v>-50</v>
      </c>
      <c r="BK46" s="317">
        <v>10</v>
      </c>
      <c r="BL46" s="317">
        <v>0</v>
      </c>
      <c r="BM46" s="105">
        <v>10</v>
      </c>
      <c r="BN46" s="105">
        <v>2</v>
      </c>
      <c r="BO46" s="239">
        <f t="shared" si="35"/>
        <v>-18</v>
      </c>
      <c r="BP46" s="313">
        <f t="shared" si="36"/>
        <v>-54</v>
      </c>
      <c r="BQ46" s="317">
        <v>10</v>
      </c>
      <c r="BR46" s="317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2">
        <f t="shared" si="39"/>
        <v>-128</v>
      </c>
    </row>
    <row r="47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282">
        <f t="shared" si="41"/>
        <v>693.95</v>
      </c>
      <c r="AK47" s="55">
        <v>9945</v>
      </c>
      <c r="AL47" s="283">
        <f t="shared" si="6"/>
        <v>29835</v>
      </c>
      <c r="AM47" s="61">
        <v>0.10961</v>
      </c>
      <c r="AN47" s="284">
        <v>1090.07145</v>
      </c>
      <c r="AO47" s="283">
        <f t="shared" si="7"/>
        <v>3270.21435</v>
      </c>
      <c r="AP47" s="291">
        <v>11635.65</v>
      </c>
      <c r="AQ47" s="292">
        <f t="shared" si="8"/>
        <v>34906.95</v>
      </c>
      <c r="AR47" s="293">
        <v>0.10106042</v>
      </c>
      <c r="AS47" s="291">
        <v>1175.903675973</v>
      </c>
      <c r="AT47" s="292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300">
        <f t="shared" si="32"/>
        <v>0.643559233906142</v>
      </c>
      <c r="BD47" s="300">
        <f t="shared" si="33"/>
        <v>1.03753112741751</v>
      </c>
      <c r="BE47" s="158"/>
      <c r="BF47" s="158"/>
      <c r="BG47" s="282">
        <f t="shared" si="34"/>
        <v>1293.95</v>
      </c>
      <c r="BH47" s="239">
        <v>40</v>
      </c>
      <c r="BI47" s="239">
        <v>0</v>
      </c>
      <c r="BJ47" s="313">
        <f t="shared" si="42"/>
        <v>-40</v>
      </c>
      <c r="BK47" s="314">
        <v>12</v>
      </c>
      <c r="BL47" s="314">
        <v>0</v>
      </c>
      <c r="BM47" s="239">
        <v>12</v>
      </c>
      <c r="BN47" s="239">
        <v>0</v>
      </c>
      <c r="BO47" s="239">
        <f t="shared" si="35"/>
        <v>-24</v>
      </c>
      <c r="BP47" s="313">
        <f t="shared" si="36"/>
        <v>-72</v>
      </c>
      <c r="BQ47" s="314">
        <v>10</v>
      </c>
      <c r="BR47" s="314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2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282">
        <v>0</v>
      </c>
      <c r="AK48" s="53">
        <v>8775</v>
      </c>
      <c r="AL48" s="285">
        <f t="shared" si="6"/>
        <v>26325</v>
      </c>
      <c r="AM48" s="54">
        <v>0.31622</v>
      </c>
      <c r="AN48" s="285">
        <v>2774.8305</v>
      </c>
      <c r="AO48" s="285">
        <f t="shared" si="7"/>
        <v>8324.4915</v>
      </c>
      <c r="AP48" s="294">
        <v>10266.75</v>
      </c>
      <c r="AQ48" s="294">
        <f t="shared" si="8"/>
        <v>30800.25</v>
      </c>
      <c r="AR48" s="295">
        <v>0.29155484</v>
      </c>
      <c r="AS48" s="294">
        <v>2993.32065357</v>
      </c>
      <c r="AT48" s="294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300">
        <f t="shared" si="32"/>
        <v>0.991808508047824</v>
      </c>
      <c r="BD48" s="300">
        <f t="shared" si="33"/>
        <v>0.780700411724874</v>
      </c>
      <c r="BE48" s="315"/>
      <c r="BF48" s="316"/>
      <c r="BG48" s="282">
        <f t="shared" si="34"/>
        <v>600</v>
      </c>
      <c r="BH48" s="105">
        <v>80</v>
      </c>
      <c r="BI48" s="105">
        <v>52</v>
      </c>
      <c r="BJ48" s="313">
        <f t="shared" si="42"/>
        <v>-28</v>
      </c>
      <c r="BK48" s="317">
        <v>12</v>
      </c>
      <c r="BL48" s="317">
        <v>12</v>
      </c>
      <c r="BM48" s="105">
        <v>12</v>
      </c>
      <c r="BN48" s="105">
        <v>8</v>
      </c>
      <c r="BO48" s="239">
        <f t="shared" si="35"/>
        <v>-4</v>
      </c>
      <c r="BP48" s="313">
        <f t="shared" si="36"/>
        <v>-12</v>
      </c>
      <c r="BQ48" s="317">
        <v>15</v>
      </c>
      <c r="BR48" s="317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2">
        <f t="shared" si="39"/>
        <v>-54</v>
      </c>
    </row>
    <row r="49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282">
        <v>0</v>
      </c>
      <c r="AK49" s="55">
        <v>6412.5</v>
      </c>
      <c r="AL49" s="283">
        <f t="shared" si="6"/>
        <v>19237.5</v>
      </c>
      <c r="AM49" s="61">
        <v>0.354923</v>
      </c>
      <c r="AN49" s="284">
        <v>2275.9437375</v>
      </c>
      <c r="AO49" s="283">
        <f t="shared" si="7"/>
        <v>6827.8312125</v>
      </c>
      <c r="AP49" s="291">
        <v>7502.625</v>
      </c>
      <c r="AQ49" s="292">
        <f t="shared" si="8"/>
        <v>22507.875</v>
      </c>
      <c r="AR49" s="293">
        <v>0.327239006</v>
      </c>
      <c r="AS49" s="291">
        <v>2455.15154739075</v>
      </c>
      <c r="AT49" s="292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300">
        <f t="shared" si="32"/>
        <v>0.536331839411761</v>
      </c>
      <c r="BD49" s="300">
        <f t="shared" si="33"/>
        <v>0.506602807467637</v>
      </c>
      <c r="BE49" s="158"/>
      <c r="BF49" s="158"/>
      <c r="BG49" s="282">
        <f t="shared" si="34"/>
        <v>600</v>
      </c>
      <c r="BH49" s="239">
        <v>40</v>
      </c>
      <c r="BI49" s="239">
        <v>23</v>
      </c>
      <c r="BJ49" s="313">
        <f t="shared" si="42"/>
        <v>-17</v>
      </c>
      <c r="BK49" s="314">
        <v>10</v>
      </c>
      <c r="BL49" s="314">
        <v>2</v>
      </c>
      <c r="BM49" s="239">
        <v>10</v>
      </c>
      <c r="BN49" s="239">
        <v>0</v>
      </c>
      <c r="BO49" s="239">
        <f t="shared" si="35"/>
        <v>-18</v>
      </c>
      <c r="BP49" s="313">
        <f t="shared" si="36"/>
        <v>-54</v>
      </c>
      <c r="BQ49" s="314">
        <v>10</v>
      </c>
      <c r="BR49" s="314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2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282">
        <f t="shared" si="41"/>
        <v>114.046</v>
      </c>
      <c r="AK50" s="53">
        <v>6150</v>
      </c>
      <c r="AL50" s="285">
        <f t="shared" si="6"/>
        <v>18450</v>
      </c>
      <c r="AM50" s="54">
        <v>0.294977</v>
      </c>
      <c r="AN50" s="285">
        <v>1814.10855</v>
      </c>
      <c r="AO50" s="285">
        <f t="shared" si="7"/>
        <v>5442.32565</v>
      </c>
      <c r="AP50" s="294">
        <v>7195.5</v>
      </c>
      <c r="AQ50" s="294">
        <f t="shared" si="8"/>
        <v>21586.5</v>
      </c>
      <c r="AR50" s="295">
        <v>0.271968794</v>
      </c>
      <c r="AS50" s="294">
        <v>1956.951457227</v>
      </c>
      <c r="AT50" s="294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300">
        <f t="shared" si="32"/>
        <v>0.56812822829083</v>
      </c>
      <c r="BD50" s="300">
        <f t="shared" si="33"/>
        <v>0.601847665825902</v>
      </c>
      <c r="BE50" s="158"/>
      <c r="BF50" s="158"/>
      <c r="BG50" s="282">
        <f t="shared" si="34"/>
        <v>514.046</v>
      </c>
      <c r="BH50" s="105">
        <v>80</v>
      </c>
      <c r="BI50" s="105">
        <v>11</v>
      </c>
      <c r="BJ50" s="313">
        <f t="shared" si="42"/>
        <v>-69</v>
      </c>
      <c r="BK50" s="317">
        <v>10</v>
      </c>
      <c r="BL50" s="317">
        <v>0</v>
      </c>
      <c r="BM50" s="105">
        <v>10</v>
      </c>
      <c r="BN50" s="105">
        <v>0</v>
      </c>
      <c r="BO50" s="239">
        <f t="shared" si="35"/>
        <v>-20</v>
      </c>
      <c r="BP50" s="313">
        <f t="shared" si="36"/>
        <v>-60</v>
      </c>
      <c r="BQ50" s="317">
        <v>10</v>
      </c>
      <c r="BR50" s="317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2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282">
        <f t="shared" si="41"/>
        <v>630.626</v>
      </c>
      <c r="AK51" s="53">
        <v>5400</v>
      </c>
      <c r="AL51" s="285">
        <f t="shared" si="6"/>
        <v>16200</v>
      </c>
      <c r="AM51" s="54">
        <v>0.297305</v>
      </c>
      <c r="AN51" s="285">
        <v>1605.447</v>
      </c>
      <c r="AO51" s="285">
        <f t="shared" si="7"/>
        <v>4816.341</v>
      </c>
      <c r="AP51" s="294">
        <v>6318</v>
      </c>
      <c r="AQ51" s="294">
        <f t="shared" si="8"/>
        <v>18954</v>
      </c>
      <c r="AR51" s="295">
        <v>0.27411521</v>
      </c>
      <c r="AS51" s="294">
        <v>1731.85989678</v>
      </c>
      <c r="AT51" s="294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1">
        <f t="shared" si="32"/>
        <v>1.20454046639232</v>
      </c>
      <c r="BD51" s="301">
        <f t="shared" si="33"/>
        <v>1.06509962888046</v>
      </c>
      <c r="BE51" s="315">
        <v>500</v>
      </c>
      <c r="BF51" s="260">
        <f>(AV51-AO51)*0.2</f>
        <v>195.2938</v>
      </c>
      <c r="BG51" s="282">
        <f t="shared" si="34"/>
        <v>1725.9198</v>
      </c>
      <c r="BH51" s="105">
        <v>40</v>
      </c>
      <c r="BI51" s="105">
        <v>22</v>
      </c>
      <c r="BJ51" s="313">
        <f t="shared" si="42"/>
        <v>-18</v>
      </c>
      <c r="BK51" s="317">
        <v>10</v>
      </c>
      <c r="BL51" s="317">
        <v>10</v>
      </c>
      <c r="BM51" s="105">
        <v>10</v>
      </c>
      <c r="BN51" s="105">
        <v>0</v>
      </c>
      <c r="BO51" s="239">
        <f t="shared" si="35"/>
        <v>-10</v>
      </c>
      <c r="BP51" s="313">
        <f t="shared" si="36"/>
        <v>-30</v>
      </c>
      <c r="BQ51" s="317">
        <v>10</v>
      </c>
      <c r="BR51" s="317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2">
        <f t="shared" si="39"/>
        <v>-66</v>
      </c>
    </row>
    <row r="52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282">
        <f t="shared" si="41"/>
        <v>297.814</v>
      </c>
      <c r="AK52" s="55">
        <v>4500</v>
      </c>
      <c r="AL52" s="283">
        <f t="shared" si="6"/>
        <v>13500</v>
      </c>
      <c r="AM52" s="61">
        <v>0.294201</v>
      </c>
      <c r="AN52" s="284">
        <v>1323.9045</v>
      </c>
      <c r="AO52" s="283">
        <f t="shared" si="7"/>
        <v>3971.7135</v>
      </c>
      <c r="AP52" s="291">
        <v>5265</v>
      </c>
      <c r="AQ52" s="292">
        <f t="shared" si="8"/>
        <v>15795</v>
      </c>
      <c r="AR52" s="293">
        <v>0.271253322</v>
      </c>
      <c r="AS52" s="291">
        <v>1428.14874033</v>
      </c>
      <c r="AT52" s="292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300">
        <f t="shared" si="32"/>
        <v>0.902539411206078</v>
      </c>
      <c r="BD52" s="300">
        <f t="shared" si="33"/>
        <v>0.989593469332964</v>
      </c>
      <c r="BE52" s="315">
        <v>300</v>
      </c>
      <c r="BF52" s="316"/>
      <c r="BG52" s="282">
        <f t="shared" si="34"/>
        <v>797.814</v>
      </c>
      <c r="BH52" s="239">
        <v>40</v>
      </c>
      <c r="BI52" s="239">
        <v>0</v>
      </c>
      <c r="BJ52" s="313">
        <f t="shared" si="42"/>
        <v>-40</v>
      </c>
      <c r="BK52" s="314">
        <v>8</v>
      </c>
      <c r="BL52" s="314">
        <v>6</v>
      </c>
      <c r="BM52" s="239">
        <v>8</v>
      </c>
      <c r="BN52" s="239">
        <v>0</v>
      </c>
      <c r="BO52" s="239">
        <f t="shared" si="35"/>
        <v>-10</v>
      </c>
      <c r="BP52" s="313">
        <f t="shared" si="36"/>
        <v>-30</v>
      </c>
      <c r="BQ52" s="314">
        <v>10</v>
      </c>
      <c r="BR52" s="314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2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282">
        <f t="shared" si="41"/>
        <v>3.07800000000007</v>
      </c>
      <c r="AK53" s="53">
        <v>5250</v>
      </c>
      <c r="AL53" s="285">
        <f t="shared" si="6"/>
        <v>15750</v>
      </c>
      <c r="AM53" s="54">
        <v>0.296238</v>
      </c>
      <c r="AN53" s="285">
        <v>1555.2495</v>
      </c>
      <c r="AO53" s="285">
        <f t="shared" si="7"/>
        <v>4665.7485</v>
      </c>
      <c r="AP53" s="294">
        <v>6142.5</v>
      </c>
      <c r="AQ53" s="294">
        <f t="shared" si="8"/>
        <v>18427.5</v>
      </c>
      <c r="AR53" s="295">
        <v>0.273131436</v>
      </c>
      <c r="AS53" s="294">
        <v>1677.70984563</v>
      </c>
      <c r="AT53" s="294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300">
        <f t="shared" si="32"/>
        <v>0.771371048704382</v>
      </c>
      <c r="BD53" s="300">
        <f t="shared" si="33"/>
        <v>0.716784651287954</v>
      </c>
      <c r="BE53" s="158"/>
      <c r="BF53" s="158"/>
      <c r="BG53" s="282">
        <f t="shared" si="34"/>
        <v>403.078</v>
      </c>
      <c r="BH53" s="105">
        <v>40</v>
      </c>
      <c r="BI53" s="105">
        <v>0</v>
      </c>
      <c r="BJ53" s="313">
        <f t="shared" si="42"/>
        <v>-40</v>
      </c>
      <c r="BK53" s="317">
        <v>8</v>
      </c>
      <c r="BL53" s="317">
        <v>2</v>
      </c>
      <c r="BM53" s="105">
        <v>8</v>
      </c>
      <c r="BN53" s="105">
        <v>2</v>
      </c>
      <c r="BO53" s="239">
        <f t="shared" si="35"/>
        <v>-12</v>
      </c>
      <c r="BP53" s="313">
        <f t="shared" si="36"/>
        <v>-36</v>
      </c>
      <c r="BQ53" s="317">
        <v>10</v>
      </c>
      <c r="BR53" s="317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2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282">
        <f t="shared" si="41"/>
        <v>296.778</v>
      </c>
      <c r="AK54" s="53">
        <v>4950</v>
      </c>
      <c r="AL54" s="285">
        <f t="shared" si="6"/>
        <v>14850</v>
      </c>
      <c r="AM54" s="54">
        <v>0.29488</v>
      </c>
      <c r="AN54" s="285">
        <v>1459.656</v>
      </c>
      <c r="AO54" s="285">
        <f t="shared" si="7"/>
        <v>4378.968</v>
      </c>
      <c r="AP54" s="294">
        <v>5791.5</v>
      </c>
      <c r="AQ54" s="294">
        <f t="shared" si="8"/>
        <v>17374.5</v>
      </c>
      <c r="AR54" s="295">
        <v>0.27187936</v>
      </c>
      <c r="AS54" s="294">
        <v>1574.58931344</v>
      </c>
      <c r="AT54" s="294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300">
        <f t="shared" si="32"/>
        <v>0.646385219718553</v>
      </c>
      <c r="BD54" s="300">
        <f t="shared" si="33"/>
        <v>0.507956790069889</v>
      </c>
      <c r="BE54" s="158"/>
      <c r="BF54" s="158"/>
      <c r="BG54" s="282">
        <f t="shared" si="34"/>
        <v>696.778</v>
      </c>
      <c r="BH54" s="105">
        <v>80</v>
      </c>
      <c r="BI54" s="105">
        <v>32</v>
      </c>
      <c r="BJ54" s="313">
        <f t="shared" si="42"/>
        <v>-48</v>
      </c>
      <c r="BK54" s="317">
        <v>10</v>
      </c>
      <c r="BL54" s="317">
        <v>6</v>
      </c>
      <c r="BM54" s="105">
        <v>10</v>
      </c>
      <c r="BN54" s="105">
        <v>6</v>
      </c>
      <c r="BO54" s="239">
        <f t="shared" si="35"/>
        <v>-8</v>
      </c>
      <c r="BP54" s="313">
        <f t="shared" si="36"/>
        <v>-24</v>
      </c>
      <c r="BQ54" s="317">
        <v>10</v>
      </c>
      <c r="BR54" s="317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2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282">
        <f t="shared" si="41"/>
        <v>336.3784</v>
      </c>
      <c r="AK55" s="53">
        <v>10890</v>
      </c>
      <c r="AL55" s="285">
        <f t="shared" si="6"/>
        <v>32670</v>
      </c>
      <c r="AM55" s="54">
        <v>0.268496</v>
      </c>
      <c r="AN55" s="285">
        <v>2923.92144</v>
      </c>
      <c r="AO55" s="285">
        <f t="shared" si="7"/>
        <v>8771.76432</v>
      </c>
      <c r="AP55" s="294">
        <v>12741.3</v>
      </c>
      <c r="AQ55" s="294">
        <f t="shared" si="8"/>
        <v>38223.9</v>
      </c>
      <c r="AR55" s="295">
        <v>0.247553312</v>
      </c>
      <c r="AS55" s="294">
        <v>3154.1510141856</v>
      </c>
      <c r="AT55" s="294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300">
        <f t="shared" si="32"/>
        <v>0.882052066900552</v>
      </c>
      <c r="BD55" s="300">
        <f t="shared" si="33"/>
        <v>0.972763611993876</v>
      </c>
      <c r="BE55" s="315">
        <v>300</v>
      </c>
      <c r="BF55" s="316"/>
      <c r="BG55" s="282">
        <f t="shared" si="34"/>
        <v>1436.3784</v>
      </c>
      <c r="BH55" s="105">
        <v>80</v>
      </c>
      <c r="BI55" s="105">
        <v>265</v>
      </c>
      <c r="BJ55" s="313">
        <v>0</v>
      </c>
      <c r="BK55" s="317">
        <v>14</v>
      </c>
      <c r="BL55" s="317">
        <v>6</v>
      </c>
      <c r="BM55" s="105">
        <v>14</v>
      </c>
      <c r="BN55" s="105">
        <v>2</v>
      </c>
      <c r="BO55" s="239">
        <f t="shared" si="35"/>
        <v>-20</v>
      </c>
      <c r="BP55" s="313">
        <f t="shared" si="36"/>
        <v>-60</v>
      </c>
      <c r="BQ55" s="317">
        <v>20</v>
      </c>
      <c r="BR55" s="317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2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282">
        <v>0</v>
      </c>
      <c r="AK56" s="53">
        <v>9562.5</v>
      </c>
      <c r="AL56" s="285">
        <f t="shared" si="6"/>
        <v>28687.5</v>
      </c>
      <c r="AM56" s="54">
        <v>0.322137</v>
      </c>
      <c r="AN56" s="285">
        <v>3080.4350625</v>
      </c>
      <c r="AO56" s="285">
        <f t="shared" si="7"/>
        <v>9241.3051875</v>
      </c>
      <c r="AP56" s="294">
        <v>11188.125</v>
      </c>
      <c r="AQ56" s="294">
        <f t="shared" si="8"/>
        <v>33564.375</v>
      </c>
      <c r="AR56" s="295">
        <v>0.297010314</v>
      </c>
      <c r="AS56" s="294">
        <v>3322.98851932125</v>
      </c>
      <c r="AT56" s="294">
        <f t="shared" si="9"/>
        <v>9968.96555796375</v>
      </c>
      <c r="AU56" s="150">
        <v>33731.22</v>
      </c>
      <c r="AV56" s="150">
        <v>7642.56</v>
      </c>
      <c r="AW56" s="150"/>
      <c r="AX56" s="150"/>
      <c r="AY56" s="302">
        <v>2900</v>
      </c>
      <c r="AZ56" s="303">
        <v>200</v>
      </c>
      <c r="BA56" s="61">
        <f t="shared" si="30"/>
        <v>1.07472662309368</v>
      </c>
      <c r="BB56" s="54">
        <f t="shared" si="31"/>
        <v>0.805358101371544</v>
      </c>
      <c r="BC56" s="300">
        <f t="shared" si="32"/>
        <v>0.918569763327933</v>
      </c>
      <c r="BD56" s="300">
        <f t="shared" si="33"/>
        <v>0.74657294748646</v>
      </c>
      <c r="BE56" s="315"/>
      <c r="BF56" s="316"/>
      <c r="BG56" s="282">
        <f t="shared" si="34"/>
        <v>800</v>
      </c>
      <c r="BH56" s="105">
        <v>80</v>
      </c>
      <c r="BI56" s="105">
        <v>54</v>
      </c>
      <c r="BJ56" s="313">
        <f>BI56-BH56</f>
        <v>-26</v>
      </c>
      <c r="BK56" s="317">
        <v>14</v>
      </c>
      <c r="BL56" s="317">
        <v>3</v>
      </c>
      <c r="BM56" s="105">
        <v>14</v>
      </c>
      <c r="BN56" s="105">
        <v>2</v>
      </c>
      <c r="BO56" s="239">
        <f t="shared" si="35"/>
        <v>-23</v>
      </c>
      <c r="BP56" s="313">
        <f t="shared" si="36"/>
        <v>-69</v>
      </c>
      <c r="BQ56" s="317">
        <v>25</v>
      </c>
      <c r="BR56" s="317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2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282">
        <v>0</v>
      </c>
      <c r="AK57" s="53">
        <v>5400</v>
      </c>
      <c r="AL57" s="285">
        <f t="shared" si="6"/>
        <v>16200</v>
      </c>
      <c r="AM57" s="54">
        <v>0.319033</v>
      </c>
      <c r="AN57" s="285">
        <v>1722.7782</v>
      </c>
      <c r="AO57" s="285">
        <f t="shared" si="7"/>
        <v>5168.3346</v>
      </c>
      <c r="AP57" s="294">
        <v>6318</v>
      </c>
      <c r="AQ57" s="294">
        <f t="shared" si="8"/>
        <v>18954</v>
      </c>
      <c r="AR57" s="295">
        <v>0.294148426</v>
      </c>
      <c r="AS57" s="294">
        <v>1858.429755468</v>
      </c>
      <c r="AT57" s="294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300">
        <f t="shared" si="32"/>
        <v>0.727203228869896</v>
      </c>
      <c r="BD57" s="300">
        <f t="shared" si="33"/>
        <v>0.746126308650362</v>
      </c>
      <c r="BE57" s="158"/>
      <c r="BF57" s="158"/>
      <c r="BG57" s="282">
        <f t="shared" si="34"/>
        <v>400</v>
      </c>
      <c r="BH57" s="105">
        <v>60</v>
      </c>
      <c r="BI57" s="105">
        <v>39</v>
      </c>
      <c r="BJ57" s="313">
        <f>BI57-BH57</f>
        <v>-21</v>
      </c>
      <c r="BK57" s="317">
        <v>8</v>
      </c>
      <c r="BL57" s="317">
        <v>8</v>
      </c>
      <c r="BM57" s="105">
        <v>8</v>
      </c>
      <c r="BN57" s="105">
        <v>4</v>
      </c>
      <c r="BO57" s="239">
        <f t="shared" si="35"/>
        <v>-4</v>
      </c>
      <c r="BP57" s="313">
        <f t="shared" si="36"/>
        <v>-12</v>
      </c>
      <c r="BQ57" s="317">
        <v>10</v>
      </c>
      <c r="BR57" s="317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2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282">
        <f t="shared" si="41"/>
        <v>470.564</v>
      </c>
      <c r="AK58" s="53">
        <v>9562.5</v>
      </c>
      <c r="AL58" s="285">
        <f t="shared" si="6"/>
        <v>28687.5</v>
      </c>
      <c r="AM58" s="54">
        <v>0.304386</v>
      </c>
      <c r="AN58" s="285">
        <v>2910.691125</v>
      </c>
      <c r="AO58" s="285">
        <f t="shared" si="7"/>
        <v>8732.073375</v>
      </c>
      <c r="AP58" s="294">
        <v>11188.125</v>
      </c>
      <c r="AQ58" s="294">
        <f t="shared" si="8"/>
        <v>33564.375</v>
      </c>
      <c r="AR58" s="295">
        <v>0.280643892</v>
      </c>
      <c r="AS58" s="294">
        <v>3139.8789441825</v>
      </c>
      <c r="AT58" s="294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300">
        <f t="shared" si="32"/>
        <v>0.640253840567566</v>
      </c>
      <c r="BD58" s="300">
        <f t="shared" si="33"/>
        <v>0.551552049442964</v>
      </c>
      <c r="BE58" s="158"/>
      <c r="BF58" s="158"/>
      <c r="BG58" s="282">
        <f t="shared" si="34"/>
        <v>870.564</v>
      </c>
      <c r="BH58" s="105">
        <v>80</v>
      </c>
      <c r="BI58" s="105">
        <v>88</v>
      </c>
      <c r="BJ58" s="313">
        <v>0</v>
      </c>
      <c r="BK58" s="317">
        <v>14</v>
      </c>
      <c r="BL58" s="317">
        <v>11</v>
      </c>
      <c r="BM58" s="105">
        <v>14</v>
      </c>
      <c r="BN58" s="105">
        <v>1</v>
      </c>
      <c r="BO58" s="239">
        <f t="shared" si="35"/>
        <v>-16</v>
      </c>
      <c r="BP58" s="313">
        <f t="shared" si="36"/>
        <v>-48</v>
      </c>
      <c r="BQ58" s="317">
        <v>15</v>
      </c>
      <c r="BR58" s="317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2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282">
        <f t="shared" si="41"/>
        <v>263.9964</v>
      </c>
      <c r="AK59" s="53">
        <v>8370</v>
      </c>
      <c r="AL59" s="285">
        <f t="shared" si="6"/>
        <v>25110</v>
      </c>
      <c r="AM59" s="54">
        <v>0.266362</v>
      </c>
      <c r="AN59" s="285">
        <v>2229.44994</v>
      </c>
      <c r="AO59" s="285">
        <f t="shared" si="7"/>
        <v>6688.34982</v>
      </c>
      <c r="AP59" s="294">
        <v>9792.9</v>
      </c>
      <c r="AQ59" s="294">
        <f t="shared" si="8"/>
        <v>29378.7</v>
      </c>
      <c r="AR59" s="295">
        <v>0.245585764</v>
      </c>
      <c r="AS59" s="294">
        <v>2404.9968282756</v>
      </c>
      <c r="AT59" s="294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300">
        <f t="shared" si="32"/>
        <v>0.92596268725301</v>
      </c>
      <c r="BD59" s="300">
        <f t="shared" si="33"/>
        <v>1.13104515067089</v>
      </c>
      <c r="BE59" s="315">
        <v>300</v>
      </c>
      <c r="BF59" s="316"/>
      <c r="BG59" s="282">
        <f t="shared" si="34"/>
        <v>1413.9964</v>
      </c>
      <c r="BH59" s="105">
        <v>60</v>
      </c>
      <c r="BI59" s="105">
        <v>23</v>
      </c>
      <c r="BJ59" s="313">
        <f>BI59-BH59</f>
        <v>-37</v>
      </c>
      <c r="BK59" s="317">
        <v>12</v>
      </c>
      <c r="BL59" s="317">
        <v>0</v>
      </c>
      <c r="BM59" s="105">
        <v>12</v>
      </c>
      <c r="BN59" s="105">
        <v>2</v>
      </c>
      <c r="BO59" s="239">
        <f t="shared" si="35"/>
        <v>-22</v>
      </c>
      <c r="BP59" s="313">
        <f t="shared" si="36"/>
        <v>-66</v>
      </c>
      <c r="BQ59" s="317">
        <v>15</v>
      </c>
      <c r="BR59" s="317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2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282">
        <f t="shared" si="41"/>
        <v>6.63600000000006</v>
      </c>
      <c r="AK60" s="53">
        <v>5700</v>
      </c>
      <c r="AL60" s="285">
        <f t="shared" si="6"/>
        <v>17100</v>
      </c>
      <c r="AM60" s="54">
        <v>0.297693</v>
      </c>
      <c r="AN60" s="285">
        <v>1696.8501</v>
      </c>
      <c r="AO60" s="285">
        <f t="shared" si="7"/>
        <v>5090.5503</v>
      </c>
      <c r="AP60" s="294">
        <v>6669</v>
      </c>
      <c r="AQ60" s="294">
        <f t="shared" si="8"/>
        <v>20007</v>
      </c>
      <c r="AR60" s="295">
        <v>0.274472946</v>
      </c>
      <c r="AS60" s="294">
        <v>1830.460076874</v>
      </c>
      <c r="AT60" s="294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300">
        <f t="shared" si="32"/>
        <v>0.583791173089419</v>
      </c>
      <c r="BD60" s="300">
        <f t="shared" si="33"/>
        <v>0.546028479921954</v>
      </c>
      <c r="BE60" s="158"/>
      <c r="BF60" s="158"/>
      <c r="BG60" s="282">
        <f t="shared" si="34"/>
        <v>406.636</v>
      </c>
      <c r="BH60" s="105">
        <v>80</v>
      </c>
      <c r="BI60" s="105">
        <v>42</v>
      </c>
      <c r="BJ60" s="313">
        <f>BI60-BH60</f>
        <v>-38</v>
      </c>
      <c r="BK60" s="317">
        <v>10</v>
      </c>
      <c r="BL60" s="317">
        <v>6</v>
      </c>
      <c r="BM60" s="105">
        <v>10</v>
      </c>
      <c r="BN60" s="105">
        <v>0</v>
      </c>
      <c r="BO60" s="239">
        <f t="shared" si="35"/>
        <v>-14</v>
      </c>
      <c r="BP60" s="313">
        <f t="shared" si="36"/>
        <v>-42</v>
      </c>
      <c r="BQ60" s="317">
        <v>10</v>
      </c>
      <c r="BR60" s="317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2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282">
        <f t="shared" si="41"/>
        <v>162.62</v>
      </c>
      <c r="AK61" s="53">
        <v>7125</v>
      </c>
      <c r="AL61" s="285">
        <f t="shared" si="6"/>
        <v>21375</v>
      </c>
      <c r="AM61" s="54">
        <v>0.319712</v>
      </c>
      <c r="AN61" s="285">
        <v>2277.948</v>
      </c>
      <c r="AO61" s="285">
        <f t="shared" si="7"/>
        <v>6833.844</v>
      </c>
      <c r="AP61" s="294">
        <v>8336.25</v>
      </c>
      <c r="AQ61" s="294">
        <f t="shared" si="8"/>
        <v>25008.75</v>
      </c>
      <c r="AR61" s="295">
        <v>0.294774464</v>
      </c>
      <c r="AS61" s="294">
        <v>2457.31362552</v>
      </c>
      <c r="AT61" s="294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300">
        <f t="shared" si="32"/>
        <v>0.665560253911131</v>
      </c>
      <c r="BD61" s="300">
        <f t="shared" si="33"/>
        <v>0.515122145387039</v>
      </c>
      <c r="BE61" s="158"/>
      <c r="BF61" s="158"/>
      <c r="BG61" s="282">
        <f t="shared" si="34"/>
        <v>762.62</v>
      </c>
      <c r="BH61" s="105">
        <v>60</v>
      </c>
      <c r="BI61" s="105">
        <v>76</v>
      </c>
      <c r="BJ61" s="313">
        <v>0</v>
      </c>
      <c r="BK61" s="317">
        <v>12</v>
      </c>
      <c r="BL61" s="317">
        <v>10</v>
      </c>
      <c r="BM61" s="105">
        <v>12</v>
      </c>
      <c r="BN61" s="105">
        <v>2</v>
      </c>
      <c r="BO61" s="239">
        <f t="shared" si="35"/>
        <v>-12</v>
      </c>
      <c r="BP61" s="313">
        <f t="shared" si="36"/>
        <v>-36</v>
      </c>
      <c r="BQ61" s="317">
        <v>10</v>
      </c>
      <c r="BR61" s="317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2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282">
        <v>0</v>
      </c>
      <c r="AK62" s="53">
        <v>5700</v>
      </c>
      <c r="AL62" s="285">
        <f t="shared" si="6"/>
        <v>17100</v>
      </c>
      <c r="AM62" s="54">
        <v>0.344059</v>
      </c>
      <c r="AN62" s="285">
        <v>1961.1363</v>
      </c>
      <c r="AO62" s="285">
        <f t="shared" si="7"/>
        <v>5883.4089</v>
      </c>
      <c r="AP62" s="294">
        <v>6669</v>
      </c>
      <c r="AQ62" s="294">
        <f t="shared" si="8"/>
        <v>20007</v>
      </c>
      <c r="AR62" s="295">
        <v>0.317222398</v>
      </c>
      <c r="AS62" s="294">
        <v>2115.556172262</v>
      </c>
      <c r="AT62" s="294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300">
        <f t="shared" si="32"/>
        <v>0.727631828859899</v>
      </c>
      <c r="BD62" s="300">
        <f t="shared" si="33"/>
        <v>0.678456734995916</v>
      </c>
      <c r="BE62" s="158"/>
      <c r="BF62" s="158"/>
      <c r="BG62" s="282">
        <f t="shared" si="34"/>
        <v>400</v>
      </c>
      <c r="BH62" s="105">
        <v>80</v>
      </c>
      <c r="BI62" s="105">
        <v>0</v>
      </c>
      <c r="BJ62" s="313">
        <f t="shared" ref="BJ62:BJ67" si="43">BI62-BH62</f>
        <v>-80</v>
      </c>
      <c r="BK62" s="317">
        <v>10</v>
      </c>
      <c r="BL62" s="317">
        <v>0</v>
      </c>
      <c r="BM62" s="105">
        <v>10</v>
      </c>
      <c r="BN62" s="105">
        <v>0</v>
      </c>
      <c r="BO62" s="239">
        <f t="shared" si="35"/>
        <v>-20</v>
      </c>
      <c r="BP62" s="313">
        <f t="shared" si="36"/>
        <v>-60</v>
      </c>
      <c r="BQ62" s="317">
        <v>15</v>
      </c>
      <c r="BR62" s="317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2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282">
        <f t="shared" si="41"/>
        <v>146.186</v>
      </c>
      <c r="AK63" s="53">
        <v>5850</v>
      </c>
      <c r="AL63" s="285">
        <f t="shared" si="6"/>
        <v>17550</v>
      </c>
      <c r="AM63" s="54">
        <v>0.301961</v>
      </c>
      <c r="AN63" s="285">
        <v>1766.47185</v>
      </c>
      <c r="AO63" s="285">
        <f t="shared" si="7"/>
        <v>5299.41555</v>
      </c>
      <c r="AP63" s="294">
        <v>6844.5</v>
      </c>
      <c r="AQ63" s="294">
        <f t="shared" si="8"/>
        <v>20533.5</v>
      </c>
      <c r="AR63" s="295">
        <v>0.278408042</v>
      </c>
      <c r="AS63" s="294">
        <v>1905.563843469</v>
      </c>
      <c r="AT63" s="294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300">
        <f t="shared" si="32"/>
        <v>0.545655148903012</v>
      </c>
      <c r="BD63" s="300">
        <f t="shared" si="33"/>
        <v>0.402358599858936</v>
      </c>
      <c r="BE63" s="158"/>
      <c r="BF63" s="158"/>
      <c r="BG63" s="282">
        <f t="shared" si="34"/>
        <v>546.186</v>
      </c>
      <c r="BH63" s="105">
        <v>60</v>
      </c>
      <c r="BI63" s="105">
        <v>10</v>
      </c>
      <c r="BJ63" s="313">
        <f t="shared" si="43"/>
        <v>-50</v>
      </c>
      <c r="BK63" s="317">
        <v>10</v>
      </c>
      <c r="BL63" s="317">
        <v>4</v>
      </c>
      <c r="BM63" s="105">
        <v>10</v>
      </c>
      <c r="BN63" s="105">
        <v>0</v>
      </c>
      <c r="BO63" s="239">
        <f t="shared" si="35"/>
        <v>-16</v>
      </c>
      <c r="BP63" s="313">
        <f t="shared" si="36"/>
        <v>-48</v>
      </c>
      <c r="BQ63" s="317">
        <v>10</v>
      </c>
      <c r="BR63" s="317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2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282">
        <v>0</v>
      </c>
      <c r="AK64" s="53">
        <v>8640</v>
      </c>
      <c r="AL64" s="285">
        <f t="shared" si="6"/>
        <v>25920</v>
      </c>
      <c r="AM64" s="54">
        <v>0.331934</v>
      </c>
      <c r="AN64" s="285">
        <v>2867.90976</v>
      </c>
      <c r="AO64" s="285">
        <f t="shared" si="7"/>
        <v>8603.72928</v>
      </c>
      <c r="AP64" s="294">
        <v>10108.8</v>
      </c>
      <c r="AQ64" s="294">
        <f t="shared" si="8"/>
        <v>30326.4</v>
      </c>
      <c r="AR64" s="295">
        <v>0.306043148</v>
      </c>
      <c r="AS64" s="294">
        <v>3093.7289745024</v>
      </c>
      <c r="AT64" s="294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300">
        <f t="shared" si="32"/>
        <v>0.586395022158911</v>
      </c>
      <c r="BD64" s="300">
        <f t="shared" si="33"/>
        <v>0.38200178804935</v>
      </c>
      <c r="BE64" s="158"/>
      <c r="BF64" s="158"/>
      <c r="BG64" s="282">
        <f t="shared" si="34"/>
        <v>600</v>
      </c>
      <c r="BH64" s="105">
        <v>60</v>
      </c>
      <c r="BI64" s="105">
        <v>0</v>
      </c>
      <c r="BJ64" s="313">
        <f t="shared" si="43"/>
        <v>-60</v>
      </c>
      <c r="BK64" s="317">
        <v>12</v>
      </c>
      <c r="BL64" s="317">
        <v>0</v>
      </c>
      <c r="BM64" s="105">
        <v>12</v>
      </c>
      <c r="BN64" s="105">
        <v>0</v>
      </c>
      <c r="BO64" s="239">
        <f t="shared" si="35"/>
        <v>-24</v>
      </c>
      <c r="BP64" s="313">
        <f t="shared" si="36"/>
        <v>-72</v>
      </c>
      <c r="BQ64" s="317">
        <v>10</v>
      </c>
      <c r="BR64" s="317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2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282">
        <f t="shared" si="41"/>
        <v>155.592</v>
      </c>
      <c r="AK65" s="53">
        <v>4800</v>
      </c>
      <c r="AL65" s="285">
        <f t="shared" si="6"/>
        <v>14400</v>
      </c>
      <c r="AM65" s="54">
        <v>0.27451</v>
      </c>
      <c r="AN65" s="285">
        <v>1317.648</v>
      </c>
      <c r="AO65" s="285">
        <f t="shared" si="7"/>
        <v>3952.944</v>
      </c>
      <c r="AP65" s="294">
        <v>5616</v>
      </c>
      <c r="AQ65" s="294">
        <f t="shared" si="8"/>
        <v>16848</v>
      </c>
      <c r="AR65" s="295">
        <v>0.25309822</v>
      </c>
      <c r="AS65" s="294">
        <v>1421.39960352</v>
      </c>
      <c r="AT65" s="294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300">
        <f t="shared" si="32"/>
        <v>0.618597459639126</v>
      </c>
      <c r="BD65" s="300">
        <f t="shared" si="33"/>
        <v>0.545105916319774</v>
      </c>
      <c r="BE65" s="158"/>
      <c r="BF65" s="158"/>
      <c r="BG65" s="282">
        <f t="shared" si="34"/>
        <v>355.592</v>
      </c>
      <c r="BH65" s="105">
        <v>40</v>
      </c>
      <c r="BI65" s="105">
        <v>0</v>
      </c>
      <c r="BJ65" s="313">
        <f t="shared" si="43"/>
        <v>-40</v>
      </c>
      <c r="BK65" s="317">
        <v>8</v>
      </c>
      <c r="BL65" s="317">
        <v>1</v>
      </c>
      <c r="BM65" s="105">
        <v>8</v>
      </c>
      <c r="BN65" s="105">
        <v>0</v>
      </c>
      <c r="BO65" s="239">
        <f t="shared" si="35"/>
        <v>-15</v>
      </c>
      <c r="BP65" s="313">
        <f t="shared" si="36"/>
        <v>-45</v>
      </c>
      <c r="BQ65" s="317">
        <v>10</v>
      </c>
      <c r="BR65" s="317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2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282">
        <f t="shared" si="41"/>
        <v>309.108</v>
      </c>
      <c r="AK66" s="53">
        <v>17550</v>
      </c>
      <c r="AL66" s="285">
        <f t="shared" si="6"/>
        <v>52650</v>
      </c>
      <c r="AM66" s="54">
        <v>0.304095</v>
      </c>
      <c r="AN66" s="285">
        <v>5336.86725</v>
      </c>
      <c r="AO66" s="285">
        <f t="shared" si="7"/>
        <v>16010.60175</v>
      </c>
      <c r="AP66" s="294">
        <v>20533.5</v>
      </c>
      <c r="AQ66" s="294">
        <f t="shared" si="8"/>
        <v>61600.5</v>
      </c>
      <c r="AR66" s="295">
        <v>0.28037559</v>
      </c>
      <c r="AS66" s="294">
        <v>5757.092177265</v>
      </c>
      <c r="AT66" s="294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300">
        <f t="shared" si="32"/>
        <v>0.594843548347822</v>
      </c>
      <c r="BD66" s="300">
        <f t="shared" si="33"/>
        <v>0.614956281919722</v>
      </c>
      <c r="BE66" s="158"/>
      <c r="BF66" s="158"/>
      <c r="BG66" s="282">
        <f t="shared" si="34"/>
        <v>1559.108</v>
      </c>
      <c r="BH66" s="105">
        <v>80</v>
      </c>
      <c r="BI66" s="105">
        <v>2</v>
      </c>
      <c r="BJ66" s="313">
        <f t="shared" si="43"/>
        <v>-78</v>
      </c>
      <c r="BK66" s="317">
        <v>14</v>
      </c>
      <c r="BL66" s="317">
        <v>22</v>
      </c>
      <c r="BM66" s="105">
        <v>14</v>
      </c>
      <c r="BN66" s="105">
        <v>10</v>
      </c>
      <c r="BO66" s="239">
        <f t="shared" si="35"/>
        <v>4</v>
      </c>
      <c r="BP66" s="313">
        <v>0</v>
      </c>
      <c r="BQ66" s="317">
        <v>15</v>
      </c>
      <c r="BR66" s="317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2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282">
        <f t="shared" si="41"/>
        <v>307.916</v>
      </c>
      <c r="AK67" s="53">
        <v>5850</v>
      </c>
      <c r="AL67" s="285">
        <f t="shared" ref="AL67:AL130" si="50">AK67*3</f>
        <v>17550</v>
      </c>
      <c r="AM67" s="54">
        <v>0.254625</v>
      </c>
      <c r="AN67" s="285">
        <v>1489.55625</v>
      </c>
      <c r="AO67" s="285">
        <f t="shared" ref="AO67:AO130" si="51">AN67*3</f>
        <v>4468.66875</v>
      </c>
      <c r="AP67" s="294">
        <v>6844.5</v>
      </c>
      <c r="AQ67" s="294">
        <f t="shared" ref="AQ67:AQ130" si="52">AP67*3</f>
        <v>20533.5</v>
      </c>
      <c r="AR67" s="295">
        <v>0.23476425</v>
      </c>
      <c r="AS67" s="294">
        <v>1606.843909125</v>
      </c>
      <c r="AT67" s="294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300">
        <f t="shared" si="32"/>
        <v>0.558471765651253</v>
      </c>
      <c r="BD67" s="300">
        <f t="shared" si="33"/>
        <v>0.70694483362642</v>
      </c>
      <c r="BE67" s="158"/>
      <c r="BF67" s="158"/>
      <c r="BG67" s="282">
        <f t="shared" si="34"/>
        <v>907.916</v>
      </c>
      <c r="BH67" s="105">
        <v>60</v>
      </c>
      <c r="BI67" s="105">
        <v>44</v>
      </c>
      <c r="BJ67" s="313">
        <f t="shared" si="43"/>
        <v>-16</v>
      </c>
      <c r="BK67" s="317">
        <v>10</v>
      </c>
      <c r="BL67" s="317">
        <v>0</v>
      </c>
      <c r="BM67" s="105">
        <v>10</v>
      </c>
      <c r="BN67" s="105">
        <v>0</v>
      </c>
      <c r="BO67" s="239">
        <f t="shared" si="35"/>
        <v>-20</v>
      </c>
      <c r="BP67" s="313">
        <f t="shared" si="36"/>
        <v>-60</v>
      </c>
      <c r="BQ67" s="317">
        <v>10</v>
      </c>
      <c r="BR67" s="317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2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282">
        <f t="shared" si="41"/>
        <v>387.7924</v>
      </c>
      <c r="AK68" s="53">
        <v>5985</v>
      </c>
      <c r="AL68" s="285">
        <f t="shared" si="50"/>
        <v>17955</v>
      </c>
      <c r="AM68" s="54">
        <v>0.303319</v>
      </c>
      <c r="AN68" s="285">
        <v>1815.364215</v>
      </c>
      <c r="AO68" s="285">
        <f t="shared" si="51"/>
        <v>5446.092645</v>
      </c>
      <c r="AP68" s="294">
        <v>7002.45</v>
      </c>
      <c r="AQ68" s="294">
        <f t="shared" si="52"/>
        <v>21007.35</v>
      </c>
      <c r="AR68" s="295">
        <v>0.279660118</v>
      </c>
      <c r="AS68" s="294">
        <v>1958.3059932891</v>
      </c>
      <c r="AT68" s="294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0">
        <f t="shared" ref="BC68:BC99" si="60">(AU68-AW68-AY68)/AQ68</f>
        <v>0.784369280275713</v>
      </c>
      <c r="BD68" s="300">
        <f t="shared" ref="BD68:BD99" si="61">(AV68-AX68-AZ68)/AT68</f>
        <v>0.763799599479916</v>
      </c>
      <c r="BE68" s="158"/>
      <c r="BF68" s="158"/>
      <c r="BG68" s="282">
        <f t="shared" ref="BG68:BG99" si="62">AI68+AJ68+BE68+BF68</f>
        <v>987.7924</v>
      </c>
      <c r="BH68" s="105">
        <v>60</v>
      </c>
      <c r="BI68" s="105">
        <v>144</v>
      </c>
      <c r="BJ68" s="313">
        <v>0</v>
      </c>
      <c r="BK68" s="317">
        <v>10</v>
      </c>
      <c r="BL68" s="317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3">
        <f t="shared" ref="BP68:BP99" si="64">BO68*3</f>
        <v>-36</v>
      </c>
      <c r="BQ68" s="317">
        <v>10</v>
      </c>
      <c r="BR68" s="317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282">
        <f t="shared" si="41"/>
        <v>199.044</v>
      </c>
      <c r="AK69" s="53">
        <v>4200</v>
      </c>
      <c r="AL69" s="285">
        <f t="shared" si="50"/>
        <v>12600</v>
      </c>
      <c r="AM69" s="54">
        <v>0.265198</v>
      </c>
      <c r="AN69" s="285">
        <v>1113.8316</v>
      </c>
      <c r="AO69" s="285">
        <f t="shared" si="51"/>
        <v>3341.4948</v>
      </c>
      <c r="AP69" s="294">
        <v>4914</v>
      </c>
      <c r="AQ69" s="294">
        <f t="shared" si="52"/>
        <v>14742</v>
      </c>
      <c r="AR69" s="295">
        <v>0.244512556</v>
      </c>
      <c r="AS69" s="294">
        <v>1201.534700184</v>
      </c>
      <c r="AT69" s="294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300">
        <f t="shared" si="60"/>
        <v>0.606831501831502</v>
      </c>
      <c r="BD69" s="300">
        <f t="shared" si="61"/>
        <v>0.613221296525047</v>
      </c>
      <c r="BE69" s="158"/>
      <c r="BF69" s="158"/>
      <c r="BG69" s="282">
        <f t="shared" si="62"/>
        <v>599.044</v>
      </c>
      <c r="BH69" s="105">
        <v>40</v>
      </c>
      <c r="BI69" s="105">
        <v>44</v>
      </c>
      <c r="BJ69" s="313">
        <v>0</v>
      </c>
      <c r="BK69" s="317">
        <v>8</v>
      </c>
      <c r="BL69" s="317">
        <v>6</v>
      </c>
      <c r="BM69" s="105">
        <v>8</v>
      </c>
      <c r="BN69" s="105">
        <v>1</v>
      </c>
      <c r="BO69" s="239">
        <f t="shared" si="63"/>
        <v>-9</v>
      </c>
      <c r="BP69" s="313">
        <f t="shared" si="64"/>
        <v>-27</v>
      </c>
      <c r="BQ69" s="317">
        <v>10</v>
      </c>
      <c r="BR69" s="317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2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282">
        <f t="shared" si="41"/>
        <v>206.881</v>
      </c>
      <c r="AK70" s="53">
        <v>11508.75</v>
      </c>
      <c r="AL70" s="285">
        <f t="shared" si="50"/>
        <v>34526.25</v>
      </c>
      <c r="AM70" s="54">
        <v>0.32883</v>
      </c>
      <c r="AN70" s="285">
        <v>3784.4222625</v>
      </c>
      <c r="AO70" s="285">
        <f t="shared" si="51"/>
        <v>11353.2667875</v>
      </c>
      <c r="AP70" s="294">
        <v>13465.2375</v>
      </c>
      <c r="AQ70" s="294">
        <f t="shared" si="52"/>
        <v>40395.7125</v>
      </c>
      <c r="AR70" s="295">
        <v>0.30318126</v>
      </c>
      <c r="AS70" s="294">
        <v>4082.40767144925</v>
      </c>
      <c r="AT70" s="294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300">
        <f t="shared" si="60"/>
        <v>0.571320037986705</v>
      </c>
      <c r="BD70" s="300">
        <f t="shared" si="61"/>
        <v>0.528616976470138</v>
      </c>
      <c r="BE70" s="158"/>
      <c r="BF70" s="158"/>
      <c r="BG70" s="282">
        <f t="shared" si="62"/>
        <v>856.881</v>
      </c>
      <c r="BH70" s="105">
        <v>80</v>
      </c>
      <c r="BI70" s="105">
        <v>0</v>
      </c>
      <c r="BJ70" s="313">
        <f>BI70-BH70</f>
        <v>-80</v>
      </c>
      <c r="BK70" s="317">
        <v>14</v>
      </c>
      <c r="BL70" s="317">
        <v>8</v>
      </c>
      <c r="BM70" s="105">
        <v>14</v>
      </c>
      <c r="BN70" s="105">
        <v>7</v>
      </c>
      <c r="BO70" s="239">
        <f t="shared" si="63"/>
        <v>-13</v>
      </c>
      <c r="BP70" s="313">
        <f t="shared" si="64"/>
        <v>-39</v>
      </c>
      <c r="BQ70" s="317">
        <v>15</v>
      </c>
      <c r="BR70" s="317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2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282">
        <f t="shared" si="41"/>
        <v>307.1916</v>
      </c>
      <c r="AK71" s="53">
        <v>5985</v>
      </c>
      <c r="AL71" s="285">
        <f t="shared" si="50"/>
        <v>17955</v>
      </c>
      <c r="AM71" s="54">
        <v>0.291776</v>
      </c>
      <c r="AN71" s="285">
        <v>1746.27936</v>
      </c>
      <c r="AO71" s="285">
        <f t="shared" si="51"/>
        <v>5238.83808</v>
      </c>
      <c r="AP71" s="294">
        <v>7002.45</v>
      </c>
      <c r="AQ71" s="294">
        <f t="shared" si="52"/>
        <v>21007.35</v>
      </c>
      <c r="AR71" s="295">
        <v>0.269017472</v>
      </c>
      <c r="AS71" s="294">
        <v>1883.7813968064</v>
      </c>
      <c r="AT71" s="294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300">
        <f t="shared" si="60"/>
        <v>0.792495007699686</v>
      </c>
      <c r="BD71" s="300">
        <f t="shared" si="61"/>
        <v>0.695229288398476</v>
      </c>
      <c r="BE71" s="158"/>
      <c r="BF71" s="158"/>
      <c r="BG71" s="282">
        <f t="shared" si="62"/>
        <v>507.1916</v>
      </c>
      <c r="BH71" s="105">
        <v>60</v>
      </c>
      <c r="BI71" s="105">
        <v>66</v>
      </c>
      <c r="BJ71" s="313">
        <v>0</v>
      </c>
      <c r="BK71" s="317">
        <v>8</v>
      </c>
      <c r="BL71" s="317">
        <v>8</v>
      </c>
      <c r="BM71" s="105">
        <v>8</v>
      </c>
      <c r="BN71" s="105">
        <v>0</v>
      </c>
      <c r="BO71" s="239">
        <f t="shared" si="63"/>
        <v>-8</v>
      </c>
      <c r="BP71" s="313">
        <f t="shared" si="64"/>
        <v>-24</v>
      </c>
      <c r="BQ71" s="317">
        <v>10</v>
      </c>
      <c r="BR71" s="317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2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282">
        <f t="shared" si="41"/>
        <v>339.26</v>
      </c>
      <c r="AK72" s="53">
        <v>8910</v>
      </c>
      <c r="AL72" s="285">
        <f t="shared" si="50"/>
        <v>26730</v>
      </c>
      <c r="AM72" s="54">
        <v>0.282755</v>
      </c>
      <c r="AN72" s="285">
        <v>2519.34705</v>
      </c>
      <c r="AO72" s="285">
        <f t="shared" si="51"/>
        <v>7558.04115</v>
      </c>
      <c r="AP72" s="294">
        <v>10424.7</v>
      </c>
      <c r="AQ72" s="294">
        <f t="shared" si="52"/>
        <v>31274.1</v>
      </c>
      <c r="AR72" s="295">
        <v>0.26070011</v>
      </c>
      <c r="AS72" s="294">
        <v>2717.720436717</v>
      </c>
      <c r="AT72" s="294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300">
        <f t="shared" si="60"/>
        <v>0.860492228393463</v>
      </c>
      <c r="BD72" s="300">
        <f t="shared" si="61"/>
        <v>0.982735370392372</v>
      </c>
      <c r="BE72" s="315">
        <v>300</v>
      </c>
      <c r="BF72" s="316"/>
      <c r="BG72" s="282">
        <f t="shared" si="62"/>
        <v>1339.26</v>
      </c>
      <c r="BH72" s="105">
        <v>960</v>
      </c>
      <c r="BI72" s="105">
        <v>498</v>
      </c>
      <c r="BJ72" s="313">
        <f t="shared" ref="BJ72:BJ77" si="68">BI72-BH72</f>
        <v>-462</v>
      </c>
      <c r="BK72" s="317">
        <v>12</v>
      </c>
      <c r="BL72" s="317">
        <v>2</v>
      </c>
      <c r="BM72" s="105">
        <v>12</v>
      </c>
      <c r="BN72" s="105">
        <v>2</v>
      </c>
      <c r="BO72" s="239">
        <f t="shared" si="63"/>
        <v>-20</v>
      </c>
      <c r="BP72" s="313">
        <f t="shared" si="64"/>
        <v>-60</v>
      </c>
      <c r="BQ72" s="317">
        <v>15</v>
      </c>
      <c r="BR72" s="317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2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282">
        <v>0</v>
      </c>
      <c r="AK73" s="53">
        <v>4200</v>
      </c>
      <c r="AL73" s="285">
        <f t="shared" si="50"/>
        <v>12600</v>
      </c>
      <c r="AM73" s="54">
        <v>0.284016</v>
      </c>
      <c r="AN73" s="285">
        <v>1192.8672</v>
      </c>
      <c r="AO73" s="285">
        <f t="shared" si="51"/>
        <v>3578.6016</v>
      </c>
      <c r="AP73" s="294">
        <v>4914</v>
      </c>
      <c r="AQ73" s="294">
        <f t="shared" si="52"/>
        <v>14742</v>
      </c>
      <c r="AR73" s="295">
        <v>0.261862752</v>
      </c>
      <c r="AS73" s="294">
        <v>1286.793563328</v>
      </c>
      <c r="AT73" s="294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300">
        <f t="shared" si="60"/>
        <v>0.293838013838014</v>
      </c>
      <c r="BD73" s="300">
        <f t="shared" si="61"/>
        <v>0.197415763159658</v>
      </c>
      <c r="BE73" s="158"/>
      <c r="BF73" s="158"/>
      <c r="BG73" s="282">
        <f t="shared" si="62"/>
        <v>400</v>
      </c>
      <c r="BH73" s="105">
        <v>40</v>
      </c>
      <c r="BI73" s="105">
        <v>0</v>
      </c>
      <c r="BJ73" s="313">
        <f t="shared" si="68"/>
        <v>-40</v>
      </c>
      <c r="BK73" s="317">
        <v>6</v>
      </c>
      <c r="BL73" s="317">
        <v>5</v>
      </c>
      <c r="BM73" s="105">
        <v>6</v>
      </c>
      <c r="BN73" s="105">
        <v>0</v>
      </c>
      <c r="BO73" s="239">
        <f t="shared" si="63"/>
        <v>-7</v>
      </c>
      <c r="BP73" s="313">
        <f t="shared" si="64"/>
        <v>-21</v>
      </c>
      <c r="BQ73" s="317">
        <v>10</v>
      </c>
      <c r="BR73" s="317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2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282">
        <f t="shared" si="41"/>
        <v>304.562</v>
      </c>
      <c r="AK74" s="53">
        <v>8775</v>
      </c>
      <c r="AL74" s="285">
        <f t="shared" si="50"/>
        <v>26325</v>
      </c>
      <c r="AM74" s="54">
        <v>0.277226</v>
      </c>
      <c r="AN74" s="285">
        <v>2432.65815</v>
      </c>
      <c r="AO74" s="285">
        <f t="shared" si="51"/>
        <v>7297.97445</v>
      </c>
      <c r="AP74" s="294">
        <v>10266.75</v>
      </c>
      <c r="AQ74" s="294">
        <f t="shared" si="52"/>
        <v>30800.25</v>
      </c>
      <c r="AR74" s="295">
        <v>0.255602372</v>
      </c>
      <c r="AS74" s="294">
        <v>2624.205652731</v>
      </c>
      <c r="AT74" s="294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300">
        <f t="shared" si="60"/>
        <v>0.658558290922963</v>
      </c>
      <c r="BD74" s="300">
        <f t="shared" si="61"/>
        <v>0.652631777626751</v>
      </c>
      <c r="BE74" s="158"/>
      <c r="BF74" s="158"/>
      <c r="BG74" s="282">
        <f t="shared" si="62"/>
        <v>904.562</v>
      </c>
      <c r="BH74" s="105">
        <v>80</v>
      </c>
      <c r="BI74" s="105">
        <v>0</v>
      </c>
      <c r="BJ74" s="313">
        <f t="shared" si="68"/>
        <v>-80</v>
      </c>
      <c r="BK74" s="317">
        <v>12</v>
      </c>
      <c r="BL74" s="317">
        <v>1</v>
      </c>
      <c r="BM74" s="105">
        <v>12</v>
      </c>
      <c r="BN74" s="105">
        <v>0</v>
      </c>
      <c r="BO74" s="239">
        <f t="shared" si="63"/>
        <v>-23</v>
      </c>
      <c r="BP74" s="313">
        <f t="shared" si="64"/>
        <v>-69</v>
      </c>
      <c r="BQ74" s="317">
        <v>15</v>
      </c>
      <c r="BR74" s="317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2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282">
        <f t="shared" si="41"/>
        <v>117.244</v>
      </c>
      <c r="AK75" s="53">
        <v>3450</v>
      </c>
      <c r="AL75" s="285">
        <f t="shared" si="50"/>
        <v>10350</v>
      </c>
      <c r="AM75" s="54">
        <v>0.2231</v>
      </c>
      <c r="AN75" s="285">
        <v>769.695</v>
      </c>
      <c r="AO75" s="285">
        <f t="shared" si="51"/>
        <v>2309.085</v>
      </c>
      <c r="AP75" s="294">
        <v>4036.5</v>
      </c>
      <c r="AQ75" s="294">
        <f t="shared" si="52"/>
        <v>12109.5</v>
      </c>
      <c r="AR75" s="295">
        <v>0.2056982</v>
      </c>
      <c r="AS75" s="294">
        <v>830.3007843</v>
      </c>
      <c r="AT75" s="294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1">
        <f t="shared" si="60"/>
        <v>1.03659606094389</v>
      </c>
      <c r="BD75" s="300">
        <f t="shared" si="61"/>
        <v>0.982483314591115</v>
      </c>
      <c r="BE75" s="315">
        <v>500</v>
      </c>
      <c r="BF75" s="260"/>
      <c r="BG75" s="282">
        <f t="shared" si="62"/>
        <v>1017.244</v>
      </c>
      <c r="BH75" s="105">
        <v>40</v>
      </c>
      <c r="BI75" s="105">
        <v>11</v>
      </c>
      <c r="BJ75" s="313">
        <f t="shared" si="68"/>
        <v>-29</v>
      </c>
      <c r="BK75" s="317">
        <v>6</v>
      </c>
      <c r="BL75" s="317">
        <v>4</v>
      </c>
      <c r="BM75" s="105">
        <v>6</v>
      </c>
      <c r="BN75" s="105">
        <v>0</v>
      </c>
      <c r="BO75" s="239">
        <f t="shared" si="63"/>
        <v>-8</v>
      </c>
      <c r="BP75" s="313">
        <f t="shared" si="64"/>
        <v>-24</v>
      </c>
      <c r="BQ75" s="317">
        <v>10</v>
      </c>
      <c r="BR75" s="317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2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282"/>
      <c r="AK76" s="53">
        <v>5400</v>
      </c>
      <c r="AL76" s="285">
        <f t="shared" si="50"/>
        <v>16200</v>
      </c>
      <c r="AM76" s="54">
        <v>0.286829</v>
      </c>
      <c r="AN76" s="285">
        <v>1548.8766</v>
      </c>
      <c r="AO76" s="285">
        <f t="shared" si="51"/>
        <v>4646.6298</v>
      </c>
      <c r="AP76" s="294">
        <v>6318</v>
      </c>
      <c r="AQ76" s="294">
        <f t="shared" si="52"/>
        <v>18954</v>
      </c>
      <c r="AR76" s="295">
        <v>0.264456338</v>
      </c>
      <c r="AS76" s="294">
        <v>1670.835143484</v>
      </c>
      <c r="AT76" s="294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300">
        <f t="shared" si="60"/>
        <v>0.678268439379551</v>
      </c>
      <c r="BD76" s="300">
        <f t="shared" si="61"/>
        <v>0.603562438380678</v>
      </c>
      <c r="BE76" s="158"/>
      <c r="BF76" s="158"/>
      <c r="BG76" s="282">
        <f t="shared" si="62"/>
        <v>400</v>
      </c>
      <c r="BH76" s="105">
        <v>40</v>
      </c>
      <c r="BI76" s="105">
        <v>20</v>
      </c>
      <c r="BJ76" s="313">
        <f t="shared" si="68"/>
        <v>-20</v>
      </c>
      <c r="BK76" s="317">
        <v>10</v>
      </c>
      <c r="BL76" s="317">
        <v>5</v>
      </c>
      <c r="BM76" s="105">
        <v>10</v>
      </c>
      <c r="BN76" s="105">
        <v>0</v>
      </c>
      <c r="BO76" s="239">
        <f t="shared" si="63"/>
        <v>-15</v>
      </c>
      <c r="BP76" s="313">
        <f t="shared" si="64"/>
        <v>-45</v>
      </c>
      <c r="BQ76" s="317">
        <v>15</v>
      </c>
      <c r="BR76" s="317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2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282"/>
      <c r="AK77" s="53">
        <v>5700</v>
      </c>
      <c r="AL77" s="285">
        <f t="shared" si="50"/>
        <v>17100</v>
      </c>
      <c r="AM77" s="54">
        <v>0.303901</v>
      </c>
      <c r="AN77" s="285">
        <v>1732.2357</v>
      </c>
      <c r="AO77" s="285">
        <f t="shared" si="51"/>
        <v>5196.7071</v>
      </c>
      <c r="AP77" s="294">
        <v>6669</v>
      </c>
      <c r="AQ77" s="294">
        <f t="shared" si="52"/>
        <v>20007</v>
      </c>
      <c r="AR77" s="295">
        <v>0.280196722</v>
      </c>
      <c r="AS77" s="294">
        <v>1868.631939018</v>
      </c>
      <c r="AT77" s="294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300">
        <f t="shared" si="60"/>
        <v>0.683555255660519</v>
      </c>
      <c r="BD77" s="300">
        <f t="shared" si="61"/>
        <v>0.688724893576239</v>
      </c>
      <c r="BE77" s="158"/>
      <c r="BF77" s="158"/>
      <c r="BG77" s="282">
        <f t="shared" si="62"/>
        <v>400</v>
      </c>
      <c r="BH77" s="105">
        <v>60</v>
      </c>
      <c r="BI77" s="105">
        <v>20</v>
      </c>
      <c r="BJ77" s="313">
        <f t="shared" si="68"/>
        <v>-40</v>
      </c>
      <c r="BK77" s="317">
        <v>8</v>
      </c>
      <c r="BL77" s="317">
        <v>4</v>
      </c>
      <c r="BM77" s="105">
        <v>8</v>
      </c>
      <c r="BN77" s="105">
        <v>0</v>
      </c>
      <c r="BO77" s="239">
        <f t="shared" si="63"/>
        <v>-12</v>
      </c>
      <c r="BP77" s="313">
        <f t="shared" si="64"/>
        <v>-36</v>
      </c>
      <c r="BQ77" s="317">
        <v>10</v>
      </c>
      <c r="BR77" s="317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2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282"/>
      <c r="AK78" s="53">
        <v>5985</v>
      </c>
      <c r="AL78" s="285">
        <f t="shared" si="50"/>
        <v>17955</v>
      </c>
      <c r="AM78" s="54">
        <v>0.279457</v>
      </c>
      <c r="AN78" s="285">
        <v>1672.550145</v>
      </c>
      <c r="AO78" s="285">
        <f t="shared" si="51"/>
        <v>5017.650435</v>
      </c>
      <c r="AP78" s="294">
        <v>7002.45</v>
      </c>
      <c r="AQ78" s="294">
        <f t="shared" si="52"/>
        <v>21007.35</v>
      </c>
      <c r="AR78" s="295">
        <v>0.257659354</v>
      </c>
      <c r="AS78" s="294">
        <v>1804.2467434173</v>
      </c>
      <c r="AT78" s="294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300">
        <f t="shared" si="60"/>
        <v>0.690509750158873</v>
      </c>
      <c r="BD78" s="300">
        <f t="shared" si="61"/>
        <v>0.620297641707396</v>
      </c>
      <c r="BE78" s="158"/>
      <c r="BF78" s="158"/>
      <c r="BG78" s="282">
        <f t="shared" si="62"/>
        <v>0</v>
      </c>
      <c r="BH78" s="105">
        <v>60</v>
      </c>
      <c r="BI78" s="105">
        <v>98</v>
      </c>
      <c r="BJ78" s="313">
        <v>0</v>
      </c>
      <c r="BK78" s="317">
        <v>10</v>
      </c>
      <c r="BL78" s="317">
        <v>4</v>
      </c>
      <c r="BM78" s="105">
        <v>10</v>
      </c>
      <c r="BN78" s="105">
        <v>0</v>
      </c>
      <c r="BO78" s="239">
        <f t="shared" si="63"/>
        <v>-16</v>
      </c>
      <c r="BP78" s="313">
        <f t="shared" si="64"/>
        <v>-48</v>
      </c>
      <c r="BQ78" s="317">
        <v>10</v>
      </c>
      <c r="BR78" s="317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2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282"/>
      <c r="AK79" s="53">
        <v>8977.5</v>
      </c>
      <c r="AL79" s="285">
        <f t="shared" si="50"/>
        <v>26932.5</v>
      </c>
      <c r="AM79" s="54">
        <v>0.223197</v>
      </c>
      <c r="AN79" s="285">
        <v>2003.7510675</v>
      </c>
      <c r="AO79" s="285">
        <f t="shared" si="51"/>
        <v>6011.2532025</v>
      </c>
      <c r="AP79" s="294">
        <v>10503.675</v>
      </c>
      <c r="AQ79" s="294">
        <f t="shared" si="52"/>
        <v>31511.025</v>
      </c>
      <c r="AR79" s="295">
        <v>0.205787634</v>
      </c>
      <c r="AS79" s="294">
        <v>2161.52642655495</v>
      </c>
      <c r="AT79" s="294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300">
        <f t="shared" si="60"/>
        <v>0.778131780860826</v>
      </c>
      <c r="BD79" s="300">
        <f t="shared" si="61"/>
        <v>-0.00882401117053775</v>
      </c>
      <c r="BE79" s="158"/>
      <c r="BF79" s="158"/>
      <c r="BG79" s="282">
        <f t="shared" si="62"/>
        <v>0</v>
      </c>
      <c r="BH79" s="105">
        <v>60</v>
      </c>
      <c r="BI79" s="105">
        <v>0</v>
      </c>
      <c r="BJ79" s="313">
        <f>BI79-BH79</f>
        <v>-60</v>
      </c>
      <c r="BK79" s="317">
        <v>12</v>
      </c>
      <c r="BL79" s="317">
        <v>4</v>
      </c>
      <c r="BM79" s="105">
        <v>12</v>
      </c>
      <c r="BN79" s="105">
        <v>0</v>
      </c>
      <c r="BO79" s="239">
        <f t="shared" si="63"/>
        <v>-20</v>
      </c>
      <c r="BP79" s="313">
        <f t="shared" si="64"/>
        <v>-60</v>
      </c>
      <c r="BQ79" s="317">
        <v>10</v>
      </c>
      <c r="BR79" s="317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2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282"/>
      <c r="AK80" s="53">
        <v>14850</v>
      </c>
      <c r="AL80" s="285">
        <f t="shared" si="50"/>
        <v>44550</v>
      </c>
      <c r="AM80" s="54">
        <v>0.256274</v>
      </c>
      <c r="AN80" s="285">
        <v>3805.6689</v>
      </c>
      <c r="AO80" s="285">
        <f t="shared" si="51"/>
        <v>11417.0067</v>
      </c>
      <c r="AP80" s="294">
        <v>17374.5</v>
      </c>
      <c r="AQ80" s="294">
        <f t="shared" si="52"/>
        <v>52123.5</v>
      </c>
      <c r="AR80" s="295">
        <v>0.236284628</v>
      </c>
      <c r="AS80" s="294">
        <v>4105.327269186</v>
      </c>
      <c r="AT80" s="294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300">
        <f t="shared" si="60"/>
        <v>0.894785077748041</v>
      </c>
      <c r="BD80" s="300">
        <f t="shared" si="61"/>
        <v>0.857048196800878</v>
      </c>
      <c r="BE80" s="315"/>
      <c r="BF80" s="316"/>
      <c r="BG80" s="282">
        <f t="shared" si="62"/>
        <v>0</v>
      </c>
      <c r="BH80" s="105">
        <v>960</v>
      </c>
      <c r="BI80" s="105">
        <v>290</v>
      </c>
      <c r="BJ80" s="313">
        <f>BI80-BH80</f>
        <v>-670</v>
      </c>
      <c r="BK80" s="317">
        <v>14</v>
      </c>
      <c r="BL80" s="317">
        <v>9</v>
      </c>
      <c r="BM80" s="105">
        <v>14</v>
      </c>
      <c r="BN80" s="105">
        <v>9</v>
      </c>
      <c r="BO80" s="239">
        <f t="shared" si="63"/>
        <v>-10</v>
      </c>
      <c r="BP80" s="313">
        <f t="shared" si="64"/>
        <v>-30</v>
      </c>
      <c r="BQ80" s="317">
        <v>15</v>
      </c>
      <c r="BR80" s="317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2">
        <f t="shared" si="66"/>
        <v>-706</v>
      </c>
    </row>
    <row r="81" s="193" customFormat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282"/>
      <c r="AK81" s="53">
        <v>11137.5</v>
      </c>
      <c r="AL81" s="285">
        <f t="shared" si="50"/>
        <v>33412.5</v>
      </c>
      <c r="AM81" s="54">
        <v>0.313892</v>
      </c>
      <c r="AN81" s="285">
        <v>3495.97215</v>
      </c>
      <c r="AO81" s="285">
        <f t="shared" si="51"/>
        <v>10487.91645</v>
      </c>
      <c r="AP81" s="294">
        <v>13030.875</v>
      </c>
      <c r="AQ81" s="294">
        <f t="shared" si="52"/>
        <v>39092.625</v>
      </c>
      <c r="AR81" s="295">
        <v>0.289408424</v>
      </c>
      <c r="AS81" s="294">
        <v>3771.244997091</v>
      </c>
      <c r="AT81" s="294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300">
        <f t="shared" si="60"/>
        <v>0.608732209719864</v>
      </c>
      <c r="BD81" s="300">
        <f t="shared" si="61"/>
        <v>0.430661492757112</v>
      </c>
      <c r="BE81" s="158"/>
      <c r="BF81" s="158"/>
      <c r="BG81" s="282">
        <f t="shared" si="62"/>
        <v>0</v>
      </c>
      <c r="BH81" s="105">
        <v>80</v>
      </c>
      <c r="BI81" s="105">
        <v>10</v>
      </c>
      <c r="BJ81" s="313">
        <f>BI81-BH81</f>
        <v>-70</v>
      </c>
      <c r="BK81" s="317">
        <v>14</v>
      </c>
      <c r="BL81" s="317">
        <v>0</v>
      </c>
      <c r="BM81" s="105">
        <v>14</v>
      </c>
      <c r="BN81" s="105">
        <v>2</v>
      </c>
      <c r="BO81" s="239">
        <f t="shared" si="63"/>
        <v>-26</v>
      </c>
      <c r="BP81" s="313">
        <f t="shared" si="64"/>
        <v>-78</v>
      </c>
      <c r="BQ81" s="317">
        <v>10</v>
      </c>
      <c r="BR81" s="317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2">
        <f t="shared" si="66"/>
        <v>-152</v>
      </c>
    </row>
    <row r="82" s="193" customFormat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282"/>
      <c r="AK82" s="53">
        <v>5700</v>
      </c>
      <c r="AL82" s="285">
        <f t="shared" si="50"/>
        <v>17100</v>
      </c>
      <c r="AM82" s="54">
        <v>0.337075</v>
      </c>
      <c r="AN82" s="285">
        <v>1921.3275</v>
      </c>
      <c r="AO82" s="285">
        <f t="shared" si="51"/>
        <v>5763.9825</v>
      </c>
      <c r="AP82" s="294">
        <v>6669</v>
      </c>
      <c r="AQ82" s="294">
        <f t="shared" si="52"/>
        <v>20007</v>
      </c>
      <c r="AR82" s="295">
        <v>0.31078315</v>
      </c>
      <c r="AS82" s="294">
        <v>2072.61282735</v>
      </c>
      <c r="AT82" s="294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300">
        <f t="shared" si="60"/>
        <v>0.540775228669966</v>
      </c>
      <c r="BD82" s="300">
        <f t="shared" si="61"/>
        <v>0.513834511659209</v>
      </c>
      <c r="BE82" s="158"/>
      <c r="BF82" s="158"/>
      <c r="BG82" s="282">
        <f t="shared" si="62"/>
        <v>0</v>
      </c>
      <c r="BH82" s="105">
        <v>80</v>
      </c>
      <c r="BI82" s="105">
        <v>0</v>
      </c>
      <c r="BJ82" s="313">
        <f>BI82-BH82</f>
        <v>-80</v>
      </c>
      <c r="BK82" s="317">
        <v>10</v>
      </c>
      <c r="BL82" s="317">
        <v>6</v>
      </c>
      <c r="BM82" s="105">
        <v>10</v>
      </c>
      <c r="BN82" s="105">
        <v>0</v>
      </c>
      <c r="BO82" s="239">
        <f t="shared" si="63"/>
        <v>-14</v>
      </c>
      <c r="BP82" s="313">
        <f t="shared" si="64"/>
        <v>-42</v>
      </c>
      <c r="BQ82" s="317">
        <v>15</v>
      </c>
      <c r="BR82" s="317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2">
        <f t="shared" si="66"/>
        <v>-122</v>
      </c>
    </row>
    <row r="83" s="193" customFormat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282"/>
      <c r="AK83" s="53">
        <v>7492.5</v>
      </c>
      <c r="AL83" s="285">
        <f t="shared" si="50"/>
        <v>22477.5</v>
      </c>
      <c r="AM83" s="54">
        <v>0.310497</v>
      </c>
      <c r="AN83" s="285">
        <v>2326.3987725</v>
      </c>
      <c r="AO83" s="285">
        <f t="shared" si="51"/>
        <v>6979.1963175</v>
      </c>
      <c r="AP83" s="294">
        <v>8766.225</v>
      </c>
      <c r="AQ83" s="294">
        <f t="shared" si="52"/>
        <v>26298.675</v>
      </c>
      <c r="AR83" s="295">
        <v>0.286278234</v>
      </c>
      <c r="AS83" s="294">
        <v>2509.57941184665</v>
      </c>
      <c r="AT83" s="294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300">
        <f t="shared" si="60"/>
        <v>0.779698977229841</v>
      </c>
      <c r="BD83" s="300">
        <f t="shared" si="61"/>
        <v>0.551444328400435</v>
      </c>
      <c r="BE83" s="158"/>
      <c r="BF83" s="158"/>
      <c r="BG83" s="282">
        <f t="shared" si="62"/>
        <v>0</v>
      </c>
      <c r="BH83" s="105">
        <v>60</v>
      </c>
      <c r="BI83" s="105">
        <v>33</v>
      </c>
      <c r="BJ83" s="313">
        <f>BI83-BH83</f>
        <v>-27</v>
      </c>
      <c r="BK83" s="317">
        <v>12</v>
      </c>
      <c r="BL83" s="317">
        <v>3</v>
      </c>
      <c r="BM83" s="105">
        <v>12</v>
      </c>
      <c r="BN83" s="105">
        <v>0</v>
      </c>
      <c r="BO83" s="239">
        <f t="shared" si="63"/>
        <v>-21</v>
      </c>
      <c r="BP83" s="313">
        <f t="shared" si="64"/>
        <v>-63</v>
      </c>
      <c r="BQ83" s="317">
        <v>10</v>
      </c>
      <c r="BR83" s="317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2">
        <f t="shared" si="66"/>
        <v>-96</v>
      </c>
    </row>
    <row r="84" s="193" customFormat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282"/>
      <c r="AK84" s="53">
        <v>8925</v>
      </c>
      <c r="AL84" s="285">
        <f t="shared" si="50"/>
        <v>26775</v>
      </c>
      <c r="AM84" s="54">
        <v>0.349006</v>
      </c>
      <c r="AN84" s="285">
        <v>3114.87855</v>
      </c>
      <c r="AO84" s="285">
        <f t="shared" si="51"/>
        <v>9344.63565</v>
      </c>
      <c r="AP84" s="294">
        <v>10442.25</v>
      </c>
      <c r="AQ84" s="294">
        <f t="shared" si="52"/>
        <v>31326.75</v>
      </c>
      <c r="AR84" s="295">
        <v>0.321783532</v>
      </c>
      <c r="AS84" s="294">
        <v>3360.144087027</v>
      </c>
      <c r="AT84" s="294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300">
        <f t="shared" si="60"/>
        <v>0.829107073028642</v>
      </c>
      <c r="BD84" s="300">
        <f t="shared" si="61"/>
        <v>0.703532330392296</v>
      </c>
      <c r="BE84" s="158"/>
      <c r="BF84" s="158"/>
      <c r="BG84" s="282">
        <f t="shared" si="62"/>
        <v>0</v>
      </c>
      <c r="BH84" s="105">
        <v>480</v>
      </c>
      <c r="BI84" s="105">
        <v>536</v>
      </c>
      <c r="BJ84" s="313">
        <v>0</v>
      </c>
      <c r="BK84" s="317">
        <v>12</v>
      </c>
      <c r="BL84" s="317">
        <v>2</v>
      </c>
      <c r="BM84" s="105">
        <v>12</v>
      </c>
      <c r="BN84" s="105">
        <v>0</v>
      </c>
      <c r="BO84" s="239">
        <f t="shared" si="63"/>
        <v>-22</v>
      </c>
      <c r="BP84" s="313">
        <f t="shared" si="64"/>
        <v>-66</v>
      </c>
      <c r="BQ84" s="317">
        <v>15</v>
      </c>
      <c r="BR84" s="317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2">
        <f t="shared" si="66"/>
        <v>-66</v>
      </c>
    </row>
    <row r="85" s="193" customFormat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282"/>
      <c r="AK85" s="53">
        <v>14231.25</v>
      </c>
      <c r="AL85" s="285">
        <f t="shared" si="50"/>
        <v>42693.75</v>
      </c>
      <c r="AM85" s="54">
        <v>0.223488</v>
      </c>
      <c r="AN85" s="285">
        <v>3180.5136</v>
      </c>
      <c r="AO85" s="285">
        <f t="shared" si="51"/>
        <v>9541.5408</v>
      </c>
      <c r="AP85" s="294">
        <v>16650.5625</v>
      </c>
      <c r="AQ85" s="294">
        <f t="shared" si="52"/>
        <v>49951.6875</v>
      </c>
      <c r="AR85" s="295">
        <v>0.206055936</v>
      </c>
      <c r="AS85" s="294">
        <v>3430.947240864</v>
      </c>
      <c r="AT85" s="294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1">
        <f t="shared" si="60"/>
        <v>1.21743254419583</v>
      </c>
      <c r="BD85" s="300">
        <f t="shared" si="61"/>
        <v>-0.441693375117162</v>
      </c>
      <c r="BE85" s="315"/>
      <c r="BF85" s="260"/>
      <c r="BG85" s="282">
        <f t="shared" si="62"/>
        <v>0</v>
      </c>
      <c r="BH85" s="105">
        <v>80</v>
      </c>
      <c r="BI85" s="105">
        <v>44</v>
      </c>
      <c r="BJ85" s="313">
        <f>BI85-BH85</f>
        <v>-36</v>
      </c>
      <c r="BK85" s="317">
        <v>14</v>
      </c>
      <c r="BL85" s="317">
        <v>16</v>
      </c>
      <c r="BM85" s="105">
        <v>14</v>
      </c>
      <c r="BN85" s="105">
        <v>2</v>
      </c>
      <c r="BO85" s="239">
        <f t="shared" si="63"/>
        <v>-10</v>
      </c>
      <c r="BP85" s="313">
        <f t="shared" si="64"/>
        <v>-30</v>
      </c>
      <c r="BQ85" s="317">
        <v>25</v>
      </c>
      <c r="BR85" s="317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2">
        <f t="shared" si="66"/>
        <v>-70</v>
      </c>
    </row>
    <row r="86" s="193" customFormat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282"/>
      <c r="AK86" s="53">
        <v>8925</v>
      </c>
      <c r="AL86" s="285">
        <f t="shared" si="50"/>
        <v>26775</v>
      </c>
      <c r="AM86" s="54">
        <v>0.200111</v>
      </c>
      <c r="AN86" s="285">
        <v>1785.990675</v>
      </c>
      <c r="AO86" s="285">
        <f t="shared" si="51"/>
        <v>5357.972025</v>
      </c>
      <c r="AP86" s="294">
        <v>10442.25</v>
      </c>
      <c r="AQ86" s="294">
        <f t="shared" si="52"/>
        <v>31326.75</v>
      </c>
      <c r="AR86" s="295">
        <v>0.184502342</v>
      </c>
      <c r="AS86" s="294">
        <v>1926.6195807495</v>
      </c>
      <c r="AT86" s="294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300">
        <f t="shared" si="60"/>
        <v>0.923151619622208</v>
      </c>
      <c r="BD86" s="300">
        <f t="shared" si="61"/>
        <v>1.74379175157473</v>
      </c>
      <c r="BE86" s="315">
        <v>0</v>
      </c>
      <c r="BF86" s="316"/>
      <c r="BG86" s="282">
        <f t="shared" si="62"/>
        <v>0</v>
      </c>
      <c r="BH86" s="105">
        <v>80</v>
      </c>
      <c r="BI86" s="105">
        <v>87</v>
      </c>
      <c r="BJ86" s="313">
        <v>0</v>
      </c>
      <c r="BK86" s="317">
        <v>12</v>
      </c>
      <c r="BL86" s="317">
        <v>17</v>
      </c>
      <c r="BM86" s="105">
        <v>12</v>
      </c>
      <c r="BN86" s="105">
        <v>4</v>
      </c>
      <c r="BO86" s="239">
        <f t="shared" si="63"/>
        <v>-3</v>
      </c>
      <c r="BP86" s="313">
        <f t="shared" si="64"/>
        <v>-9</v>
      </c>
      <c r="BQ86" s="317">
        <v>10</v>
      </c>
      <c r="BR86" s="317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2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282"/>
      <c r="AK87" s="53">
        <v>8370</v>
      </c>
      <c r="AL87" s="285">
        <f t="shared" si="50"/>
        <v>25110</v>
      </c>
      <c r="AM87" s="54">
        <v>0.284307</v>
      </c>
      <c r="AN87" s="285">
        <v>2379.64959</v>
      </c>
      <c r="AO87" s="285">
        <f t="shared" si="51"/>
        <v>7138.94877</v>
      </c>
      <c r="AP87" s="294">
        <v>9792.9</v>
      </c>
      <c r="AQ87" s="294">
        <f t="shared" si="52"/>
        <v>29378.7</v>
      </c>
      <c r="AR87" s="295">
        <v>0.262131054</v>
      </c>
      <c r="AS87" s="294">
        <v>2567.0231987166</v>
      </c>
      <c r="AT87" s="294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300">
        <f t="shared" si="60"/>
        <v>0.788115539489494</v>
      </c>
      <c r="BD87" s="300">
        <f t="shared" si="61"/>
        <v>0.77306534185543</v>
      </c>
      <c r="BE87" s="158"/>
      <c r="BF87" s="158"/>
      <c r="BG87" s="282">
        <f t="shared" si="62"/>
        <v>0</v>
      </c>
      <c r="BH87" s="105">
        <v>80</v>
      </c>
      <c r="BI87" s="105">
        <v>21</v>
      </c>
      <c r="BJ87" s="313">
        <f>BI87-BH87</f>
        <v>-59</v>
      </c>
      <c r="BK87" s="317">
        <v>12</v>
      </c>
      <c r="BL87" s="317">
        <v>10</v>
      </c>
      <c r="BM87" s="105">
        <v>12</v>
      </c>
      <c r="BN87" s="105">
        <v>0</v>
      </c>
      <c r="BO87" s="239">
        <f t="shared" si="63"/>
        <v>-14</v>
      </c>
      <c r="BP87" s="313">
        <f t="shared" si="64"/>
        <v>-42</v>
      </c>
      <c r="BQ87" s="317">
        <v>20</v>
      </c>
      <c r="BR87" s="317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2">
        <f t="shared" si="66"/>
        <v>-101</v>
      </c>
    </row>
    <row r="88" s="193" customFormat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282"/>
      <c r="AK88" s="53">
        <v>5985</v>
      </c>
      <c r="AL88" s="285">
        <f t="shared" si="50"/>
        <v>17955</v>
      </c>
      <c r="AM88" s="54">
        <v>0.269757</v>
      </c>
      <c r="AN88" s="285">
        <v>1614.495645</v>
      </c>
      <c r="AO88" s="285">
        <f t="shared" si="51"/>
        <v>4843.486935</v>
      </c>
      <c r="AP88" s="294">
        <v>7002.45</v>
      </c>
      <c r="AQ88" s="294">
        <f t="shared" si="52"/>
        <v>21007.35</v>
      </c>
      <c r="AR88" s="295">
        <v>0.248715954</v>
      </c>
      <c r="AS88" s="294">
        <v>1741.6210320873</v>
      </c>
      <c r="AT88" s="294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300">
        <f t="shared" si="60"/>
        <v>0.547246558942465</v>
      </c>
      <c r="BD88" s="300">
        <f t="shared" si="61"/>
        <v>0.684404535414215</v>
      </c>
      <c r="BE88" s="158"/>
      <c r="BF88" s="158"/>
      <c r="BG88" s="282">
        <f t="shared" si="62"/>
        <v>0</v>
      </c>
      <c r="BH88" s="105">
        <v>60</v>
      </c>
      <c r="BI88" s="105">
        <v>22</v>
      </c>
      <c r="BJ88" s="313">
        <f>BI88-BH88</f>
        <v>-38</v>
      </c>
      <c r="BK88" s="317">
        <v>10</v>
      </c>
      <c r="BL88" s="317">
        <v>2</v>
      </c>
      <c r="BM88" s="105">
        <v>10</v>
      </c>
      <c r="BN88" s="105">
        <v>4</v>
      </c>
      <c r="BO88" s="239">
        <f t="shared" si="63"/>
        <v>-14</v>
      </c>
      <c r="BP88" s="313">
        <f t="shared" si="64"/>
        <v>-42</v>
      </c>
      <c r="BQ88" s="317">
        <v>10</v>
      </c>
      <c r="BR88" s="317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2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282"/>
      <c r="AK89" s="53">
        <v>6127.5</v>
      </c>
      <c r="AL89" s="285">
        <f t="shared" si="50"/>
        <v>18382.5</v>
      </c>
      <c r="AM89" s="54">
        <v>0.289933</v>
      </c>
      <c r="AN89" s="285">
        <v>1776.5644575</v>
      </c>
      <c r="AO89" s="285">
        <f t="shared" si="51"/>
        <v>5329.6933725</v>
      </c>
      <c r="AP89" s="294">
        <v>7169.175</v>
      </c>
      <c r="AQ89" s="294">
        <f t="shared" si="52"/>
        <v>21507.525</v>
      </c>
      <c r="AR89" s="295">
        <v>0.267318226</v>
      </c>
      <c r="AS89" s="294">
        <v>1916.45114288355</v>
      </c>
      <c r="AT89" s="294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300">
        <f t="shared" si="60"/>
        <v>0.751652735496065</v>
      </c>
      <c r="BD89" s="300">
        <f t="shared" si="61"/>
        <v>0.723761384934829</v>
      </c>
      <c r="BE89" s="158"/>
      <c r="BF89" s="158"/>
      <c r="BG89" s="282">
        <f t="shared" si="62"/>
        <v>0</v>
      </c>
      <c r="BH89" s="105">
        <v>80</v>
      </c>
      <c r="BI89" s="105">
        <v>54</v>
      </c>
      <c r="BJ89" s="313">
        <f>BI89-BH89</f>
        <v>-26</v>
      </c>
      <c r="BK89" s="317">
        <v>10</v>
      </c>
      <c r="BL89" s="317">
        <v>12</v>
      </c>
      <c r="BM89" s="105">
        <v>10</v>
      </c>
      <c r="BN89" s="105">
        <v>6</v>
      </c>
      <c r="BO89" s="239">
        <f t="shared" si="63"/>
        <v>-2</v>
      </c>
      <c r="BP89" s="313">
        <f t="shared" si="64"/>
        <v>-6</v>
      </c>
      <c r="BQ89" s="317">
        <v>10</v>
      </c>
      <c r="BR89" s="317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2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282"/>
      <c r="AK90" s="53">
        <v>9180</v>
      </c>
      <c r="AL90" s="285">
        <f t="shared" si="50"/>
        <v>27540</v>
      </c>
      <c r="AM90" s="54">
        <v>0.264034</v>
      </c>
      <c r="AN90" s="285">
        <v>2423.83212</v>
      </c>
      <c r="AO90" s="285">
        <f t="shared" si="51"/>
        <v>7271.49636</v>
      </c>
      <c r="AP90" s="294">
        <v>10740.6</v>
      </c>
      <c r="AQ90" s="294">
        <f t="shared" si="52"/>
        <v>32221.8</v>
      </c>
      <c r="AR90" s="295">
        <v>0.243439348</v>
      </c>
      <c r="AS90" s="294">
        <v>2614.6846611288</v>
      </c>
      <c r="AT90" s="294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300">
        <f t="shared" si="60"/>
        <v>0.885991161263492</v>
      </c>
      <c r="BD90" s="300">
        <f t="shared" si="61"/>
        <v>0.873702554127667</v>
      </c>
      <c r="BE90" s="315"/>
      <c r="BF90" s="316"/>
      <c r="BG90" s="282">
        <f t="shared" si="62"/>
        <v>0</v>
      </c>
      <c r="BH90" s="105">
        <v>80</v>
      </c>
      <c r="BI90" s="105">
        <v>208</v>
      </c>
      <c r="BJ90" s="313">
        <v>0</v>
      </c>
      <c r="BK90" s="317">
        <v>12</v>
      </c>
      <c r="BL90" s="317">
        <v>4</v>
      </c>
      <c r="BM90" s="105">
        <v>12</v>
      </c>
      <c r="BN90" s="105">
        <v>6</v>
      </c>
      <c r="BO90" s="239">
        <f t="shared" si="63"/>
        <v>-14</v>
      </c>
      <c r="BP90" s="313">
        <f t="shared" si="64"/>
        <v>-42</v>
      </c>
      <c r="BQ90" s="317">
        <v>15</v>
      </c>
      <c r="BR90" s="317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2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3">
        <v>1</v>
      </c>
      <c r="G91" s="324">
        <v>1</v>
      </c>
      <c r="H91" s="323">
        <v>200</v>
      </c>
      <c r="I91" s="102">
        <v>22</v>
      </c>
      <c r="J91" s="102">
        <v>5</v>
      </c>
      <c r="K91" s="99" t="s">
        <v>177</v>
      </c>
      <c r="L91" s="327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282"/>
      <c r="AK91" s="53">
        <v>76725</v>
      </c>
      <c r="AL91" s="285">
        <f t="shared" si="50"/>
        <v>230175</v>
      </c>
      <c r="AM91" s="54">
        <v>0.203409</v>
      </c>
      <c r="AN91" s="285">
        <v>15606.555525</v>
      </c>
      <c r="AO91" s="285">
        <f t="shared" si="51"/>
        <v>46819.666575</v>
      </c>
      <c r="AP91" s="294">
        <v>89768.25</v>
      </c>
      <c r="AQ91" s="294">
        <f t="shared" si="52"/>
        <v>269304.75</v>
      </c>
      <c r="AR91" s="295">
        <v>0.187543098</v>
      </c>
      <c r="AS91" s="294">
        <v>16835.4157070385</v>
      </c>
      <c r="AT91" s="294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300">
        <f t="shared" si="60"/>
        <v>0.76229528071822</v>
      </c>
      <c r="BD91" s="300">
        <f t="shared" si="61"/>
        <v>0.727615732601839</v>
      </c>
      <c r="BE91" s="158"/>
      <c r="BF91" s="158"/>
      <c r="BG91" s="282">
        <f t="shared" si="62"/>
        <v>0</v>
      </c>
      <c r="BH91" s="105">
        <v>1600</v>
      </c>
      <c r="BI91" s="105">
        <v>1336</v>
      </c>
      <c r="BJ91" s="313">
        <f>BI91-BH91</f>
        <v>-264</v>
      </c>
      <c r="BK91" s="317">
        <v>36</v>
      </c>
      <c r="BL91" s="317">
        <v>24</v>
      </c>
      <c r="BM91" s="105">
        <v>36</v>
      </c>
      <c r="BN91" s="105">
        <v>2</v>
      </c>
      <c r="BO91" s="239">
        <f t="shared" si="63"/>
        <v>-46</v>
      </c>
      <c r="BP91" s="313">
        <f t="shared" si="64"/>
        <v>-138</v>
      </c>
      <c r="BQ91" s="317">
        <v>60</v>
      </c>
      <c r="BR91" s="317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2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282"/>
      <c r="AK92" s="53">
        <v>3000</v>
      </c>
      <c r="AL92" s="285">
        <f t="shared" si="50"/>
        <v>9000</v>
      </c>
      <c r="AM92" s="54">
        <v>0.300312</v>
      </c>
      <c r="AN92" s="285">
        <v>900.936</v>
      </c>
      <c r="AO92" s="285">
        <f t="shared" si="51"/>
        <v>2702.808</v>
      </c>
      <c r="AP92" s="294">
        <v>3510</v>
      </c>
      <c r="AQ92" s="294">
        <f t="shared" si="52"/>
        <v>10530</v>
      </c>
      <c r="AR92" s="295">
        <v>0.276887664</v>
      </c>
      <c r="AS92" s="294">
        <v>971.87570064</v>
      </c>
      <c r="AT92" s="294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300">
        <f t="shared" si="60"/>
        <v>0.419200379867047</v>
      </c>
      <c r="BD92" s="300">
        <f t="shared" si="61"/>
        <v>0.204563196578615</v>
      </c>
      <c r="BE92" s="158"/>
      <c r="BF92" s="158"/>
      <c r="BG92" s="282">
        <f t="shared" si="62"/>
        <v>0</v>
      </c>
      <c r="BH92" s="105">
        <v>40</v>
      </c>
      <c r="BI92" s="105">
        <v>54</v>
      </c>
      <c r="BJ92" s="313">
        <v>0</v>
      </c>
      <c r="BK92" s="317">
        <v>6</v>
      </c>
      <c r="BL92" s="317">
        <v>0</v>
      </c>
      <c r="BM92" s="105">
        <v>6</v>
      </c>
      <c r="BN92" s="105">
        <v>0</v>
      </c>
      <c r="BO92" s="239">
        <f t="shared" si="63"/>
        <v>-12</v>
      </c>
      <c r="BP92" s="313">
        <f t="shared" si="64"/>
        <v>-36</v>
      </c>
      <c r="BQ92" s="317">
        <v>10</v>
      </c>
      <c r="BR92" s="317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2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282"/>
      <c r="AK93" s="53">
        <v>6270</v>
      </c>
      <c r="AL93" s="285">
        <f t="shared" si="50"/>
        <v>18810</v>
      </c>
      <c r="AM93" s="54">
        <v>0.344738</v>
      </c>
      <c r="AN93" s="285">
        <v>2161.50726</v>
      </c>
      <c r="AO93" s="285">
        <f t="shared" si="51"/>
        <v>6484.52178</v>
      </c>
      <c r="AP93" s="294">
        <v>7335.9</v>
      </c>
      <c r="AQ93" s="294">
        <f t="shared" si="52"/>
        <v>22007.7</v>
      </c>
      <c r="AR93" s="295">
        <v>0.317848436</v>
      </c>
      <c r="AS93" s="294">
        <v>2331.7043416524</v>
      </c>
      <c r="AT93" s="294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300">
        <f t="shared" si="60"/>
        <v>0.789362813924218</v>
      </c>
      <c r="BD93" s="300">
        <f t="shared" si="61"/>
        <v>0.791901428931364</v>
      </c>
      <c r="BE93" s="158"/>
      <c r="BF93" s="158"/>
      <c r="BG93" s="282">
        <f t="shared" si="62"/>
        <v>0</v>
      </c>
      <c r="BH93" s="105">
        <v>60</v>
      </c>
      <c r="BI93" s="105">
        <v>32</v>
      </c>
      <c r="BJ93" s="313">
        <f>BI93-BH93</f>
        <v>-28</v>
      </c>
      <c r="BK93" s="317">
        <v>10</v>
      </c>
      <c r="BL93" s="317">
        <v>8</v>
      </c>
      <c r="BM93" s="105">
        <v>10</v>
      </c>
      <c r="BN93" s="105">
        <v>0</v>
      </c>
      <c r="BO93" s="239">
        <f t="shared" si="63"/>
        <v>-12</v>
      </c>
      <c r="BP93" s="313">
        <f t="shared" si="64"/>
        <v>-36</v>
      </c>
      <c r="BQ93" s="317">
        <v>10</v>
      </c>
      <c r="BR93" s="317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2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282"/>
      <c r="AK94" s="53">
        <v>13612.5</v>
      </c>
      <c r="AL94" s="285">
        <f t="shared" si="50"/>
        <v>40837.5</v>
      </c>
      <c r="AM94" s="54">
        <v>0.346581</v>
      </c>
      <c r="AN94" s="285">
        <v>4717.8338625</v>
      </c>
      <c r="AO94" s="285">
        <f t="shared" si="51"/>
        <v>14153.5015875</v>
      </c>
      <c r="AP94" s="294">
        <v>15926.625</v>
      </c>
      <c r="AQ94" s="294">
        <f t="shared" si="52"/>
        <v>47779.875</v>
      </c>
      <c r="AR94" s="295">
        <v>0.319547682</v>
      </c>
      <c r="AS94" s="294">
        <v>5089.31610083325</v>
      </c>
      <c r="AT94" s="294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300">
        <f t="shared" si="60"/>
        <v>0.623038046876431</v>
      </c>
      <c r="BD94" s="300">
        <f t="shared" si="61"/>
        <v>0.60151107523048</v>
      </c>
      <c r="BE94" s="158"/>
      <c r="BF94" s="158"/>
      <c r="BG94" s="282">
        <f t="shared" si="62"/>
        <v>0</v>
      </c>
      <c r="BH94" s="105">
        <v>80</v>
      </c>
      <c r="BI94" s="105">
        <v>66</v>
      </c>
      <c r="BJ94" s="313">
        <f>BI94-BH94</f>
        <v>-14</v>
      </c>
      <c r="BK94" s="317">
        <v>14</v>
      </c>
      <c r="BL94" s="317">
        <v>15</v>
      </c>
      <c r="BM94" s="105">
        <v>14</v>
      </c>
      <c r="BN94" s="105">
        <v>6</v>
      </c>
      <c r="BO94" s="239">
        <f t="shared" si="63"/>
        <v>-7</v>
      </c>
      <c r="BP94" s="313">
        <f t="shared" si="64"/>
        <v>-21</v>
      </c>
      <c r="BQ94" s="317">
        <v>15</v>
      </c>
      <c r="BR94" s="317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2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282"/>
      <c r="AK95" s="53">
        <v>5850</v>
      </c>
      <c r="AL95" s="285">
        <f t="shared" si="50"/>
        <v>17550</v>
      </c>
      <c r="AM95" s="54">
        <v>0.310109</v>
      </c>
      <c r="AN95" s="285">
        <v>1814.13765</v>
      </c>
      <c r="AO95" s="285">
        <f t="shared" si="51"/>
        <v>5442.41295</v>
      </c>
      <c r="AP95" s="294">
        <v>6844.5</v>
      </c>
      <c r="AQ95" s="294">
        <f t="shared" si="52"/>
        <v>20533.5</v>
      </c>
      <c r="AR95" s="295">
        <v>0.285920498</v>
      </c>
      <c r="AS95" s="294">
        <v>1956.982848561</v>
      </c>
      <c r="AT95" s="294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300">
        <f t="shared" si="60"/>
        <v>0.648560644799961</v>
      </c>
      <c r="BD95" s="300">
        <f t="shared" si="61"/>
        <v>0.62559737518066</v>
      </c>
      <c r="BE95" s="158"/>
      <c r="BF95" s="158"/>
      <c r="BG95" s="282">
        <f t="shared" si="62"/>
        <v>0</v>
      </c>
      <c r="BH95" s="105">
        <v>60</v>
      </c>
      <c r="BI95" s="105">
        <v>108</v>
      </c>
      <c r="BJ95" s="313">
        <v>0</v>
      </c>
      <c r="BK95" s="317">
        <v>10</v>
      </c>
      <c r="BL95" s="317">
        <v>0</v>
      </c>
      <c r="BM95" s="105">
        <v>10</v>
      </c>
      <c r="BN95" s="105">
        <v>0</v>
      </c>
      <c r="BO95" s="239">
        <f t="shared" si="63"/>
        <v>-20</v>
      </c>
      <c r="BP95" s="313">
        <f t="shared" si="64"/>
        <v>-60</v>
      </c>
      <c r="BQ95" s="317">
        <v>20</v>
      </c>
      <c r="BR95" s="317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2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282"/>
      <c r="AK96" s="53">
        <v>6937.5</v>
      </c>
      <c r="AL96" s="285">
        <f t="shared" si="50"/>
        <v>20812.5</v>
      </c>
      <c r="AM96" s="54">
        <v>0.326308</v>
      </c>
      <c r="AN96" s="285">
        <v>2263.76175</v>
      </c>
      <c r="AO96" s="285">
        <f t="shared" si="51"/>
        <v>6791.28525</v>
      </c>
      <c r="AP96" s="294">
        <v>8116.875</v>
      </c>
      <c r="AQ96" s="294">
        <f t="shared" si="52"/>
        <v>24350.625</v>
      </c>
      <c r="AR96" s="295">
        <v>0.300855976</v>
      </c>
      <c r="AS96" s="294">
        <v>2442.010350195</v>
      </c>
      <c r="AT96" s="294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300">
        <f t="shared" si="60"/>
        <v>0.910612766612767</v>
      </c>
      <c r="BD96" s="300">
        <f t="shared" si="61"/>
        <v>0.746663502001292</v>
      </c>
      <c r="BE96" s="315"/>
      <c r="BF96" s="316"/>
      <c r="BG96" s="282">
        <f t="shared" si="62"/>
        <v>0</v>
      </c>
      <c r="BH96" s="105">
        <v>80</v>
      </c>
      <c r="BI96" s="105">
        <v>32</v>
      </c>
      <c r="BJ96" s="313">
        <f t="shared" ref="BJ96:BJ104" si="69">BI96-BH96</f>
        <v>-48</v>
      </c>
      <c r="BK96" s="317">
        <v>10</v>
      </c>
      <c r="BL96" s="317">
        <v>8</v>
      </c>
      <c r="BM96" s="105">
        <v>10</v>
      </c>
      <c r="BN96" s="105">
        <v>0</v>
      </c>
      <c r="BO96" s="239">
        <f t="shared" si="63"/>
        <v>-12</v>
      </c>
      <c r="BP96" s="313">
        <f t="shared" si="64"/>
        <v>-36</v>
      </c>
      <c r="BQ96" s="317">
        <v>10</v>
      </c>
      <c r="BR96" s="317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2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282"/>
      <c r="AK97" s="53">
        <v>7076.25</v>
      </c>
      <c r="AL97" s="285">
        <f t="shared" si="50"/>
        <v>21228.75</v>
      </c>
      <c r="AM97" s="54">
        <v>0.321555</v>
      </c>
      <c r="AN97" s="285">
        <v>2275.40356875</v>
      </c>
      <c r="AO97" s="285">
        <f t="shared" si="51"/>
        <v>6826.21070625</v>
      </c>
      <c r="AP97" s="294">
        <v>8279.2125</v>
      </c>
      <c r="AQ97" s="294">
        <f t="shared" si="52"/>
        <v>24837.6375</v>
      </c>
      <c r="AR97" s="295">
        <v>0.29647371</v>
      </c>
      <c r="AS97" s="294">
        <v>2454.56884575338</v>
      </c>
      <c r="AT97" s="294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300">
        <f t="shared" si="60"/>
        <v>0.717043639919457</v>
      </c>
      <c r="BD97" s="300">
        <f t="shared" si="61"/>
        <v>0.631976570013004</v>
      </c>
      <c r="BE97" s="158"/>
      <c r="BF97" s="158"/>
      <c r="BG97" s="282">
        <f t="shared" si="62"/>
        <v>0</v>
      </c>
      <c r="BH97" s="105">
        <v>60</v>
      </c>
      <c r="BI97" s="105">
        <v>10</v>
      </c>
      <c r="BJ97" s="313">
        <f t="shared" si="69"/>
        <v>-50</v>
      </c>
      <c r="BK97" s="317">
        <v>10</v>
      </c>
      <c r="BL97" s="317">
        <v>2</v>
      </c>
      <c r="BM97" s="105">
        <v>10</v>
      </c>
      <c r="BN97" s="105">
        <v>4</v>
      </c>
      <c r="BO97" s="239">
        <f t="shared" si="63"/>
        <v>-14</v>
      </c>
      <c r="BP97" s="313">
        <f t="shared" si="64"/>
        <v>-42</v>
      </c>
      <c r="BQ97" s="317">
        <v>20</v>
      </c>
      <c r="BR97" s="317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2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282"/>
      <c r="AK98" s="53">
        <v>4200</v>
      </c>
      <c r="AL98" s="285">
        <f t="shared" si="50"/>
        <v>12600</v>
      </c>
      <c r="AM98" s="54">
        <v>0.287508</v>
      </c>
      <c r="AN98" s="285">
        <v>1207.5336</v>
      </c>
      <c r="AO98" s="285">
        <f t="shared" si="51"/>
        <v>3622.6008</v>
      </c>
      <c r="AP98" s="294">
        <v>4914</v>
      </c>
      <c r="AQ98" s="294">
        <f t="shared" si="52"/>
        <v>14742</v>
      </c>
      <c r="AR98" s="295">
        <v>0.265082376</v>
      </c>
      <c r="AS98" s="294">
        <v>1302.614795664</v>
      </c>
      <c r="AT98" s="294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300">
        <f t="shared" si="60"/>
        <v>0.611226427893095</v>
      </c>
      <c r="BD98" s="300">
        <f t="shared" si="61"/>
        <v>0.565094149437154</v>
      </c>
      <c r="BE98" s="158"/>
      <c r="BF98" s="158"/>
      <c r="BG98" s="282">
        <f t="shared" si="62"/>
        <v>0</v>
      </c>
      <c r="BH98" s="105">
        <v>40</v>
      </c>
      <c r="BI98" s="105">
        <v>10</v>
      </c>
      <c r="BJ98" s="313">
        <f t="shared" si="69"/>
        <v>-30</v>
      </c>
      <c r="BK98" s="317">
        <v>6</v>
      </c>
      <c r="BL98" s="317">
        <v>4</v>
      </c>
      <c r="BM98" s="105">
        <v>6</v>
      </c>
      <c r="BN98" s="105">
        <v>0</v>
      </c>
      <c r="BO98" s="239">
        <f t="shared" si="63"/>
        <v>-8</v>
      </c>
      <c r="BP98" s="313">
        <f t="shared" si="64"/>
        <v>-24</v>
      </c>
      <c r="BQ98" s="317">
        <v>10</v>
      </c>
      <c r="BR98" s="317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2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282"/>
      <c r="AK99" s="53">
        <v>6412.5</v>
      </c>
      <c r="AL99" s="285">
        <f t="shared" si="50"/>
        <v>19237.5</v>
      </c>
      <c r="AM99" s="54">
        <v>0.321264</v>
      </c>
      <c r="AN99" s="285">
        <v>2060.1054</v>
      </c>
      <c r="AO99" s="285">
        <f t="shared" si="51"/>
        <v>6180.3162</v>
      </c>
      <c r="AP99" s="294">
        <v>7502.625</v>
      </c>
      <c r="AQ99" s="294">
        <f t="shared" si="52"/>
        <v>22507.875</v>
      </c>
      <c r="AR99" s="295">
        <v>0.296205408</v>
      </c>
      <c r="AS99" s="294">
        <v>2222.318099196</v>
      </c>
      <c r="AT99" s="294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300">
        <f t="shared" si="60"/>
        <v>0.634677418459095</v>
      </c>
      <c r="BD99" s="300">
        <f t="shared" si="61"/>
        <v>0.560354823693868</v>
      </c>
      <c r="BE99" s="158"/>
      <c r="BF99" s="158"/>
      <c r="BG99" s="282">
        <f t="shared" si="62"/>
        <v>0</v>
      </c>
      <c r="BH99" s="105">
        <v>60</v>
      </c>
      <c r="BI99" s="105">
        <v>23</v>
      </c>
      <c r="BJ99" s="313">
        <f t="shared" si="69"/>
        <v>-37</v>
      </c>
      <c r="BK99" s="317">
        <v>10</v>
      </c>
      <c r="BL99" s="317">
        <v>10</v>
      </c>
      <c r="BM99" s="105">
        <v>10</v>
      </c>
      <c r="BN99" s="105">
        <v>2</v>
      </c>
      <c r="BO99" s="239">
        <f t="shared" si="63"/>
        <v>-8</v>
      </c>
      <c r="BP99" s="313">
        <f t="shared" si="64"/>
        <v>-24</v>
      </c>
      <c r="BQ99" s="317">
        <v>20</v>
      </c>
      <c r="BR99" s="317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2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282"/>
      <c r="AK100" s="53">
        <v>4882.5</v>
      </c>
      <c r="AL100" s="285">
        <f t="shared" si="50"/>
        <v>14647.5</v>
      </c>
      <c r="AM100" s="54">
        <v>0.27548</v>
      </c>
      <c r="AN100" s="285">
        <v>1345.0311</v>
      </c>
      <c r="AO100" s="285">
        <f t="shared" si="51"/>
        <v>4035.0933</v>
      </c>
      <c r="AP100" s="294">
        <v>5712.525</v>
      </c>
      <c r="AQ100" s="294">
        <f t="shared" si="52"/>
        <v>17137.575</v>
      </c>
      <c r="AR100" s="295">
        <v>0.25399256</v>
      </c>
      <c r="AS100" s="294">
        <v>1450.938848814</v>
      </c>
      <c r="AT100" s="294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0">
        <f t="shared" ref="BC100:BC143" si="76">(AU100-AW100-AY100)/AQ100</f>
        <v>0.578770917122172</v>
      </c>
      <c r="BD100" s="300">
        <f t="shared" ref="BD100:BD143" si="77">(AV100-AX100-AZ100)/AT100</f>
        <v>0.620478711010154</v>
      </c>
      <c r="BE100" s="158"/>
      <c r="BF100" s="158"/>
      <c r="BG100" s="282">
        <f t="shared" ref="BG100:BG142" si="78">AI100+AJ100+BE100+BF100</f>
        <v>0</v>
      </c>
      <c r="BH100" s="105">
        <v>40</v>
      </c>
      <c r="BI100" s="105">
        <v>22</v>
      </c>
      <c r="BJ100" s="313">
        <f t="shared" si="69"/>
        <v>-18</v>
      </c>
      <c r="BK100" s="317">
        <v>8</v>
      </c>
      <c r="BL100" s="317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3">
        <f t="shared" ref="BP100:BP142" si="80">BO100*3</f>
        <v>-30</v>
      </c>
      <c r="BQ100" s="317">
        <v>10</v>
      </c>
      <c r="BR100" s="317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282"/>
      <c r="AK101" s="53">
        <v>5250</v>
      </c>
      <c r="AL101" s="285">
        <f t="shared" si="50"/>
        <v>15750</v>
      </c>
      <c r="AM101" s="54">
        <v>0.258214</v>
      </c>
      <c r="AN101" s="285">
        <v>1355.6235</v>
      </c>
      <c r="AO101" s="285">
        <f t="shared" si="51"/>
        <v>4066.8705</v>
      </c>
      <c r="AP101" s="294">
        <v>6142.5</v>
      </c>
      <c r="AQ101" s="294">
        <f t="shared" si="52"/>
        <v>18427.5</v>
      </c>
      <c r="AR101" s="295">
        <v>0.238073308</v>
      </c>
      <c r="AS101" s="294">
        <v>1462.36529439</v>
      </c>
      <c r="AT101" s="294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300">
        <f t="shared" si="76"/>
        <v>0.687577804911138</v>
      </c>
      <c r="BD101" s="300">
        <f t="shared" si="77"/>
        <v>0.588190928285669</v>
      </c>
      <c r="BE101" s="158"/>
      <c r="BF101" s="158"/>
      <c r="BG101" s="282">
        <f t="shared" si="78"/>
        <v>0</v>
      </c>
      <c r="BH101" s="105">
        <v>80</v>
      </c>
      <c r="BI101" s="105">
        <v>22</v>
      </c>
      <c r="BJ101" s="313">
        <f t="shared" si="69"/>
        <v>-58</v>
      </c>
      <c r="BK101" s="317">
        <v>8</v>
      </c>
      <c r="BL101" s="317">
        <v>2</v>
      </c>
      <c r="BM101" s="105">
        <v>8</v>
      </c>
      <c r="BN101" s="105">
        <v>0</v>
      </c>
      <c r="BO101" s="239">
        <f t="shared" si="79"/>
        <v>-14</v>
      </c>
      <c r="BP101" s="313">
        <f t="shared" si="80"/>
        <v>-42</v>
      </c>
      <c r="BQ101" s="317">
        <v>10</v>
      </c>
      <c r="BR101" s="317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2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5">
        <v>2</v>
      </c>
      <c r="G102" s="326">
        <v>4</v>
      </c>
      <c r="H102" s="325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282"/>
      <c r="AK102" s="53">
        <v>11756.25</v>
      </c>
      <c r="AL102" s="285">
        <f t="shared" si="50"/>
        <v>35268.75</v>
      </c>
      <c r="AM102" s="54">
        <v>0.203603</v>
      </c>
      <c r="AN102" s="285">
        <v>2393.60776875</v>
      </c>
      <c r="AO102" s="285">
        <f t="shared" si="51"/>
        <v>7180.82330625</v>
      </c>
      <c r="AP102" s="294">
        <v>13754.8125</v>
      </c>
      <c r="AQ102" s="294">
        <f t="shared" si="52"/>
        <v>41264.4375</v>
      </c>
      <c r="AR102" s="295">
        <v>0.187721966</v>
      </c>
      <c r="AS102" s="294">
        <v>2582.08044446138</v>
      </c>
      <c r="AT102" s="294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1">
        <f t="shared" si="76"/>
        <v>1.42443817391186</v>
      </c>
      <c r="BD102" s="301">
        <f t="shared" si="77"/>
        <v>1.01889673459888</v>
      </c>
      <c r="BE102" s="315">
        <v>0</v>
      </c>
      <c r="BF102" s="260">
        <v>0</v>
      </c>
      <c r="BG102" s="282">
        <f t="shared" si="78"/>
        <v>0</v>
      </c>
      <c r="BH102" s="105">
        <v>80</v>
      </c>
      <c r="BI102" s="105">
        <v>66</v>
      </c>
      <c r="BJ102" s="313">
        <f t="shared" si="69"/>
        <v>-14</v>
      </c>
      <c r="BK102" s="317">
        <v>12</v>
      </c>
      <c r="BL102" s="317">
        <v>2</v>
      </c>
      <c r="BM102" s="105">
        <v>12</v>
      </c>
      <c r="BN102" s="105">
        <v>0</v>
      </c>
      <c r="BO102" s="239">
        <f t="shared" si="79"/>
        <v>-22</v>
      </c>
      <c r="BP102" s="313">
        <f t="shared" si="80"/>
        <v>-66</v>
      </c>
      <c r="BQ102" s="317">
        <v>10</v>
      </c>
      <c r="BR102" s="317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2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282"/>
      <c r="AK103" s="53">
        <v>9945</v>
      </c>
      <c r="AL103" s="285">
        <f t="shared" si="50"/>
        <v>29835</v>
      </c>
      <c r="AM103" s="54">
        <v>0.22989</v>
      </c>
      <c r="AN103" s="285">
        <v>2286.25605</v>
      </c>
      <c r="AO103" s="285">
        <f t="shared" si="51"/>
        <v>6858.76815</v>
      </c>
      <c r="AP103" s="294">
        <v>11635.65</v>
      </c>
      <c r="AQ103" s="294">
        <f t="shared" si="52"/>
        <v>34906.95</v>
      </c>
      <c r="AR103" s="295">
        <v>0.21195858</v>
      </c>
      <c r="AS103" s="294">
        <v>2466.275851377</v>
      </c>
      <c r="AT103" s="294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300">
        <f t="shared" si="76"/>
        <v>0.61278627895018</v>
      </c>
      <c r="BD103" s="300">
        <f t="shared" si="77"/>
        <v>0.890760049721698</v>
      </c>
      <c r="BE103" s="158"/>
      <c r="BF103" s="158"/>
      <c r="BG103" s="282">
        <f t="shared" si="78"/>
        <v>0</v>
      </c>
      <c r="BH103" s="105">
        <v>960</v>
      </c>
      <c r="BI103" s="105">
        <v>783</v>
      </c>
      <c r="BJ103" s="313">
        <f t="shared" si="69"/>
        <v>-177</v>
      </c>
      <c r="BK103" s="317">
        <v>12</v>
      </c>
      <c r="BL103" s="317">
        <v>8</v>
      </c>
      <c r="BM103" s="105">
        <v>12</v>
      </c>
      <c r="BN103" s="105">
        <v>0</v>
      </c>
      <c r="BO103" s="239">
        <f t="shared" si="79"/>
        <v>-16</v>
      </c>
      <c r="BP103" s="313">
        <f t="shared" si="80"/>
        <v>-48</v>
      </c>
      <c r="BQ103" s="317">
        <v>15</v>
      </c>
      <c r="BR103" s="317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2">
        <f t="shared" si="83"/>
        <v>-271</v>
      </c>
    </row>
    <row r="104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282"/>
      <c r="AK104" s="55">
        <v>4650</v>
      </c>
      <c r="AL104" s="283">
        <f t="shared" si="50"/>
        <v>13950</v>
      </c>
      <c r="AM104" s="61">
        <v>0.285083</v>
      </c>
      <c r="AN104" s="284">
        <v>1325.63595</v>
      </c>
      <c r="AO104" s="283">
        <f t="shared" si="51"/>
        <v>3976.90785</v>
      </c>
      <c r="AP104" s="291">
        <v>5440.5</v>
      </c>
      <c r="AQ104" s="292">
        <f t="shared" si="52"/>
        <v>16321.5</v>
      </c>
      <c r="AR104" s="293">
        <v>0.262846526</v>
      </c>
      <c r="AS104" s="291">
        <v>1430.016524703</v>
      </c>
      <c r="AT104" s="292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300">
        <f t="shared" si="76"/>
        <v>0.663661428177557</v>
      </c>
      <c r="BD104" s="300">
        <f t="shared" si="77"/>
        <v>0.489761240215127</v>
      </c>
      <c r="BE104" s="158"/>
      <c r="BF104" s="158"/>
      <c r="BG104" s="282">
        <f t="shared" si="78"/>
        <v>0</v>
      </c>
      <c r="BH104" s="239">
        <v>40</v>
      </c>
      <c r="BI104" s="239">
        <v>0</v>
      </c>
      <c r="BJ104" s="313">
        <f t="shared" si="69"/>
        <v>-40</v>
      </c>
      <c r="BK104" s="314">
        <v>8</v>
      </c>
      <c r="BL104" s="314">
        <v>10</v>
      </c>
      <c r="BM104" s="239">
        <v>8</v>
      </c>
      <c r="BN104" s="239">
        <v>0</v>
      </c>
      <c r="BO104" s="239">
        <f t="shared" si="79"/>
        <v>-6</v>
      </c>
      <c r="BP104" s="313">
        <f t="shared" si="80"/>
        <v>-18</v>
      </c>
      <c r="BQ104" s="314">
        <v>10</v>
      </c>
      <c r="BR104" s="314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2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5">
        <v>3</v>
      </c>
      <c r="G105" s="326">
        <v>4</v>
      </c>
      <c r="H105" s="325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282"/>
      <c r="AK105" s="53">
        <v>30450</v>
      </c>
      <c r="AL105" s="285">
        <f t="shared" si="50"/>
        <v>91350</v>
      </c>
      <c r="AM105" s="54">
        <v>0.313407</v>
      </c>
      <c r="AN105" s="285">
        <v>9543.24315</v>
      </c>
      <c r="AO105" s="285">
        <f t="shared" si="51"/>
        <v>28629.72945</v>
      </c>
      <c r="AP105" s="294">
        <v>35626.5</v>
      </c>
      <c r="AQ105" s="294">
        <f t="shared" si="52"/>
        <v>106879.5</v>
      </c>
      <c r="AR105" s="295">
        <v>0.288961254</v>
      </c>
      <c r="AS105" s="294">
        <v>10294.678115631</v>
      </c>
      <c r="AT105" s="294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1">
        <f t="shared" si="76"/>
        <v>1.09098255512049</v>
      </c>
      <c r="BD105" s="301">
        <f t="shared" si="77"/>
        <v>1.00788354430552</v>
      </c>
      <c r="BE105" s="315">
        <v>500</v>
      </c>
      <c r="BF105" s="260">
        <f t="shared" ref="BF102:BF106" si="84">(AV105-AO105)*0.2</f>
        <v>499.55611</v>
      </c>
      <c r="BG105" s="282">
        <f t="shared" si="78"/>
        <v>999.55611</v>
      </c>
      <c r="BH105" s="105">
        <v>80</v>
      </c>
      <c r="BI105" s="105">
        <v>117</v>
      </c>
      <c r="BJ105" s="313">
        <v>0</v>
      </c>
      <c r="BK105" s="317">
        <v>20</v>
      </c>
      <c r="BL105" s="317">
        <v>71</v>
      </c>
      <c r="BM105" s="105">
        <v>20</v>
      </c>
      <c r="BN105" s="105">
        <v>34</v>
      </c>
      <c r="BO105" s="239">
        <f t="shared" si="79"/>
        <v>65</v>
      </c>
      <c r="BP105" s="313">
        <v>0</v>
      </c>
      <c r="BQ105" s="317">
        <v>30</v>
      </c>
      <c r="BR105" s="317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2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282"/>
      <c r="AK106" s="53">
        <v>8100</v>
      </c>
      <c r="AL106" s="285">
        <f t="shared" si="50"/>
        <v>24300</v>
      </c>
      <c r="AM106" s="54">
        <v>0.18818</v>
      </c>
      <c r="AN106" s="285">
        <v>1524.258</v>
      </c>
      <c r="AO106" s="285">
        <f t="shared" si="51"/>
        <v>4572.774</v>
      </c>
      <c r="AP106" s="294">
        <v>9477</v>
      </c>
      <c r="AQ106" s="294">
        <f t="shared" si="52"/>
        <v>28431</v>
      </c>
      <c r="AR106" s="295">
        <v>0.17350196</v>
      </c>
      <c r="AS106" s="294">
        <v>1644.27807492</v>
      </c>
      <c r="AT106" s="294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1">
        <f t="shared" si="76"/>
        <v>1.39611726636418</v>
      </c>
      <c r="BD106" s="301">
        <f t="shared" si="77"/>
        <v>2.19226909060098</v>
      </c>
      <c r="BE106" s="315">
        <v>500</v>
      </c>
      <c r="BF106" s="260">
        <f t="shared" si="84"/>
        <v>1248.2652</v>
      </c>
      <c r="BG106" s="282">
        <f t="shared" si="78"/>
        <v>1748.2652</v>
      </c>
      <c r="BH106" s="105">
        <v>60</v>
      </c>
      <c r="BI106" s="105">
        <v>22</v>
      </c>
      <c r="BJ106" s="313">
        <f>BI106-BH106</f>
        <v>-38</v>
      </c>
      <c r="BK106" s="317">
        <v>12</v>
      </c>
      <c r="BL106" s="317">
        <v>4</v>
      </c>
      <c r="BM106" s="105">
        <v>12</v>
      </c>
      <c r="BN106" s="105">
        <v>0</v>
      </c>
      <c r="BO106" s="239">
        <f t="shared" si="79"/>
        <v>-20</v>
      </c>
      <c r="BP106" s="313">
        <f t="shared" si="80"/>
        <v>-60</v>
      </c>
      <c r="BQ106" s="317">
        <v>20</v>
      </c>
      <c r="BR106" s="317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2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282"/>
      <c r="AK107" s="53">
        <v>8100</v>
      </c>
      <c r="AL107" s="285">
        <f t="shared" si="50"/>
        <v>24300</v>
      </c>
      <c r="AM107" s="54">
        <v>0.343574</v>
      </c>
      <c r="AN107" s="285">
        <v>2782.9494</v>
      </c>
      <c r="AO107" s="285">
        <f t="shared" si="51"/>
        <v>8348.8482</v>
      </c>
      <c r="AP107" s="294">
        <v>9477</v>
      </c>
      <c r="AQ107" s="294">
        <f t="shared" si="52"/>
        <v>28431</v>
      </c>
      <c r="AR107" s="295">
        <v>0.316775228</v>
      </c>
      <c r="AS107" s="294">
        <v>3002.078835756</v>
      </c>
      <c r="AT107" s="294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300">
        <f t="shared" si="76"/>
        <v>0.527394393443776</v>
      </c>
      <c r="BD107" s="300">
        <f t="shared" si="77"/>
        <v>0.479045825247682</v>
      </c>
      <c r="BE107" s="158"/>
      <c r="BF107" s="158"/>
      <c r="BG107" s="282">
        <f t="shared" si="78"/>
        <v>0</v>
      </c>
      <c r="BH107" s="105">
        <v>80</v>
      </c>
      <c r="BI107" s="105">
        <v>0</v>
      </c>
      <c r="BJ107" s="313">
        <f>BI107-BH107</f>
        <v>-80</v>
      </c>
      <c r="BK107" s="317">
        <v>12</v>
      </c>
      <c r="BL107" s="317">
        <v>4</v>
      </c>
      <c r="BM107" s="105">
        <v>12</v>
      </c>
      <c r="BN107" s="105">
        <v>6</v>
      </c>
      <c r="BO107" s="239">
        <f t="shared" si="79"/>
        <v>-14</v>
      </c>
      <c r="BP107" s="313">
        <f t="shared" si="80"/>
        <v>-42</v>
      </c>
      <c r="BQ107" s="317">
        <v>15</v>
      </c>
      <c r="BR107" s="317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2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282"/>
      <c r="AK108" s="53">
        <v>9945</v>
      </c>
      <c r="AL108" s="285">
        <f t="shared" si="50"/>
        <v>29835</v>
      </c>
      <c r="AM108" s="54">
        <v>0.313698</v>
      </c>
      <c r="AN108" s="285">
        <v>3119.72661</v>
      </c>
      <c r="AO108" s="285">
        <f t="shared" si="51"/>
        <v>9359.17983</v>
      </c>
      <c r="AP108" s="294">
        <v>11635.65</v>
      </c>
      <c r="AQ108" s="294">
        <f t="shared" si="52"/>
        <v>34906.95</v>
      </c>
      <c r="AR108" s="295">
        <v>0.289229556</v>
      </c>
      <c r="AS108" s="294">
        <v>3365.3738832714</v>
      </c>
      <c r="AT108" s="294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300">
        <f t="shared" si="76"/>
        <v>0.630251282337758</v>
      </c>
      <c r="BD108" s="300">
        <f t="shared" si="77"/>
        <v>0.625647176122947</v>
      </c>
      <c r="BE108" s="158"/>
      <c r="BF108" s="158"/>
      <c r="BG108" s="282">
        <f t="shared" si="78"/>
        <v>0</v>
      </c>
      <c r="BH108" s="105">
        <v>480</v>
      </c>
      <c r="BI108" s="105">
        <v>488</v>
      </c>
      <c r="BJ108" s="313">
        <v>0</v>
      </c>
      <c r="BK108" s="317">
        <v>14</v>
      </c>
      <c r="BL108" s="317">
        <v>2</v>
      </c>
      <c r="BM108" s="105">
        <v>14</v>
      </c>
      <c r="BN108" s="105">
        <v>2</v>
      </c>
      <c r="BO108" s="239">
        <f t="shared" si="79"/>
        <v>-24</v>
      </c>
      <c r="BP108" s="313">
        <f t="shared" si="80"/>
        <v>-72</v>
      </c>
      <c r="BQ108" s="317">
        <v>20</v>
      </c>
      <c r="BR108" s="317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2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282"/>
      <c r="AK109" s="53">
        <v>5700</v>
      </c>
      <c r="AL109" s="285">
        <f t="shared" si="50"/>
        <v>17100</v>
      </c>
      <c r="AM109" s="54">
        <v>0.345223</v>
      </c>
      <c r="AN109" s="285">
        <v>1967.7711</v>
      </c>
      <c r="AO109" s="285">
        <f t="shared" si="51"/>
        <v>5903.3133</v>
      </c>
      <c r="AP109" s="294">
        <v>6669</v>
      </c>
      <c r="AQ109" s="294">
        <f t="shared" si="52"/>
        <v>20007</v>
      </c>
      <c r="AR109" s="295">
        <v>0.318295606</v>
      </c>
      <c r="AS109" s="294">
        <v>2122.713396414</v>
      </c>
      <c r="AT109" s="294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8">
        <v>1160</v>
      </c>
      <c r="AZ109" s="303">
        <v>80</v>
      </c>
      <c r="BA109" s="54">
        <f t="shared" si="74"/>
        <v>0.948697076023392</v>
      </c>
      <c r="BB109" s="54">
        <f t="shared" si="75"/>
        <v>0.760982819597259</v>
      </c>
      <c r="BC109" s="300">
        <f t="shared" si="76"/>
        <v>0.810852201729395</v>
      </c>
      <c r="BD109" s="300">
        <f t="shared" si="77"/>
        <v>0.705436731369245</v>
      </c>
      <c r="BE109" s="158"/>
      <c r="BF109" s="158"/>
      <c r="BG109" s="282">
        <f t="shared" si="78"/>
        <v>0</v>
      </c>
      <c r="BH109" s="105">
        <v>40</v>
      </c>
      <c r="BI109" s="105">
        <v>11</v>
      </c>
      <c r="BJ109" s="313">
        <f t="shared" ref="BJ109:BJ118" si="85">BI109-BH109</f>
        <v>-29</v>
      </c>
      <c r="BK109" s="317">
        <v>8</v>
      </c>
      <c r="BL109" s="317">
        <v>2</v>
      </c>
      <c r="BM109" s="105">
        <v>8</v>
      </c>
      <c r="BN109" s="105">
        <v>0</v>
      </c>
      <c r="BO109" s="239">
        <f t="shared" si="79"/>
        <v>-14</v>
      </c>
      <c r="BP109" s="313">
        <f t="shared" si="80"/>
        <v>-42</v>
      </c>
      <c r="BQ109" s="317">
        <v>10</v>
      </c>
      <c r="BR109" s="317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2">
        <f t="shared" si="83"/>
        <v>-101</v>
      </c>
    </row>
    <row r="110" ht="14" customHeight="1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282"/>
      <c r="AK110" s="53">
        <v>4800</v>
      </c>
      <c r="AL110" s="285">
        <f t="shared" si="50"/>
        <v>14400</v>
      </c>
      <c r="AM110" s="54">
        <v>0.221063</v>
      </c>
      <c r="AN110" s="285">
        <v>1061.1024</v>
      </c>
      <c r="AO110" s="285">
        <f t="shared" si="51"/>
        <v>3183.3072</v>
      </c>
      <c r="AP110" s="294">
        <v>5616</v>
      </c>
      <c r="AQ110" s="294">
        <f t="shared" si="52"/>
        <v>16848</v>
      </c>
      <c r="AR110" s="295">
        <v>0.203820086</v>
      </c>
      <c r="AS110" s="294">
        <v>1144.653602976</v>
      </c>
      <c r="AT110" s="294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300">
        <f t="shared" si="76"/>
        <v>0.631469610636277</v>
      </c>
      <c r="BD110" s="300">
        <f t="shared" si="77"/>
        <v>0.547836770620362</v>
      </c>
      <c r="BE110" s="158"/>
      <c r="BF110" s="158"/>
      <c r="BG110" s="282">
        <f t="shared" si="78"/>
        <v>0</v>
      </c>
      <c r="BH110" s="105">
        <v>40</v>
      </c>
      <c r="BI110" s="105">
        <v>0</v>
      </c>
      <c r="BJ110" s="313">
        <f t="shared" si="85"/>
        <v>-40</v>
      </c>
      <c r="BK110" s="317">
        <v>8</v>
      </c>
      <c r="BL110" s="317">
        <v>7</v>
      </c>
      <c r="BM110" s="105">
        <v>8</v>
      </c>
      <c r="BN110" s="105">
        <v>0</v>
      </c>
      <c r="BO110" s="239">
        <f t="shared" si="79"/>
        <v>-9</v>
      </c>
      <c r="BP110" s="313">
        <f t="shared" si="80"/>
        <v>-27</v>
      </c>
      <c r="BQ110" s="317">
        <v>10</v>
      </c>
      <c r="BR110" s="317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282"/>
      <c r="AK111" s="53">
        <v>6000</v>
      </c>
      <c r="AL111" s="285">
        <f t="shared" si="50"/>
        <v>18000</v>
      </c>
      <c r="AM111" s="54">
        <v>0.275674</v>
      </c>
      <c r="AN111" s="285">
        <v>1654.044</v>
      </c>
      <c r="AO111" s="285">
        <f t="shared" si="51"/>
        <v>4962.132</v>
      </c>
      <c r="AP111" s="294">
        <v>7020</v>
      </c>
      <c r="AQ111" s="294">
        <f t="shared" si="52"/>
        <v>21060</v>
      </c>
      <c r="AR111" s="295">
        <v>0.254171428</v>
      </c>
      <c r="AS111" s="294">
        <v>1784.28342456</v>
      </c>
      <c r="AT111" s="294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300">
        <f t="shared" si="76"/>
        <v>0.658974833808167</v>
      </c>
      <c r="BD111" s="300">
        <f t="shared" si="77"/>
        <v>0.677353151054483</v>
      </c>
      <c r="BE111" s="158"/>
      <c r="BF111" s="158"/>
      <c r="BG111" s="282">
        <f t="shared" si="78"/>
        <v>0</v>
      </c>
      <c r="BH111" s="105">
        <v>60</v>
      </c>
      <c r="BI111" s="105">
        <v>32</v>
      </c>
      <c r="BJ111" s="313">
        <f t="shared" si="85"/>
        <v>-28</v>
      </c>
      <c r="BK111" s="317">
        <v>8</v>
      </c>
      <c r="BL111" s="317">
        <v>2</v>
      </c>
      <c r="BM111" s="105">
        <v>8</v>
      </c>
      <c r="BN111" s="105">
        <v>0</v>
      </c>
      <c r="BO111" s="239">
        <f t="shared" si="79"/>
        <v>-14</v>
      </c>
      <c r="BP111" s="313">
        <f t="shared" si="80"/>
        <v>-42</v>
      </c>
      <c r="BQ111" s="317">
        <v>10</v>
      </c>
      <c r="BR111" s="317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2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282"/>
      <c r="AK112" s="53">
        <v>7215</v>
      </c>
      <c r="AL112" s="285">
        <f t="shared" si="50"/>
        <v>21645</v>
      </c>
      <c r="AM112" s="54">
        <v>0.115333</v>
      </c>
      <c r="AN112" s="285">
        <v>832.127595</v>
      </c>
      <c r="AO112" s="285">
        <f t="shared" si="51"/>
        <v>2496.382785</v>
      </c>
      <c r="AP112" s="294">
        <v>8441.55</v>
      </c>
      <c r="AQ112" s="294">
        <f t="shared" si="52"/>
        <v>25324.65</v>
      </c>
      <c r="AR112" s="295">
        <v>0.106337026</v>
      </c>
      <c r="AS112" s="294">
        <v>897.6493218303</v>
      </c>
      <c r="AT112" s="294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300">
        <f t="shared" si="76"/>
        <v>0.669153966589864</v>
      </c>
      <c r="BD112" s="300">
        <f t="shared" si="77"/>
        <v>2.02948221430031</v>
      </c>
      <c r="BE112" s="158"/>
      <c r="BF112" s="158"/>
      <c r="BG112" s="282">
        <f t="shared" si="78"/>
        <v>0</v>
      </c>
      <c r="BH112" s="105">
        <v>60</v>
      </c>
      <c r="BI112" s="105">
        <v>12</v>
      </c>
      <c r="BJ112" s="313">
        <f t="shared" si="85"/>
        <v>-48</v>
      </c>
      <c r="BK112" s="317">
        <v>12</v>
      </c>
      <c r="BL112" s="317">
        <v>4</v>
      </c>
      <c r="BM112" s="105">
        <v>12</v>
      </c>
      <c r="BN112" s="105">
        <v>0</v>
      </c>
      <c r="BO112" s="239">
        <f t="shared" si="79"/>
        <v>-20</v>
      </c>
      <c r="BP112" s="313">
        <f t="shared" si="80"/>
        <v>-60</v>
      </c>
      <c r="BQ112" s="317">
        <v>10</v>
      </c>
      <c r="BR112" s="317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2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282"/>
      <c r="AK113" s="53">
        <v>6270</v>
      </c>
      <c r="AL113" s="285">
        <f t="shared" si="50"/>
        <v>18810</v>
      </c>
      <c r="AM113" s="54">
        <v>0.291194</v>
      </c>
      <c r="AN113" s="285">
        <v>1825.78638</v>
      </c>
      <c r="AO113" s="285">
        <f t="shared" si="51"/>
        <v>5477.35914</v>
      </c>
      <c r="AP113" s="294">
        <v>7335.9</v>
      </c>
      <c r="AQ113" s="294">
        <f t="shared" si="52"/>
        <v>22007.7</v>
      </c>
      <c r="AR113" s="295">
        <v>0.268480868</v>
      </c>
      <c r="AS113" s="294">
        <v>1969.5487995612</v>
      </c>
      <c r="AT113" s="294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300">
        <f t="shared" si="76"/>
        <v>0.623619460461566</v>
      </c>
      <c r="BD113" s="300">
        <f t="shared" si="77"/>
        <v>0.590735976479764</v>
      </c>
      <c r="BE113" s="158"/>
      <c r="BF113" s="158"/>
      <c r="BG113" s="282">
        <f t="shared" si="78"/>
        <v>0</v>
      </c>
      <c r="BH113" s="105">
        <v>60</v>
      </c>
      <c r="BI113" s="105">
        <v>10</v>
      </c>
      <c r="BJ113" s="313">
        <f t="shared" si="85"/>
        <v>-50</v>
      </c>
      <c r="BK113" s="317">
        <v>10</v>
      </c>
      <c r="BL113" s="317">
        <v>8</v>
      </c>
      <c r="BM113" s="105">
        <v>10</v>
      </c>
      <c r="BN113" s="105">
        <v>0</v>
      </c>
      <c r="BO113" s="239">
        <f t="shared" si="79"/>
        <v>-12</v>
      </c>
      <c r="BP113" s="313">
        <f t="shared" si="80"/>
        <v>-36</v>
      </c>
      <c r="BQ113" s="317">
        <v>10</v>
      </c>
      <c r="BR113" s="317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2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282"/>
      <c r="AK114" s="53">
        <v>9180</v>
      </c>
      <c r="AL114" s="285">
        <f t="shared" si="50"/>
        <v>27540</v>
      </c>
      <c r="AM114" s="54">
        <v>0.305744</v>
      </c>
      <c r="AN114" s="285">
        <v>2806.72992</v>
      </c>
      <c r="AO114" s="285">
        <f t="shared" si="51"/>
        <v>8420.18976</v>
      </c>
      <c r="AP114" s="294">
        <v>10740.6</v>
      </c>
      <c r="AQ114" s="294">
        <f t="shared" si="52"/>
        <v>32221.8</v>
      </c>
      <c r="AR114" s="295">
        <v>0.281895968</v>
      </c>
      <c r="AS114" s="294">
        <v>3027.7318339008</v>
      </c>
      <c r="AT114" s="294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300">
        <f t="shared" si="76"/>
        <v>0.671454419057905</v>
      </c>
      <c r="BD114" s="300">
        <f t="shared" si="77"/>
        <v>0.594910678624854</v>
      </c>
      <c r="BE114" s="158"/>
      <c r="BF114" s="158"/>
      <c r="BG114" s="282">
        <f t="shared" si="78"/>
        <v>0</v>
      </c>
      <c r="BH114" s="105">
        <v>80</v>
      </c>
      <c r="BI114" s="105">
        <v>0</v>
      </c>
      <c r="BJ114" s="313">
        <f t="shared" si="85"/>
        <v>-80</v>
      </c>
      <c r="BK114" s="317">
        <v>10</v>
      </c>
      <c r="BL114" s="317">
        <v>2</v>
      </c>
      <c r="BM114" s="105">
        <v>10</v>
      </c>
      <c r="BN114" s="105">
        <v>0</v>
      </c>
      <c r="BO114" s="239">
        <f t="shared" si="79"/>
        <v>-18</v>
      </c>
      <c r="BP114" s="313">
        <f t="shared" si="80"/>
        <v>-54</v>
      </c>
      <c r="BQ114" s="317">
        <v>25</v>
      </c>
      <c r="BR114" s="317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2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282"/>
      <c r="AK115" s="53">
        <v>5700</v>
      </c>
      <c r="AL115" s="285">
        <f t="shared" si="50"/>
        <v>17100</v>
      </c>
      <c r="AM115" s="54">
        <v>0.279845</v>
      </c>
      <c r="AN115" s="285">
        <v>1595.1165</v>
      </c>
      <c r="AO115" s="285">
        <f t="shared" si="51"/>
        <v>4785.3495</v>
      </c>
      <c r="AP115" s="294">
        <v>6669</v>
      </c>
      <c r="AQ115" s="294">
        <f t="shared" si="52"/>
        <v>20007</v>
      </c>
      <c r="AR115" s="295">
        <v>0.25801709</v>
      </c>
      <c r="AS115" s="294">
        <v>1720.71597321</v>
      </c>
      <c r="AT115" s="294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300">
        <f t="shared" si="76"/>
        <v>0.627425401109612</v>
      </c>
      <c r="BD115" s="300">
        <f t="shared" si="77"/>
        <v>0.528014702878829</v>
      </c>
      <c r="BE115" s="158"/>
      <c r="BF115" s="158"/>
      <c r="BG115" s="282">
        <f t="shared" si="78"/>
        <v>0</v>
      </c>
      <c r="BH115" s="105">
        <v>60</v>
      </c>
      <c r="BI115" s="105">
        <v>22</v>
      </c>
      <c r="BJ115" s="313">
        <f t="shared" si="85"/>
        <v>-38</v>
      </c>
      <c r="BK115" s="317">
        <v>8</v>
      </c>
      <c r="BL115" s="317">
        <v>4</v>
      </c>
      <c r="BM115" s="105">
        <v>8</v>
      </c>
      <c r="BN115" s="105">
        <v>2</v>
      </c>
      <c r="BO115" s="239">
        <f t="shared" si="79"/>
        <v>-10</v>
      </c>
      <c r="BP115" s="313">
        <f t="shared" si="80"/>
        <v>-30</v>
      </c>
      <c r="BQ115" s="317">
        <v>10</v>
      </c>
      <c r="BR115" s="317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2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282"/>
      <c r="AK116" s="53">
        <v>9180</v>
      </c>
      <c r="AL116" s="285">
        <f t="shared" si="50"/>
        <v>27540</v>
      </c>
      <c r="AM116" s="54">
        <v>0.342992</v>
      </c>
      <c r="AN116" s="285">
        <v>3148.66656</v>
      </c>
      <c r="AO116" s="285">
        <f t="shared" si="51"/>
        <v>9445.99968</v>
      </c>
      <c r="AP116" s="294">
        <v>10740.6</v>
      </c>
      <c r="AQ116" s="294">
        <f t="shared" si="52"/>
        <v>32221.8</v>
      </c>
      <c r="AR116" s="295">
        <v>0.316238624</v>
      </c>
      <c r="AS116" s="294">
        <v>3396.5925649344</v>
      </c>
      <c r="AT116" s="294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300">
        <f t="shared" si="76"/>
        <v>0.643933299815653</v>
      </c>
      <c r="BD116" s="300">
        <f t="shared" si="77"/>
        <v>0.525386339167618</v>
      </c>
      <c r="BE116" s="158"/>
      <c r="BF116" s="158"/>
      <c r="BG116" s="282">
        <f t="shared" si="78"/>
        <v>0</v>
      </c>
      <c r="BH116" s="105">
        <v>80</v>
      </c>
      <c r="BI116" s="105">
        <v>0</v>
      </c>
      <c r="BJ116" s="313">
        <f t="shared" si="85"/>
        <v>-80</v>
      </c>
      <c r="BK116" s="317">
        <v>12</v>
      </c>
      <c r="BL116" s="317">
        <v>8</v>
      </c>
      <c r="BM116" s="105">
        <v>12</v>
      </c>
      <c r="BN116" s="105">
        <v>6</v>
      </c>
      <c r="BO116" s="239">
        <f t="shared" si="79"/>
        <v>-10</v>
      </c>
      <c r="BP116" s="313">
        <f t="shared" si="80"/>
        <v>-30</v>
      </c>
      <c r="BQ116" s="317">
        <v>20</v>
      </c>
      <c r="BR116" s="317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2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282"/>
      <c r="AK117" s="53">
        <v>7425</v>
      </c>
      <c r="AL117" s="285">
        <f t="shared" si="50"/>
        <v>22275</v>
      </c>
      <c r="AM117" s="54">
        <v>0.336202</v>
      </c>
      <c r="AN117" s="285">
        <v>2496.29985</v>
      </c>
      <c r="AO117" s="285">
        <f t="shared" si="51"/>
        <v>7488.89955</v>
      </c>
      <c r="AP117" s="294">
        <v>8687.25</v>
      </c>
      <c r="AQ117" s="294">
        <f t="shared" si="52"/>
        <v>26061.75</v>
      </c>
      <c r="AR117" s="295">
        <v>0.309978244</v>
      </c>
      <c r="AS117" s="294">
        <v>2692.858500189</v>
      </c>
      <c r="AT117" s="294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300">
        <f t="shared" si="76"/>
        <v>0.567178336067225</v>
      </c>
      <c r="BD117" s="300">
        <f t="shared" si="77"/>
        <v>0.480033887128717</v>
      </c>
      <c r="BE117" s="158"/>
      <c r="BF117" s="158"/>
      <c r="BG117" s="282">
        <f t="shared" si="78"/>
        <v>0</v>
      </c>
      <c r="BH117" s="105">
        <v>60</v>
      </c>
      <c r="BI117" s="105">
        <v>17</v>
      </c>
      <c r="BJ117" s="313">
        <f t="shared" si="85"/>
        <v>-43</v>
      </c>
      <c r="BK117" s="317">
        <v>12</v>
      </c>
      <c r="BL117" s="317">
        <v>2</v>
      </c>
      <c r="BM117" s="105">
        <v>12</v>
      </c>
      <c r="BN117" s="105">
        <v>2</v>
      </c>
      <c r="BO117" s="239">
        <f t="shared" si="79"/>
        <v>-20</v>
      </c>
      <c r="BP117" s="313">
        <f t="shared" si="80"/>
        <v>-60</v>
      </c>
      <c r="BQ117" s="317">
        <v>10</v>
      </c>
      <c r="BR117" s="317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2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282"/>
      <c r="AK118" s="53">
        <v>5250</v>
      </c>
      <c r="AL118" s="285">
        <f t="shared" si="50"/>
        <v>15750</v>
      </c>
      <c r="AM118" s="54">
        <v>0.317093</v>
      </c>
      <c r="AN118" s="285">
        <v>1664.73825</v>
      </c>
      <c r="AO118" s="285">
        <f t="shared" si="51"/>
        <v>4994.21475</v>
      </c>
      <c r="AP118" s="294">
        <v>6142.5</v>
      </c>
      <c r="AQ118" s="294">
        <f t="shared" si="52"/>
        <v>18427.5</v>
      </c>
      <c r="AR118" s="295">
        <v>0.292359746</v>
      </c>
      <c r="AS118" s="294">
        <v>1795.819739805</v>
      </c>
      <c r="AT118" s="294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300">
        <f t="shared" si="76"/>
        <v>0.574505494505495</v>
      </c>
      <c r="BD118" s="300">
        <f t="shared" si="77"/>
        <v>0.58340488010994</v>
      </c>
      <c r="BE118" s="158"/>
      <c r="BF118" s="158"/>
      <c r="BG118" s="282">
        <f t="shared" si="78"/>
        <v>0</v>
      </c>
      <c r="BH118" s="105">
        <v>40</v>
      </c>
      <c r="BI118" s="105">
        <v>3</v>
      </c>
      <c r="BJ118" s="313">
        <f t="shared" si="85"/>
        <v>-37</v>
      </c>
      <c r="BK118" s="317">
        <v>8</v>
      </c>
      <c r="BL118" s="317">
        <v>4</v>
      </c>
      <c r="BM118" s="105">
        <v>8</v>
      </c>
      <c r="BN118" s="105">
        <v>0</v>
      </c>
      <c r="BO118" s="239">
        <f t="shared" si="79"/>
        <v>-12</v>
      </c>
      <c r="BP118" s="313">
        <f t="shared" si="80"/>
        <v>-36</v>
      </c>
      <c r="BQ118" s="317">
        <v>10</v>
      </c>
      <c r="BR118" s="317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2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282"/>
      <c r="AK119" s="53">
        <v>9435</v>
      </c>
      <c r="AL119" s="285">
        <f t="shared" si="50"/>
        <v>28305</v>
      </c>
      <c r="AM119" s="54">
        <v>0.30652</v>
      </c>
      <c r="AN119" s="285">
        <v>2892.0162</v>
      </c>
      <c r="AO119" s="285">
        <f t="shared" si="51"/>
        <v>8676.0486</v>
      </c>
      <c r="AP119" s="294">
        <v>11038.95</v>
      </c>
      <c r="AQ119" s="294">
        <f t="shared" si="52"/>
        <v>33116.85</v>
      </c>
      <c r="AR119" s="295">
        <v>0.28261144</v>
      </c>
      <c r="AS119" s="294">
        <v>3119.733555588</v>
      </c>
      <c r="AT119" s="294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300">
        <f t="shared" si="76"/>
        <v>0.312919858017897</v>
      </c>
      <c r="BD119" s="300">
        <f t="shared" si="77"/>
        <v>0.199041570571229</v>
      </c>
      <c r="BE119" s="158"/>
      <c r="BF119" s="158"/>
      <c r="BG119" s="282">
        <f t="shared" si="78"/>
        <v>0</v>
      </c>
      <c r="BH119" s="105">
        <v>80</v>
      </c>
      <c r="BI119" s="105">
        <v>98</v>
      </c>
      <c r="BJ119" s="313">
        <v>0</v>
      </c>
      <c r="BK119" s="317">
        <v>12</v>
      </c>
      <c r="BL119" s="317">
        <v>0</v>
      </c>
      <c r="BM119" s="105">
        <v>12</v>
      </c>
      <c r="BN119" s="105">
        <v>0</v>
      </c>
      <c r="BO119" s="239">
        <f t="shared" si="79"/>
        <v>-24</v>
      </c>
      <c r="BP119" s="313">
        <f t="shared" si="80"/>
        <v>-72</v>
      </c>
      <c r="BQ119" s="317">
        <v>10</v>
      </c>
      <c r="BR119" s="317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2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282"/>
      <c r="AK120" s="53">
        <v>5400</v>
      </c>
      <c r="AL120" s="285">
        <f t="shared" si="50"/>
        <v>16200</v>
      </c>
      <c r="AM120" s="54">
        <v>0.240366</v>
      </c>
      <c r="AN120" s="285">
        <v>1297.9764</v>
      </c>
      <c r="AO120" s="285">
        <f t="shared" si="51"/>
        <v>3893.9292</v>
      </c>
      <c r="AP120" s="294">
        <v>6318</v>
      </c>
      <c r="AQ120" s="294">
        <f t="shared" si="52"/>
        <v>18954</v>
      </c>
      <c r="AR120" s="295">
        <v>0.221617452</v>
      </c>
      <c r="AS120" s="294">
        <v>1400.179061736</v>
      </c>
      <c r="AT120" s="294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300">
        <f t="shared" si="76"/>
        <v>0.752958742218002</v>
      </c>
      <c r="BD120" s="300">
        <f t="shared" si="77"/>
        <v>0.67886317255844</v>
      </c>
      <c r="BE120" s="158"/>
      <c r="BF120" s="158"/>
      <c r="BG120" s="282">
        <f t="shared" si="78"/>
        <v>0</v>
      </c>
      <c r="BH120" s="105">
        <v>60</v>
      </c>
      <c r="BI120" s="105">
        <v>44</v>
      </c>
      <c r="BJ120" s="313">
        <f>BI120-BH120</f>
        <v>-16</v>
      </c>
      <c r="BK120" s="317">
        <v>10</v>
      </c>
      <c r="BL120" s="317">
        <v>10</v>
      </c>
      <c r="BM120" s="105">
        <v>10</v>
      </c>
      <c r="BN120" s="105">
        <v>0</v>
      </c>
      <c r="BO120" s="239">
        <f t="shared" si="79"/>
        <v>-10</v>
      </c>
      <c r="BP120" s="313">
        <f t="shared" si="80"/>
        <v>-30</v>
      </c>
      <c r="BQ120" s="317">
        <v>10</v>
      </c>
      <c r="BR120" s="317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2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282"/>
      <c r="AK121" s="53">
        <v>5700</v>
      </c>
      <c r="AL121" s="285">
        <f t="shared" si="50"/>
        <v>17100</v>
      </c>
      <c r="AM121" s="54">
        <v>0.240269</v>
      </c>
      <c r="AN121" s="285">
        <v>1369.5333</v>
      </c>
      <c r="AO121" s="285">
        <f t="shared" si="51"/>
        <v>4108.5999</v>
      </c>
      <c r="AP121" s="294">
        <v>6669</v>
      </c>
      <c r="AQ121" s="294">
        <f t="shared" si="52"/>
        <v>20007</v>
      </c>
      <c r="AR121" s="295">
        <v>0.221528018</v>
      </c>
      <c r="AS121" s="294">
        <v>1477.370352042</v>
      </c>
      <c r="AT121" s="294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300">
        <f t="shared" si="76"/>
        <v>0.630000999650122</v>
      </c>
      <c r="BD121" s="300">
        <f t="shared" si="77"/>
        <v>0.695675257446064</v>
      </c>
      <c r="BE121" s="158"/>
      <c r="BF121" s="158"/>
      <c r="BG121" s="282">
        <f t="shared" si="78"/>
        <v>0</v>
      </c>
      <c r="BH121" s="105">
        <v>60</v>
      </c>
      <c r="BI121" s="105">
        <v>0</v>
      </c>
      <c r="BJ121" s="313">
        <f>BI121-BH121</f>
        <v>-60</v>
      </c>
      <c r="BK121" s="317">
        <v>8</v>
      </c>
      <c r="BL121" s="317">
        <v>4</v>
      </c>
      <c r="BM121" s="105">
        <v>8</v>
      </c>
      <c r="BN121" s="105">
        <v>0</v>
      </c>
      <c r="BO121" s="239">
        <f t="shared" si="79"/>
        <v>-12</v>
      </c>
      <c r="BP121" s="313">
        <f t="shared" si="80"/>
        <v>-36</v>
      </c>
      <c r="BQ121" s="317">
        <v>15</v>
      </c>
      <c r="BR121" s="317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2">
        <f t="shared" si="83"/>
        <v>-138</v>
      </c>
    </row>
    <row r="122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282"/>
      <c r="AK122" s="55">
        <v>41325</v>
      </c>
      <c r="AL122" s="283">
        <f t="shared" si="50"/>
        <v>123975</v>
      </c>
      <c r="AM122" s="61">
        <v>0.138322</v>
      </c>
      <c r="AN122" s="284">
        <v>5716.15665</v>
      </c>
      <c r="AO122" s="283">
        <f t="shared" si="51"/>
        <v>17148.46995</v>
      </c>
      <c r="AP122" s="291">
        <v>48350.25</v>
      </c>
      <c r="AQ122" s="292">
        <f t="shared" si="52"/>
        <v>145050.75</v>
      </c>
      <c r="AR122" s="293">
        <v>0.127532884</v>
      </c>
      <c r="AS122" s="291">
        <v>6166.246824621</v>
      </c>
      <c r="AT122" s="292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300">
        <f t="shared" si="76"/>
        <v>0.889317290672403</v>
      </c>
      <c r="BD122" s="300">
        <f t="shared" si="77"/>
        <v>1.19233415005546</v>
      </c>
      <c r="BE122" s="315">
        <v>300</v>
      </c>
      <c r="BF122" s="316"/>
      <c r="BG122" s="282">
        <f t="shared" si="78"/>
        <v>300</v>
      </c>
      <c r="BH122" s="239">
        <v>960</v>
      </c>
      <c r="BI122" s="239">
        <v>560</v>
      </c>
      <c r="BJ122" s="313">
        <f>BI122-BH122</f>
        <v>-400</v>
      </c>
      <c r="BK122" s="314">
        <v>12</v>
      </c>
      <c r="BL122" s="314">
        <v>19</v>
      </c>
      <c r="BM122" s="239">
        <v>12</v>
      </c>
      <c r="BN122" s="239">
        <v>18</v>
      </c>
      <c r="BO122" s="239">
        <f t="shared" si="79"/>
        <v>13</v>
      </c>
      <c r="BP122" s="313">
        <v>0</v>
      </c>
      <c r="BQ122" s="314">
        <v>10</v>
      </c>
      <c r="BR122" s="314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2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282"/>
      <c r="AK123" s="53">
        <v>3750</v>
      </c>
      <c r="AL123" s="285">
        <f t="shared" si="50"/>
        <v>11250</v>
      </c>
      <c r="AM123" s="54">
        <v>0.330188</v>
      </c>
      <c r="AN123" s="285">
        <v>1238.205</v>
      </c>
      <c r="AO123" s="285">
        <f t="shared" si="51"/>
        <v>3714.615</v>
      </c>
      <c r="AP123" s="294">
        <v>4387.5</v>
      </c>
      <c r="AQ123" s="294">
        <f t="shared" si="52"/>
        <v>13162.5</v>
      </c>
      <c r="AR123" s="295">
        <v>0.304433336</v>
      </c>
      <c r="AS123" s="294">
        <v>1335.7012617</v>
      </c>
      <c r="AT123" s="294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300">
        <f t="shared" si="76"/>
        <v>0.54255118708452</v>
      </c>
      <c r="BD123" s="300">
        <f t="shared" si="77"/>
        <v>0.610313615807425</v>
      </c>
      <c r="BE123" s="158"/>
      <c r="BF123" s="158"/>
      <c r="BG123" s="282">
        <f t="shared" si="78"/>
        <v>0</v>
      </c>
      <c r="BH123" s="105">
        <v>40</v>
      </c>
      <c r="BI123" s="105">
        <v>42</v>
      </c>
      <c r="BJ123" s="313">
        <v>0</v>
      </c>
      <c r="BK123" s="317">
        <v>6</v>
      </c>
      <c r="BL123" s="317">
        <v>0</v>
      </c>
      <c r="BM123" s="105">
        <v>6</v>
      </c>
      <c r="BN123" s="105">
        <v>2</v>
      </c>
      <c r="BO123" s="239">
        <f t="shared" si="79"/>
        <v>-10</v>
      </c>
      <c r="BP123" s="313">
        <f t="shared" si="80"/>
        <v>-30</v>
      </c>
      <c r="BQ123" s="317">
        <v>10</v>
      </c>
      <c r="BR123" s="317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282"/>
      <c r="AK124" s="53">
        <v>5700</v>
      </c>
      <c r="AL124" s="285">
        <f t="shared" si="50"/>
        <v>17100</v>
      </c>
      <c r="AM124" s="54">
        <v>0.29973</v>
      </c>
      <c r="AN124" s="285">
        <v>1708.461</v>
      </c>
      <c r="AO124" s="285">
        <f t="shared" si="51"/>
        <v>5125.383</v>
      </c>
      <c r="AP124" s="294">
        <v>6669</v>
      </c>
      <c r="AQ124" s="294">
        <f t="shared" si="52"/>
        <v>20007</v>
      </c>
      <c r="AR124" s="295">
        <v>0.27635106</v>
      </c>
      <c r="AS124" s="294">
        <v>1842.98521914</v>
      </c>
      <c r="AT124" s="294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300">
        <f t="shared" si="76"/>
        <v>0.443196381266557</v>
      </c>
      <c r="BD124" s="300">
        <f t="shared" si="77"/>
        <v>0.424848768111863</v>
      </c>
      <c r="BE124" s="158"/>
      <c r="BF124" s="158"/>
      <c r="BG124" s="282">
        <f t="shared" si="78"/>
        <v>0</v>
      </c>
      <c r="BH124" s="105">
        <v>40</v>
      </c>
      <c r="BI124" s="105">
        <v>0</v>
      </c>
      <c r="BJ124" s="313">
        <f>BI124-BH124</f>
        <v>-40</v>
      </c>
      <c r="BK124" s="317">
        <v>6</v>
      </c>
      <c r="BL124" s="317">
        <v>2</v>
      </c>
      <c r="BM124" s="105">
        <v>6</v>
      </c>
      <c r="BN124" s="105">
        <v>0</v>
      </c>
      <c r="BO124" s="239">
        <f t="shared" si="79"/>
        <v>-10</v>
      </c>
      <c r="BP124" s="313">
        <f t="shared" si="80"/>
        <v>-30</v>
      </c>
      <c r="BQ124" s="317">
        <v>10</v>
      </c>
      <c r="BR124" s="317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2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282"/>
      <c r="AK125" s="53">
        <v>11137.5</v>
      </c>
      <c r="AL125" s="285">
        <f t="shared" si="50"/>
        <v>33412.5</v>
      </c>
      <c r="AM125" s="54">
        <v>0.332225</v>
      </c>
      <c r="AN125" s="285">
        <v>3700.1559375</v>
      </c>
      <c r="AO125" s="285">
        <f t="shared" si="51"/>
        <v>11100.4678125</v>
      </c>
      <c r="AP125" s="294">
        <v>13030.875</v>
      </c>
      <c r="AQ125" s="294">
        <f t="shared" si="52"/>
        <v>39092.625</v>
      </c>
      <c r="AR125" s="295">
        <v>0.30631145</v>
      </c>
      <c r="AS125" s="294">
        <v>3991.50621601875</v>
      </c>
      <c r="AT125" s="294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300">
        <f t="shared" si="76"/>
        <v>0.654220329282058</v>
      </c>
      <c r="BD125" s="300">
        <f t="shared" si="77"/>
        <v>0.591063424595266</v>
      </c>
      <c r="BE125" s="158"/>
      <c r="BF125" s="158"/>
      <c r="BG125" s="282">
        <f t="shared" si="78"/>
        <v>0</v>
      </c>
      <c r="BH125" s="105">
        <v>80</v>
      </c>
      <c r="BI125" s="105">
        <v>132</v>
      </c>
      <c r="BJ125" s="313">
        <v>0</v>
      </c>
      <c r="BK125" s="317">
        <v>14</v>
      </c>
      <c r="BL125" s="317">
        <v>15</v>
      </c>
      <c r="BM125" s="105">
        <v>14</v>
      </c>
      <c r="BN125" s="105">
        <v>8</v>
      </c>
      <c r="BO125" s="239">
        <f t="shared" si="79"/>
        <v>-5</v>
      </c>
      <c r="BP125" s="313">
        <f t="shared" si="80"/>
        <v>-15</v>
      </c>
      <c r="BQ125" s="317">
        <v>20</v>
      </c>
      <c r="BR125" s="317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2">
        <f t="shared" si="83"/>
        <v>-31</v>
      </c>
    </row>
    <row r="126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282"/>
      <c r="AK126" s="55">
        <v>7560</v>
      </c>
      <c r="AL126" s="283">
        <f t="shared" si="50"/>
        <v>22680</v>
      </c>
      <c r="AM126" s="61">
        <v>0.347454</v>
      </c>
      <c r="AN126" s="284">
        <v>2626.75224</v>
      </c>
      <c r="AO126" s="283">
        <f t="shared" si="51"/>
        <v>7880.25672</v>
      </c>
      <c r="AP126" s="291">
        <v>8845.2</v>
      </c>
      <c r="AQ126" s="292">
        <f t="shared" si="52"/>
        <v>26535.6</v>
      </c>
      <c r="AR126" s="293">
        <v>0.320352588</v>
      </c>
      <c r="AS126" s="291">
        <v>2833.5827113776</v>
      </c>
      <c r="AT126" s="292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300">
        <f t="shared" si="76"/>
        <v>0.654563303637378</v>
      </c>
      <c r="BD126" s="300">
        <f t="shared" si="77"/>
        <v>0.654911769194293</v>
      </c>
      <c r="BE126" s="158"/>
      <c r="BF126" s="158"/>
      <c r="BG126" s="282">
        <f t="shared" si="78"/>
        <v>0</v>
      </c>
      <c r="BH126" s="239">
        <v>60</v>
      </c>
      <c r="BI126" s="239">
        <v>0</v>
      </c>
      <c r="BJ126" s="313">
        <f t="shared" ref="BJ126:BJ142" si="86">BI126-BH126</f>
        <v>-60</v>
      </c>
      <c r="BK126" s="314">
        <v>12</v>
      </c>
      <c r="BL126" s="314">
        <v>4</v>
      </c>
      <c r="BM126" s="239">
        <v>12</v>
      </c>
      <c r="BN126" s="239">
        <v>0</v>
      </c>
      <c r="BO126" s="239">
        <f t="shared" si="79"/>
        <v>-20</v>
      </c>
      <c r="BP126" s="313">
        <f t="shared" si="80"/>
        <v>-60</v>
      </c>
      <c r="BQ126" s="314">
        <v>10</v>
      </c>
      <c r="BR126" s="314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2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282"/>
      <c r="AK127" s="53">
        <v>4252.5</v>
      </c>
      <c r="AL127" s="285">
        <f t="shared" si="50"/>
        <v>12757.5</v>
      </c>
      <c r="AM127" s="54">
        <v>0.290612</v>
      </c>
      <c r="AN127" s="285">
        <v>1235.82753</v>
      </c>
      <c r="AO127" s="285">
        <f t="shared" si="51"/>
        <v>3707.48259</v>
      </c>
      <c r="AP127" s="294">
        <v>4975.425</v>
      </c>
      <c r="AQ127" s="294">
        <f t="shared" si="52"/>
        <v>14926.275</v>
      </c>
      <c r="AR127" s="295">
        <v>0.267944264</v>
      </c>
      <c r="AS127" s="294">
        <v>1333.1365897122</v>
      </c>
      <c r="AT127" s="294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300">
        <f t="shared" si="76"/>
        <v>0.966425983709934</v>
      </c>
      <c r="BD127" s="300">
        <f t="shared" si="77"/>
        <v>0.885090601947544</v>
      </c>
      <c r="BE127" s="315"/>
      <c r="BF127" s="316"/>
      <c r="BG127" s="282">
        <f t="shared" si="78"/>
        <v>0</v>
      </c>
      <c r="BH127" s="105">
        <v>80</v>
      </c>
      <c r="BI127" s="105">
        <v>44</v>
      </c>
      <c r="BJ127" s="313">
        <f t="shared" si="86"/>
        <v>-36</v>
      </c>
      <c r="BK127" s="317">
        <v>8</v>
      </c>
      <c r="BL127" s="317">
        <v>2</v>
      </c>
      <c r="BM127" s="105">
        <v>8</v>
      </c>
      <c r="BN127" s="105">
        <v>0</v>
      </c>
      <c r="BO127" s="239">
        <f t="shared" si="79"/>
        <v>-14</v>
      </c>
      <c r="BP127" s="313">
        <f t="shared" si="80"/>
        <v>-42</v>
      </c>
      <c r="BQ127" s="317">
        <v>10</v>
      </c>
      <c r="BR127" s="317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282"/>
      <c r="AK128" s="53">
        <v>7425</v>
      </c>
      <c r="AL128" s="285">
        <f t="shared" si="50"/>
        <v>22275</v>
      </c>
      <c r="AM128" s="54">
        <v>0.258214</v>
      </c>
      <c r="AN128" s="285">
        <v>1917.23895</v>
      </c>
      <c r="AO128" s="285">
        <f t="shared" si="51"/>
        <v>5751.71685</v>
      </c>
      <c r="AP128" s="294">
        <v>8687.25</v>
      </c>
      <c r="AQ128" s="294">
        <f t="shared" si="52"/>
        <v>26061.75</v>
      </c>
      <c r="AR128" s="295">
        <v>0.238073308</v>
      </c>
      <c r="AS128" s="294">
        <v>2068.202344923</v>
      </c>
      <c r="AT128" s="294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300">
        <f t="shared" si="76"/>
        <v>0.596443446813817</v>
      </c>
      <c r="BD128" s="300">
        <f t="shared" si="77"/>
        <v>0.716109815674317</v>
      </c>
      <c r="BE128" s="158"/>
      <c r="BF128" s="158"/>
      <c r="BG128" s="282">
        <f t="shared" si="78"/>
        <v>0</v>
      </c>
      <c r="BH128" s="105">
        <v>60</v>
      </c>
      <c r="BI128" s="105">
        <v>3</v>
      </c>
      <c r="BJ128" s="313">
        <f t="shared" si="86"/>
        <v>-57</v>
      </c>
      <c r="BK128" s="317">
        <v>12</v>
      </c>
      <c r="BL128" s="317">
        <v>8</v>
      </c>
      <c r="BM128" s="105">
        <v>12</v>
      </c>
      <c r="BN128" s="105">
        <v>0</v>
      </c>
      <c r="BO128" s="239">
        <f t="shared" si="79"/>
        <v>-16</v>
      </c>
      <c r="BP128" s="313">
        <f t="shared" si="80"/>
        <v>-48</v>
      </c>
      <c r="BQ128" s="317">
        <v>10</v>
      </c>
      <c r="BR128" s="317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2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282"/>
      <c r="AK129" s="53">
        <v>5850</v>
      </c>
      <c r="AL129" s="285">
        <f t="shared" si="50"/>
        <v>17550</v>
      </c>
      <c r="AM129" s="54">
        <v>0.326599</v>
      </c>
      <c r="AN129" s="285">
        <v>1910.60415</v>
      </c>
      <c r="AO129" s="285">
        <f t="shared" si="51"/>
        <v>5731.81245</v>
      </c>
      <c r="AP129" s="294">
        <v>6844.5</v>
      </c>
      <c r="AQ129" s="294">
        <f t="shared" si="52"/>
        <v>20533.5</v>
      </c>
      <c r="AR129" s="295">
        <v>0.301124278</v>
      </c>
      <c r="AS129" s="294">
        <v>2061.045120771</v>
      </c>
      <c r="AT129" s="294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300">
        <f t="shared" si="76"/>
        <v>0.592696812525872</v>
      </c>
      <c r="BD129" s="300">
        <f t="shared" si="77"/>
        <v>0.502266215766342</v>
      </c>
      <c r="BE129" s="158"/>
      <c r="BF129" s="158"/>
      <c r="BG129" s="282">
        <f t="shared" si="78"/>
        <v>0</v>
      </c>
      <c r="BH129" s="105">
        <v>60</v>
      </c>
      <c r="BI129" s="105">
        <v>0</v>
      </c>
      <c r="BJ129" s="313">
        <f t="shared" si="86"/>
        <v>-60</v>
      </c>
      <c r="BK129" s="317">
        <v>8</v>
      </c>
      <c r="BL129" s="317">
        <v>2</v>
      </c>
      <c r="BM129" s="105">
        <v>8</v>
      </c>
      <c r="BN129" s="105">
        <v>0</v>
      </c>
      <c r="BO129" s="239">
        <f t="shared" si="79"/>
        <v>-14</v>
      </c>
      <c r="BP129" s="313">
        <f t="shared" si="80"/>
        <v>-42</v>
      </c>
      <c r="BQ129" s="317">
        <v>15</v>
      </c>
      <c r="BR129" s="317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2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282"/>
      <c r="AK130" s="53">
        <v>4500</v>
      </c>
      <c r="AL130" s="285">
        <f t="shared" si="50"/>
        <v>13500</v>
      </c>
      <c r="AM130" s="54">
        <v>0.345223</v>
      </c>
      <c r="AN130" s="285">
        <v>1553.5035</v>
      </c>
      <c r="AO130" s="285">
        <f t="shared" si="51"/>
        <v>4660.5105</v>
      </c>
      <c r="AP130" s="294">
        <v>5265</v>
      </c>
      <c r="AQ130" s="294">
        <f t="shared" si="52"/>
        <v>15795</v>
      </c>
      <c r="AR130" s="295">
        <v>0.318295606</v>
      </c>
      <c r="AS130" s="294">
        <v>1675.82636559</v>
      </c>
      <c r="AT130" s="294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300">
        <f t="shared" si="76"/>
        <v>0.568826843937955</v>
      </c>
      <c r="BD130" s="300">
        <f t="shared" si="77"/>
        <v>0.486287452009638</v>
      </c>
      <c r="BE130" s="158"/>
      <c r="BF130" s="158"/>
      <c r="BG130" s="282">
        <f t="shared" si="78"/>
        <v>0</v>
      </c>
      <c r="BH130" s="105">
        <v>40</v>
      </c>
      <c r="BI130" s="105">
        <v>0</v>
      </c>
      <c r="BJ130" s="313">
        <f t="shared" si="86"/>
        <v>-40</v>
      </c>
      <c r="BK130" s="317">
        <v>8</v>
      </c>
      <c r="BL130" s="317">
        <v>4</v>
      </c>
      <c r="BM130" s="105">
        <v>8</v>
      </c>
      <c r="BN130" s="105">
        <v>0</v>
      </c>
      <c r="BO130" s="239">
        <f t="shared" si="79"/>
        <v>-12</v>
      </c>
      <c r="BP130" s="313">
        <f t="shared" si="80"/>
        <v>-36</v>
      </c>
      <c r="BQ130" s="317">
        <v>10</v>
      </c>
      <c r="BR130" s="317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2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282"/>
      <c r="AK131" s="53">
        <v>3000</v>
      </c>
      <c r="AL131" s="285">
        <f t="shared" ref="AL131:AL142" si="93">AK131*3</f>
        <v>9000</v>
      </c>
      <c r="AM131" s="54">
        <v>0.289642</v>
      </c>
      <c r="AN131" s="285">
        <v>868.926</v>
      </c>
      <c r="AO131" s="285">
        <f t="shared" ref="AO131:AO142" si="94">AN131*3</f>
        <v>2606.778</v>
      </c>
      <c r="AP131" s="294">
        <v>3510</v>
      </c>
      <c r="AQ131" s="294">
        <f t="shared" ref="AQ131:AQ142" si="95">AP131*3</f>
        <v>10530</v>
      </c>
      <c r="AR131" s="295">
        <v>0.267049924</v>
      </c>
      <c r="AS131" s="294">
        <v>937.34523324</v>
      </c>
      <c r="AT131" s="294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300">
        <f t="shared" si="76"/>
        <v>0.52046628679962</v>
      </c>
      <c r="BD131" s="300">
        <f t="shared" si="77"/>
        <v>0.541749878976177</v>
      </c>
      <c r="BE131" s="158"/>
      <c r="BF131" s="158"/>
      <c r="BG131" s="282">
        <f t="shared" si="78"/>
        <v>0</v>
      </c>
      <c r="BH131" s="105">
        <v>40</v>
      </c>
      <c r="BI131" s="105">
        <v>32</v>
      </c>
      <c r="BJ131" s="313">
        <f t="shared" si="86"/>
        <v>-8</v>
      </c>
      <c r="BK131" s="317">
        <v>6</v>
      </c>
      <c r="BL131" s="317">
        <v>2</v>
      </c>
      <c r="BM131" s="105">
        <v>6</v>
      </c>
      <c r="BN131" s="105">
        <v>2</v>
      </c>
      <c r="BO131" s="239">
        <f t="shared" si="79"/>
        <v>-8</v>
      </c>
      <c r="BP131" s="313">
        <f t="shared" si="80"/>
        <v>-24</v>
      </c>
      <c r="BQ131" s="317">
        <v>10</v>
      </c>
      <c r="BR131" s="317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2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282"/>
      <c r="AK132" s="53">
        <v>8775</v>
      </c>
      <c r="AL132" s="285">
        <f t="shared" si="93"/>
        <v>26325</v>
      </c>
      <c r="AM132" s="54">
        <v>0.325629</v>
      </c>
      <c r="AN132" s="285">
        <v>2857.394475</v>
      </c>
      <c r="AO132" s="285">
        <f t="shared" si="94"/>
        <v>8572.183425</v>
      </c>
      <c r="AP132" s="294">
        <v>10266.75</v>
      </c>
      <c r="AQ132" s="294">
        <f t="shared" si="95"/>
        <v>30800.25</v>
      </c>
      <c r="AR132" s="295">
        <v>0.300229938</v>
      </c>
      <c r="AS132" s="294">
        <v>3082.3857159615</v>
      </c>
      <c r="AT132" s="294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300">
        <f t="shared" si="76"/>
        <v>0.619497569013238</v>
      </c>
      <c r="BD132" s="300">
        <f t="shared" si="77"/>
        <v>0.578736785199365</v>
      </c>
      <c r="BE132" s="158"/>
      <c r="BF132" s="158"/>
      <c r="BG132" s="282">
        <f t="shared" si="78"/>
        <v>0</v>
      </c>
      <c r="BH132" s="105">
        <v>60</v>
      </c>
      <c r="BI132" s="105">
        <v>22</v>
      </c>
      <c r="BJ132" s="313">
        <f t="shared" si="86"/>
        <v>-38</v>
      </c>
      <c r="BK132" s="317">
        <v>12</v>
      </c>
      <c r="BL132" s="317">
        <v>6</v>
      </c>
      <c r="BM132" s="105">
        <v>12</v>
      </c>
      <c r="BN132" s="105">
        <v>2</v>
      </c>
      <c r="BO132" s="239">
        <f t="shared" si="79"/>
        <v>-16</v>
      </c>
      <c r="BP132" s="313">
        <f t="shared" si="80"/>
        <v>-48</v>
      </c>
      <c r="BQ132" s="317">
        <v>15</v>
      </c>
      <c r="BR132" s="317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2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282"/>
      <c r="AK133" s="53">
        <v>5985</v>
      </c>
      <c r="AL133" s="285">
        <f t="shared" si="93"/>
        <v>17955</v>
      </c>
      <c r="AM133" s="54">
        <v>0.366951</v>
      </c>
      <c r="AN133" s="285">
        <v>2196.201735</v>
      </c>
      <c r="AO133" s="285">
        <f t="shared" si="94"/>
        <v>6588.605205</v>
      </c>
      <c r="AP133" s="294">
        <v>7002.45</v>
      </c>
      <c r="AQ133" s="294">
        <f t="shared" si="95"/>
        <v>21007.35</v>
      </c>
      <c r="AR133" s="295">
        <v>0.338328822</v>
      </c>
      <c r="AS133" s="294">
        <v>2369.1306596139</v>
      </c>
      <c r="AT133" s="294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300">
        <f t="shared" si="76"/>
        <v>0.590129169076537</v>
      </c>
      <c r="BD133" s="300">
        <f t="shared" si="77"/>
        <v>0.593852148940835</v>
      </c>
      <c r="BE133" s="158"/>
      <c r="BF133" s="158"/>
      <c r="BG133" s="282">
        <f t="shared" si="78"/>
        <v>0</v>
      </c>
      <c r="BH133" s="105">
        <v>40</v>
      </c>
      <c r="BI133" s="105">
        <v>32</v>
      </c>
      <c r="BJ133" s="313">
        <f t="shared" si="86"/>
        <v>-8</v>
      </c>
      <c r="BK133" s="317">
        <v>10</v>
      </c>
      <c r="BL133" s="317">
        <v>8</v>
      </c>
      <c r="BM133" s="105">
        <v>10</v>
      </c>
      <c r="BN133" s="105">
        <v>4</v>
      </c>
      <c r="BO133" s="239">
        <f t="shared" si="79"/>
        <v>-8</v>
      </c>
      <c r="BP133" s="313">
        <f t="shared" si="80"/>
        <v>-24</v>
      </c>
      <c r="BQ133" s="317">
        <v>10</v>
      </c>
      <c r="BR133" s="317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2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282"/>
      <c r="AK134" s="53">
        <v>3000</v>
      </c>
      <c r="AL134" s="285">
        <f t="shared" si="93"/>
        <v>9000</v>
      </c>
      <c r="AM134" s="54">
        <v>0.274995</v>
      </c>
      <c r="AN134" s="285">
        <v>824.985</v>
      </c>
      <c r="AO134" s="285">
        <f t="shared" si="94"/>
        <v>2474.955</v>
      </c>
      <c r="AP134" s="294">
        <v>3510</v>
      </c>
      <c r="AQ134" s="294">
        <f t="shared" si="95"/>
        <v>10530</v>
      </c>
      <c r="AR134" s="295">
        <v>0.25354539</v>
      </c>
      <c r="AS134" s="294">
        <v>889.9443189</v>
      </c>
      <c r="AT134" s="294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300">
        <f t="shared" si="76"/>
        <v>0.44650522317189</v>
      </c>
      <c r="BD134" s="300">
        <f t="shared" si="77"/>
        <v>0.465811914142067</v>
      </c>
      <c r="BE134" s="158"/>
      <c r="BF134" s="158"/>
      <c r="BG134" s="282">
        <f t="shared" si="78"/>
        <v>0</v>
      </c>
      <c r="BH134" s="105">
        <v>40</v>
      </c>
      <c r="BI134" s="105">
        <v>10</v>
      </c>
      <c r="BJ134" s="313">
        <f t="shared" si="86"/>
        <v>-30</v>
      </c>
      <c r="BK134" s="317">
        <v>6</v>
      </c>
      <c r="BL134" s="317">
        <v>2</v>
      </c>
      <c r="BM134" s="105">
        <v>6</v>
      </c>
      <c r="BN134" s="105">
        <v>0</v>
      </c>
      <c r="BO134" s="239">
        <f t="shared" si="79"/>
        <v>-10</v>
      </c>
      <c r="BP134" s="313">
        <f t="shared" si="80"/>
        <v>-30</v>
      </c>
      <c r="BQ134" s="317">
        <v>10</v>
      </c>
      <c r="BR134" s="317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2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282"/>
      <c r="AK135" s="53">
        <v>6840</v>
      </c>
      <c r="AL135" s="285">
        <f t="shared" si="93"/>
        <v>20520</v>
      </c>
      <c r="AM135" s="54">
        <v>0.265101</v>
      </c>
      <c r="AN135" s="285">
        <v>1813.29084</v>
      </c>
      <c r="AO135" s="285">
        <f t="shared" si="94"/>
        <v>5439.87252</v>
      </c>
      <c r="AP135" s="294">
        <v>8002.8</v>
      </c>
      <c r="AQ135" s="294">
        <f t="shared" si="95"/>
        <v>24008.4</v>
      </c>
      <c r="AR135" s="295">
        <v>0.244423122</v>
      </c>
      <c r="AS135" s="294">
        <v>1956.0693607416</v>
      </c>
      <c r="AT135" s="294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300">
        <f t="shared" si="76"/>
        <v>0.492114010096466</v>
      </c>
      <c r="BD135" s="300">
        <f t="shared" si="77"/>
        <v>0.651580507443486</v>
      </c>
      <c r="BE135" s="158"/>
      <c r="BF135" s="158"/>
      <c r="BG135" s="282">
        <f t="shared" si="78"/>
        <v>0</v>
      </c>
      <c r="BH135" s="105">
        <v>40</v>
      </c>
      <c r="BI135" s="105">
        <v>0</v>
      </c>
      <c r="BJ135" s="313">
        <f t="shared" si="86"/>
        <v>-40</v>
      </c>
      <c r="BK135" s="317">
        <v>10</v>
      </c>
      <c r="BL135" s="317">
        <v>0</v>
      </c>
      <c r="BM135" s="105">
        <v>10</v>
      </c>
      <c r="BN135" s="105">
        <v>0</v>
      </c>
      <c r="BO135" s="239">
        <f t="shared" si="79"/>
        <v>-20</v>
      </c>
      <c r="BP135" s="313">
        <f t="shared" si="80"/>
        <v>-60</v>
      </c>
      <c r="BQ135" s="317">
        <v>15</v>
      </c>
      <c r="BR135" s="317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2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282"/>
      <c r="AK136" s="53">
        <v>3000</v>
      </c>
      <c r="AL136" s="285">
        <f t="shared" si="93"/>
        <v>9000</v>
      </c>
      <c r="AM136" s="54">
        <v>0.26</v>
      </c>
      <c r="AN136" s="285">
        <v>780</v>
      </c>
      <c r="AO136" s="285">
        <f t="shared" si="94"/>
        <v>2340</v>
      </c>
      <c r="AP136" s="294">
        <v>3510</v>
      </c>
      <c r="AQ136" s="294">
        <f t="shared" si="95"/>
        <v>10530</v>
      </c>
      <c r="AR136" s="295">
        <v>0.23972</v>
      </c>
      <c r="AS136" s="294">
        <v>841.4172</v>
      </c>
      <c r="AT136" s="294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300">
        <f t="shared" si="76"/>
        <v>0.526169040835708</v>
      </c>
      <c r="BD136" s="300">
        <f t="shared" si="77"/>
        <v>0.558862674386341</v>
      </c>
      <c r="BE136" s="158"/>
      <c r="BF136" s="158"/>
      <c r="BG136" s="282">
        <f t="shared" si="78"/>
        <v>0</v>
      </c>
      <c r="BH136" s="105">
        <v>40</v>
      </c>
      <c r="BI136" s="105">
        <v>0</v>
      </c>
      <c r="BJ136" s="313">
        <f t="shared" si="86"/>
        <v>-40</v>
      </c>
      <c r="BK136" s="317">
        <v>6</v>
      </c>
      <c r="BL136" s="317">
        <v>0</v>
      </c>
      <c r="BM136" s="105">
        <v>6</v>
      </c>
      <c r="BN136" s="105">
        <v>0</v>
      </c>
      <c r="BO136" s="239">
        <f t="shared" si="79"/>
        <v>-12</v>
      </c>
      <c r="BP136" s="313">
        <f t="shared" si="80"/>
        <v>-36</v>
      </c>
      <c r="BQ136" s="317">
        <v>10</v>
      </c>
      <c r="BR136" s="317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2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282"/>
      <c r="AK137" s="53">
        <v>4650</v>
      </c>
      <c r="AL137" s="285">
        <f t="shared" si="93"/>
        <v>13950</v>
      </c>
      <c r="AM137" s="54">
        <v>0.341828</v>
      </c>
      <c r="AN137" s="285">
        <v>1589.5002</v>
      </c>
      <c r="AO137" s="285">
        <f t="shared" si="94"/>
        <v>4768.5006</v>
      </c>
      <c r="AP137" s="294">
        <v>5440.5</v>
      </c>
      <c r="AQ137" s="294">
        <f t="shared" si="95"/>
        <v>16321.5</v>
      </c>
      <c r="AR137" s="295">
        <v>0.315165416</v>
      </c>
      <c r="AS137" s="294">
        <v>1714.657445748</v>
      </c>
      <c r="AT137" s="294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300">
        <f t="shared" si="76"/>
        <v>0.636076341022578</v>
      </c>
      <c r="BD137" s="300">
        <f t="shared" si="77"/>
        <v>0.552837343119077</v>
      </c>
      <c r="BE137" s="158"/>
      <c r="BF137" s="158"/>
      <c r="BG137" s="282">
        <f t="shared" si="78"/>
        <v>0</v>
      </c>
      <c r="BH137" s="105">
        <v>40</v>
      </c>
      <c r="BI137" s="105">
        <v>0</v>
      </c>
      <c r="BJ137" s="313">
        <f t="shared" si="86"/>
        <v>-40</v>
      </c>
      <c r="BK137" s="317">
        <v>6</v>
      </c>
      <c r="BL137" s="317">
        <v>6</v>
      </c>
      <c r="BM137" s="105">
        <v>6</v>
      </c>
      <c r="BN137" s="105">
        <v>0</v>
      </c>
      <c r="BO137" s="239">
        <f t="shared" si="79"/>
        <v>-6</v>
      </c>
      <c r="BP137" s="313">
        <f t="shared" si="80"/>
        <v>-18</v>
      </c>
      <c r="BQ137" s="317">
        <v>10</v>
      </c>
      <c r="BR137" s="317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2">
        <f t="shared" si="83"/>
        <v>-88</v>
      </c>
    </row>
    <row r="138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282"/>
      <c r="AK138" s="55">
        <v>6412.5</v>
      </c>
      <c r="AL138" s="283">
        <f t="shared" si="93"/>
        <v>19237.5</v>
      </c>
      <c r="AM138" s="61">
        <v>0.271794</v>
      </c>
      <c r="AN138" s="284">
        <v>1742.879025</v>
      </c>
      <c r="AO138" s="283">
        <f t="shared" si="94"/>
        <v>5228.637075</v>
      </c>
      <c r="AP138" s="291">
        <v>7502.625</v>
      </c>
      <c r="AQ138" s="292">
        <f t="shared" si="95"/>
        <v>22507.875</v>
      </c>
      <c r="AR138" s="293">
        <v>0.250594068</v>
      </c>
      <c r="AS138" s="291">
        <v>1880.1133194285</v>
      </c>
      <c r="AT138" s="292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300">
        <f t="shared" si="76"/>
        <v>0.646340003221095</v>
      </c>
      <c r="BD138" s="300">
        <f t="shared" si="77"/>
        <v>0.59060624441733</v>
      </c>
      <c r="BE138" s="158"/>
      <c r="BF138" s="158"/>
      <c r="BG138" s="282">
        <f t="shared" si="78"/>
        <v>0</v>
      </c>
      <c r="BH138" s="239">
        <v>40</v>
      </c>
      <c r="BI138" s="239">
        <v>0</v>
      </c>
      <c r="BJ138" s="313">
        <f t="shared" si="86"/>
        <v>-40</v>
      </c>
      <c r="BK138" s="314">
        <v>8</v>
      </c>
      <c r="BL138" s="314">
        <v>6</v>
      </c>
      <c r="BM138" s="239">
        <v>8</v>
      </c>
      <c r="BN138" s="239">
        <v>0</v>
      </c>
      <c r="BO138" s="239">
        <f t="shared" si="79"/>
        <v>-10</v>
      </c>
      <c r="BP138" s="313">
        <f t="shared" si="80"/>
        <v>-30</v>
      </c>
      <c r="BQ138" s="314">
        <v>20</v>
      </c>
      <c r="BR138" s="314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2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282"/>
      <c r="AK139" s="53">
        <v>6840</v>
      </c>
      <c r="AL139" s="285">
        <f t="shared" si="93"/>
        <v>20520</v>
      </c>
      <c r="AM139" s="54">
        <v>0.324077</v>
      </c>
      <c r="AN139" s="285">
        <v>2216.68668</v>
      </c>
      <c r="AO139" s="285">
        <f t="shared" si="94"/>
        <v>6650.06004</v>
      </c>
      <c r="AP139" s="294">
        <v>8002.8</v>
      </c>
      <c r="AQ139" s="294">
        <f t="shared" si="95"/>
        <v>24008.4</v>
      </c>
      <c r="AR139" s="295">
        <v>0.298798994</v>
      </c>
      <c r="AS139" s="294">
        <v>2391.2285891832</v>
      </c>
      <c r="AT139" s="294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300">
        <f t="shared" si="76"/>
        <v>0.623923293513937</v>
      </c>
      <c r="BD139" s="300">
        <f t="shared" si="77"/>
        <v>0.654255030410007</v>
      </c>
      <c r="BE139" s="158"/>
      <c r="BF139" s="158"/>
      <c r="BG139" s="282">
        <f t="shared" si="78"/>
        <v>0</v>
      </c>
      <c r="BH139" s="105">
        <v>40</v>
      </c>
      <c r="BI139" s="105">
        <v>0</v>
      </c>
      <c r="BJ139" s="313">
        <f t="shared" si="86"/>
        <v>-40</v>
      </c>
      <c r="BK139" s="317">
        <v>12</v>
      </c>
      <c r="BL139" s="317">
        <v>2</v>
      </c>
      <c r="BM139" s="105">
        <v>12</v>
      </c>
      <c r="BN139" s="105">
        <v>0</v>
      </c>
      <c r="BO139" s="239">
        <f t="shared" si="79"/>
        <v>-22</v>
      </c>
      <c r="BP139" s="313">
        <f t="shared" si="80"/>
        <v>-66</v>
      </c>
      <c r="BQ139" s="317">
        <v>10</v>
      </c>
      <c r="BR139" s="317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2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282"/>
      <c r="AK140" s="53">
        <v>3000</v>
      </c>
      <c r="AL140" s="285">
        <f t="shared" si="93"/>
        <v>9000</v>
      </c>
      <c r="AM140" s="54">
        <v>0.26</v>
      </c>
      <c r="AN140" s="285">
        <v>780</v>
      </c>
      <c r="AO140" s="285">
        <f t="shared" si="94"/>
        <v>2340</v>
      </c>
      <c r="AP140" s="294">
        <v>3510</v>
      </c>
      <c r="AQ140" s="294">
        <f t="shared" si="95"/>
        <v>10530</v>
      </c>
      <c r="AR140" s="295">
        <v>0.23972</v>
      </c>
      <c r="AS140" s="294">
        <v>841.4172</v>
      </c>
      <c r="AT140" s="294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300">
        <f t="shared" si="76"/>
        <v>0.387281101614435</v>
      </c>
      <c r="BD140" s="300">
        <f t="shared" si="77"/>
        <v>0.588641797830296</v>
      </c>
      <c r="BE140" s="158"/>
      <c r="BF140" s="158"/>
      <c r="BG140" s="282">
        <f t="shared" si="78"/>
        <v>0</v>
      </c>
      <c r="BH140" s="105">
        <v>40</v>
      </c>
      <c r="BI140" s="105">
        <v>0</v>
      </c>
      <c r="BJ140" s="313">
        <f t="shared" si="86"/>
        <v>-40</v>
      </c>
      <c r="BK140" s="317">
        <v>6</v>
      </c>
      <c r="BL140" s="317">
        <v>0</v>
      </c>
      <c r="BM140" s="105">
        <v>6</v>
      </c>
      <c r="BN140" s="105">
        <v>0</v>
      </c>
      <c r="BO140" s="239">
        <f t="shared" si="79"/>
        <v>-12</v>
      </c>
      <c r="BP140" s="313">
        <f t="shared" si="80"/>
        <v>-36</v>
      </c>
      <c r="BQ140" s="317">
        <v>10</v>
      </c>
      <c r="BR140" s="317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2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282"/>
      <c r="AK141" s="53">
        <v>3900</v>
      </c>
      <c r="AL141" s="285">
        <f t="shared" si="93"/>
        <v>11700</v>
      </c>
      <c r="AM141" s="54">
        <v>0.315347</v>
      </c>
      <c r="AN141" s="285">
        <v>1229.8533</v>
      </c>
      <c r="AO141" s="285">
        <f t="shared" si="94"/>
        <v>3689.5599</v>
      </c>
      <c r="AP141" s="294">
        <v>4563</v>
      </c>
      <c r="AQ141" s="294">
        <f t="shared" si="95"/>
        <v>13689</v>
      </c>
      <c r="AR141" s="295">
        <v>0.290749934</v>
      </c>
      <c r="AS141" s="294">
        <v>1326.691948842</v>
      </c>
      <c r="AT141" s="294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300">
        <f t="shared" si="76"/>
        <v>0.26374388194901</v>
      </c>
      <c r="BD141" s="300">
        <f t="shared" si="77"/>
        <v>0.266484871368913</v>
      </c>
      <c r="BE141" s="158"/>
      <c r="BF141" s="158"/>
      <c r="BG141" s="282">
        <f t="shared" si="78"/>
        <v>0</v>
      </c>
      <c r="BH141" s="105">
        <v>40</v>
      </c>
      <c r="BI141" s="105">
        <v>0</v>
      </c>
      <c r="BJ141" s="313">
        <f t="shared" si="86"/>
        <v>-40</v>
      </c>
      <c r="BK141" s="317">
        <v>6</v>
      </c>
      <c r="BL141" s="317">
        <v>1</v>
      </c>
      <c r="BM141" s="105">
        <v>6</v>
      </c>
      <c r="BN141" s="105">
        <v>0</v>
      </c>
      <c r="BO141" s="239">
        <f t="shared" si="79"/>
        <v>-11</v>
      </c>
      <c r="BP141" s="313">
        <f t="shared" si="80"/>
        <v>-33</v>
      </c>
      <c r="BQ141" s="317">
        <v>10</v>
      </c>
      <c r="BR141" s="317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2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282"/>
      <c r="AK142" s="53">
        <v>3750</v>
      </c>
      <c r="AL142" s="285">
        <f t="shared" si="93"/>
        <v>11250</v>
      </c>
      <c r="AM142" s="54">
        <v>0.249581</v>
      </c>
      <c r="AN142" s="285">
        <v>935.92875</v>
      </c>
      <c r="AO142" s="285">
        <f t="shared" si="94"/>
        <v>2807.78625</v>
      </c>
      <c r="AP142" s="294">
        <v>4387.5</v>
      </c>
      <c r="AQ142" s="294">
        <f t="shared" si="95"/>
        <v>13162.5</v>
      </c>
      <c r="AR142" s="295">
        <v>0.230113682</v>
      </c>
      <c r="AS142" s="294">
        <v>1009.623779775</v>
      </c>
      <c r="AT142" s="294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300">
        <f t="shared" si="76"/>
        <v>0.764171699905033</v>
      </c>
      <c r="BD142" s="300">
        <f t="shared" si="77"/>
        <v>0.556131248670136</v>
      </c>
      <c r="BE142" s="158"/>
      <c r="BF142" s="158"/>
      <c r="BG142" s="282">
        <f t="shared" si="78"/>
        <v>0</v>
      </c>
      <c r="BH142" s="105">
        <v>40</v>
      </c>
      <c r="BI142" s="105">
        <v>0</v>
      </c>
      <c r="BJ142" s="313">
        <f t="shared" si="86"/>
        <v>-40</v>
      </c>
      <c r="BK142" s="317">
        <v>6</v>
      </c>
      <c r="BL142" s="317">
        <v>2</v>
      </c>
      <c r="BM142" s="105">
        <v>6</v>
      </c>
      <c r="BN142" s="105">
        <v>0</v>
      </c>
      <c r="BO142" s="239">
        <f t="shared" si="79"/>
        <v>-10</v>
      </c>
      <c r="BP142" s="313">
        <f t="shared" si="80"/>
        <v>-30</v>
      </c>
      <c r="BQ142" s="317">
        <v>10</v>
      </c>
      <c r="BR142" s="317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2">
        <f t="shared" si="83"/>
        <v>-70</v>
      </c>
    </row>
    <row r="143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282"/>
      <c r="AK143" s="53">
        <f>SUM(AK3:AK142)</f>
        <v>1201136.25</v>
      </c>
      <c r="AL143" s="285">
        <f>SUM(AL3:AL142)</f>
        <v>3603408.75</v>
      </c>
      <c r="AM143" s="54">
        <f>AN143/AK143</f>
        <v>0.272474079253082</v>
      </c>
      <c r="AN143" s="285">
        <f>SUM(AN3:AN142)</f>
        <v>327278.49377625</v>
      </c>
      <c r="AO143" s="285">
        <f>SUM(AO3:AO142)</f>
        <v>981835.48132875</v>
      </c>
      <c r="AP143" s="294">
        <f>SUM(AP3:AP142)</f>
        <v>1405329.4125</v>
      </c>
      <c r="AQ143" s="294">
        <f>SUM(AQ3:AQ142)</f>
        <v>4215988.2375</v>
      </c>
      <c r="AR143" s="295">
        <f>AS143/AP143</f>
        <v>0.251221101071342</v>
      </c>
      <c r="AS143" s="294">
        <f>SUM(AS3:AS142)</f>
        <v>353048.402376192</v>
      </c>
      <c r="AT143" s="294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300">
        <f t="shared" si="76"/>
        <v>0.815707790503531</v>
      </c>
      <c r="BD143" s="300">
        <f t="shared" si="77"/>
        <v>0.737595916727934</v>
      </c>
      <c r="BE143" s="158"/>
      <c r="BF143" s="158"/>
      <c r="BG143" s="282">
        <f>SUM(BG3:BG142)</f>
        <v>114225.31409</v>
      </c>
      <c r="BH143" s="105">
        <f>SUM(BH1:BH52)</f>
        <v>5020</v>
      </c>
      <c r="BI143" s="105">
        <f>SUM(BI1:BI52)</f>
        <v>4729</v>
      </c>
      <c r="BJ143" s="313">
        <f>SUM(BJ3:BJ142)</f>
        <v>-6787</v>
      </c>
      <c r="BK143" s="317">
        <f>SUM(BK1:BK52)</f>
        <v>564</v>
      </c>
      <c r="BL143" s="317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3">
        <f>SUM(BP3:BP142)</f>
        <v>-5502</v>
      </c>
      <c r="BQ143" s="317">
        <f>SUM(BQ1:BQ52)</f>
        <v>648</v>
      </c>
      <c r="BR143" s="317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2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7" workbookViewId="0">
      <selection activeCell="N13" sqref="N13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workbookViewId="0">
      <selection activeCell="A1" sqref="A$1:A$1048576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5" sqref="$A5:$XFD5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14" sqref="E14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70" workbookViewId="0">
      <selection activeCell="BC77" sqref="BC77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G5" sqref="G5"/>
    </sheetView>
  </sheetViews>
  <sheetFormatPr defaultColWidth="9" defaultRowHeight="23" customHeight="1" outlineLevelRow="7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230</v>
      </c>
      <c r="C2" s="111" t="s">
        <v>21</v>
      </c>
      <c r="D2" s="111" t="s">
        <v>1065</v>
      </c>
      <c r="E2" s="111" t="s">
        <v>1066</v>
      </c>
      <c r="F2" s="111" t="s">
        <v>1067</v>
      </c>
      <c r="G2" s="112" t="s">
        <v>1068</v>
      </c>
    </row>
    <row r="3" customHeight="1" spans="1:7">
      <c r="A3" s="113">
        <v>1</v>
      </c>
      <c r="B3" s="113" t="s">
        <v>75</v>
      </c>
      <c r="C3" s="113">
        <v>367</v>
      </c>
      <c r="D3" s="113" t="s">
        <v>1069</v>
      </c>
      <c r="E3" s="113">
        <v>10043</v>
      </c>
      <c r="F3" s="113" t="s">
        <v>783</v>
      </c>
      <c r="G3" s="113">
        <v>869.41</v>
      </c>
    </row>
    <row r="4" customHeight="1" spans="1:7">
      <c r="A4" s="113">
        <v>2</v>
      </c>
      <c r="B4" s="113" t="s">
        <v>75</v>
      </c>
      <c r="C4" s="113">
        <v>367</v>
      </c>
      <c r="D4" s="113" t="s">
        <v>1069</v>
      </c>
      <c r="E4" s="113">
        <v>11799</v>
      </c>
      <c r="F4" s="113" t="s">
        <v>364</v>
      </c>
      <c r="G4" s="113">
        <v>869.4</v>
      </c>
    </row>
    <row r="5" customHeight="1" spans="1:7">
      <c r="A5" s="113"/>
      <c r="B5" s="113"/>
      <c r="C5" s="113"/>
      <c r="D5" s="113"/>
      <c r="E5" s="113"/>
      <c r="F5" s="113" t="s">
        <v>1070</v>
      </c>
      <c r="G5" s="113">
        <v>1738.81</v>
      </c>
    </row>
    <row r="6" customHeight="1" spans="1:7">
      <c r="A6" s="113"/>
      <c r="B6" s="113"/>
      <c r="C6" s="113"/>
      <c r="D6" s="113"/>
      <c r="E6" s="113"/>
      <c r="F6" s="113"/>
      <c r="G6" s="113"/>
    </row>
    <row r="7" customHeight="1" spans="1:7">
      <c r="A7" s="113"/>
      <c r="B7" s="113"/>
      <c r="C7" s="113"/>
      <c r="D7" s="113"/>
      <c r="E7" s="113"/>
      <c r="F7" s="113"/>
      <c r="G7" s="113"/>
    </row>
    <row r="8" customHeight="1" spans="1:7">
      <c r="A8" s="113"/>
      <c r="B8" s="113"/>
      <c r="C8" s="113"/>
      <c r="D8" s="113"/>
      <c r="E8" s="113"/>
      <c r="F8" s="113"/>
      <c r="G8" s="113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A益安宁丸 18048051879</cp:lastModifiedBy>
  <dcterms:created xsi:type="dcterms:W3CDTF">2021-07-12T09:13:00Z</dcterms:created>
  <dcterms:modified xsi:type="dcterms:W3CDTF">2021-07-31T07:53:33Z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B10B314E2BE84828891E839066D2DE32</vt:lpwstr>
  </property>
  <property fmtid="{D5CDD505-2E9C-101B-9397-08002B2CF9AE}" pid="3" name="KSOProductBuildVer">
    <vt:lpwstr>2052-11.1.0.10667</vt:lpwstr>
  </property>
</Properties>
</file>