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<sst xmlns="http://schemas.openxmlformats.org/spreadsheetml/2006/main" count="4367" uniqueCount="1074">
  <si>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</si>
  <si>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</si>
  <si>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</si>
  <si>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</si>
  <si>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</si>
  <si>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</si>
  <si>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</si>
  <si>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</si>
  <si>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</si>
  <si>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</si>
  <si>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</si>
  <si>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</si>
  <si>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</si>
  <si>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</si>
  <si>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</si>
  <si>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</si>
  <si>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</si>
  <si>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</si>
  <si>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</si>
  <si>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</si>
  <si>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</si>
  <si>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</si>
  <si>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</si>
  <si>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</si>
  <si>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</si>
  <si>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</si>
  <si>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</si>
  <si>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</si>
  <si>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</si>
  <si>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</si>
  <si>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</si>
  <si>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</si>
  <si>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</si>
  <si>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</si>
  <si>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</si>
  <si>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</si>
  <si>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</si>
  <si>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</si>
  <si>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</si>
  <si>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</si>
  <si>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</si>
  <si>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</si>
  <si>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</si>
  <si>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</si>
  <si>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</si>
  <si>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</si>
  <si>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</si>
  <si>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</si>
  <si>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</si>
  <si>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</si>
  <si>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</si>
  <si>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</si>
  <si>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</si>
  <si>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</si>
  <si>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</si>
  <si>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</si>
  <si>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</si>
  <si>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</si>
  <si>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</si>
  <si>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</si>
  <si>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</si>
  <si>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</si>
  <si>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</si>
  <si>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</si>
  <si>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</si>
  <si>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</si>
  <si>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</si>
  <si>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</si>
  <si>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</si>
  <si>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</si>
  <si>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</si>
  <si>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</si>
  <si>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</si>
  <si>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</si>
  <si>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</si>
  <si>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</si>
  <si>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</si>
  <si>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</si>
  <si>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</si>
  <si>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</si>
  <si>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</si>
  <si>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</si>
  <si>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</si>
  <si>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</si>
  <si>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</si>
  <si>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</si>
  <si>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</si>
  <si>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</si>
  <si>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</si>
  <si>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</si>
  <si>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</si>
  <si>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</si>
  <si>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</si>
  <si>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</si>
  <si>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</si>
  <si>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</si>
  <si>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</si>
  <si>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</si>
  <si>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</si>
  <si>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</si>
  <si>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</si>
  <si>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</si>
  <si>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</si>
  <si>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</si>
  <si>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</si>
  <si>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</si>
  <si>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</si>
  <si>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</si>
  <si>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</si>
  <si>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</si>
  <si>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</si>
  <si>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</si>
  <si>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</si>
  <si>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</si>
  <si>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</si>
  <si>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</si>
  <si>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</si>
  <si>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</si>
  <si>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</si>
  <si>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</si>
  <si>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</si>
  <si>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</si>
  <si>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</si>
  <si>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</si>
  <si>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</si>
  <si>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</si>
  <si>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</si>
  <si>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</si>
  <si>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</si>
  <si>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</si>
  <si>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</si>
  <si>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</si>
  <si>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</si>
  <si>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</si>
  <si>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</si>
  <si>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</si>
  <si>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</si>
  <si>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</si>
  <si>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</si>
  <si>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</si>
  <si>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</si>
  <si>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</si>
  <si>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</si>
  <si>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</si>
  <si>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</si>
  <si>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</si>
  <si>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</si>
  <si>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</si>
  <si>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</si>
  <si>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</si>
  <si>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</si>
  <si>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</si>
  <si>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</si>
  <si>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</si>
  <si>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</si>
  <si>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</si>
  <si>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</si>
  <si>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</si>
  <si>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</si>
  <si>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</si>
  <si>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</si>
  <si>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</si>
  <si>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</si>
  <si>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</si>
  <si>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</si>
  <si>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</si>
  <si>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</si>
  <si>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</si>
  <si>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</si>
  <si>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</si>
  <si>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</si>
  <si>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</si>
  <si>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</si>
  <si>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</si>
  <si>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</si>
  <si>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</si>
  <si>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</si>
  <si>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</si>
  <si>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</si>
  <si>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</si>
  <si>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</si>
  <si>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</si>
  <si>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</si>
  <si>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</si>
  <si>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</si>
  <si>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</si>
  <si>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</si>
  <si>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</si>
  <si>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</si>
  <si>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</si>
  <si>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</si>
  <si>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</si>
  <si>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</si>
  <si>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</si>
  <si>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</si>
  <si>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</si>
  <si>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</si>
  <si>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</si>
  <si>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</si>
  <si>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</si>
  <si>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</si>
  <si>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</si>
  <si>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</si>
  <si>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</si>
  <si>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</si>
  <si>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</si>
  <si>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</si>
  <si>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</si>
  <si>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</si>
  <si>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</si>
  <si>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</si>
  <si>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</si>
  <si>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</si>
  <si>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</si>
  <si>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</si>
  <si>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</si>
  <si>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</si>
  <si>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</si>
  <si>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</si>
  <si>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</si>
  <si>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</si>
  <si>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</si>
  <si>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</si>
  <si>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</si>
  <si>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</si>
  <si>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</si>
  <si>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</si>
  <si>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</si>
  <si>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</si>
  <si>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</si>
  <si>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</si>
  <si>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</si>
  <si>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</si>
  <si>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</si>
  <si>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</si>
  <si>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</si>
  <si>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</si>
  <si>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</si>
  <si>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</si>
  <si>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</si>
  <si>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</si>
  <si>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</si>
  <si>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</si>
  <si>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</si>
  <si>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</si>
  <si>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</si>
  <si>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</si>
  <si>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</si>
  <si>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</si>
  <si>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</si>
  <si>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</si>
  <si>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</si>
  <si>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</si>
  <si>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</si>
  <si>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</si>
  <si>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</si>
  <si>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</si>
  <si>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</si>
  <si>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</si>
  <si>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</si>
  <si>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</si>
  <si>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</si>
  <si>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</si>
  <si>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</si>
  <si>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</si>
  <si>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</si>
  <si>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</si>
  <si>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</si>
  <si>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</si>
  <si>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</si>
  <si>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</si>
  <si>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</si>
  <si>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</si>
  <si>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</si>
  <si>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</si>
  <si>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</si>
  <si>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</si>
  <si>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</si>
  <si>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</si>
  <si>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</si>
  <si>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</si>
  <si>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</si>
  <si>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</si>
  <si>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</si>
  <si>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</si>
  <si>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</si>
  <si>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</si>
  <si>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</si>
  <si>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</si>
  <si>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</si>
  <si>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</si>
  <si>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</si>
  <si>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</si>
  <si>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</si>
  <si>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</si>
  <si>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</si>
  <si>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</si>
  <si>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</si>
  <si>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</si>
  <si>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</si>
  <si>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</si>
  <si>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</si>
  <si>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</si>
  <si>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</si>
  <si>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</si>
  <si>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</si>
  <si>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</si>
  <si>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</si>
  <si>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</si>
  <si>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</si>
  <si>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</si>
  <si>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</si>
  <si>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</si>
  <si>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</si>
  <si>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</si>
  <si>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</si>
  <si>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</si>
  <si>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</si>
  <si>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</si>
  <si>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</si>
  <si>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</si>
  <si>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</si>
  <si>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</si>
  <si>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</si>
  <si>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</si>
  <si>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</si>
  <si>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</si>
  <si>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</si>
  <si>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</si>
  <si>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</si>
  <si>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</si>
  <si>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</si>
  <si>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</si>
  <si>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</si>
  <si>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</si>
  <si>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</si>
  <si>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</si>
  <si>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</si>
  <si>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</si>
  <si>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</si>
  <si>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</si>
  <si>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</si>
  <si>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</si>
  <si>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</si>
  <si>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</si>
  <si>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</si>
  <si>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</si>
  <si>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</si>
  <si>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</si>
  <si>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</si>
  <si>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</si>
  <si>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</si>
  <si>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</si>
  <si>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</si>
  <si>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</si>
  <si>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</si>
  <si>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</si>
  <si>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</si>
  <si>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</si>
  <si>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</si>
  <si>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</si>
  <si>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</si>
  <si>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</si>
  <si>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</si>
  <si>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</si>
  <si>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</si>
  <si>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</si>
  <si>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</si>
  <si>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</si>
  <si>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</si>
  <si>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</si>
  <si>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</si>
  <si>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</si>
  <si>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</si>
  <si>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</si>
  <si>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</si>
  <si>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</si>
  <si>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</si>
  <si>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</si>
  <si>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</si>
  <si>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</si>
  <si>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</si>
  <si>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</si>
  <si>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</si>
  <si>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</si>
  <si>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</si>
  <si>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</si>
  <si>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</si>
  <si>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</si>
  <si>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</si>
  <si>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</si>
  <si>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</si>
  <si>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</si>
  <si>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</si>
  <si>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</si>
  <si>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</si>
  <si>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</si>
  <si>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</si>
  <si>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</si>
  <si>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</si>
  <si>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</si>
  <si>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</si>
  <si>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</si>
  <si>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</si>
  <si>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</si>
  <si>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</si>
  <si>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</si>
  <si>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</si>
  <si>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</si>
  <si>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</si>
  <si>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</si>
  <si>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</si>
  <si>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</si>
  <si>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</si>
  <si>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</si>
  <si>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</si>
  <si>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</si>
  <si>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</si>
  <si>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</si>
  <si>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</si>
  <si>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</si>
  <si>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</si>
  <si>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</si>
  <si>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</si>
  <si>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</si>
  <si>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</si>
  <si>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</si>
  <si>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</si>
  <si>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</si>
  <si>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</si>
  <si>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</si>
  <si>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</si>
  <si>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</si>
  <si>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</si>
  <si>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</si>
  <si>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</si>
  <si>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</si>
  <si>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</si>
  <si>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</si>
  <si>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</si>
  <si>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</si>
  <si>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</si>
  <si>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</si>
  <si>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</si>
  <si>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</si>
  <si>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</si>
  <si>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</si>
  <si>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</si>
  <si>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</si>
  <si>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</si>
  <si>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</si>
  <si>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</si>
  <si>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</si>
  <si>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</si>
  <si>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</si>
  <si>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</si>
  <si>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</si>
  <si>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</si>
  <si>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</si>
  <si>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</si>
  <si>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</si>
  <si>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</si>
  <si>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</si>
  <si>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</si>
  <si>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</si>
  <si>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</si>
  <si>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</si>
  <si>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</si>
  <si>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</si>
  <si>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</si>
  <si>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</si>
  <si>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</si>
  <si>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</si>
  <si>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</si>
  <si>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</si>
  <si>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</si>
  <si>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</si>
  <si>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</si>
  <si>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</si>
  <si>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</si>
  <si>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</si>
  <si>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</si>
  <si>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</si>
  <si>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</si>
  <si>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</si>
  <si>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</si>
  <si>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</si>
  <si>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</si>
  <si>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</si>
  <si>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</si>
  <si>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</si>
  <si>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</si>
  <si>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</si>
  <si>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</si>
  <si>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</si>
  <si>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</si>
  <si>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</si>
  <si>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</si>
  <si>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</si>
  <si>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</si>
  <si>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</si>
  <si>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</si>
  <si>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</si>
  <si>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</si>
  <si>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</si>
  <si>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</si>
  <si>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</si>
  <si>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</si>
  <si>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</si>
  <si>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</si>
  <si>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</si>
  <si>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</si>
  <si>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</si>
  <si>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</si>
  <si>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</si>
  <si>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</si>
  <si>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</si>
  <si>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</si>
  <si>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</si>
  <si>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</si>
  <si>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</si>
  <si>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</si>
  <si>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</si>
  <si>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</si>
  <si>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</si>
  <si>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</si>
  <si>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</si>
  <si>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</si>
  <si>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</si>
  <si>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</si>
  <si>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</si>
  <si>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</si>
  <si>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</si>
  <si>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</si>
  <si>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</si>
  <si>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</si>
  <si>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</si>
  <si>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</si>
  <si>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</si>
  <si>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</si>
  <si>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</si>
  <si>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</si>
  <si>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</si>
  <si>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</si>
  <si>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</si>
  <si>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</si>
  <si>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</si>
  <si>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</si>
  <si>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</si>
  <si>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</si>
  <si>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</si>
  <si>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</si>
  <si>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</si>
  <si>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</si>
  <si>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</si>
  <si>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</si>
  <si>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</si>
  <si>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</si>
  <si>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</si>
  <si>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</si>
  <si>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</si>
  <si>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</si>
  <si>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</si>
  <si>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</si>
  <si>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</si>
  <si>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</si>
  <si>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</si>
  <si>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</si>
  <si>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</si>
  <si>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</si>
  <si>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</si>
  <si>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</si>
  <si>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</si>
  <si>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</si>
  <si>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</si>
  <si>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</si>
  <si>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</si>
  <si>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</si>
  <si>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</si>
  <si>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</si>
  <si>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</si>
  <si>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</si>
  <si>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</si>
  <si>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</si>
  <si>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</si>
  <si>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</si>
  <si>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</si>
  <si>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</si>
  <si>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</si>
  <si>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</si>
  <si>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</si>
  <si>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</si>
  <si>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</si>
  <si>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</si>
  <si>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</si>
  <si>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</si>
  <si>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</si>
  <si>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</si>
  <si>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</si>
  <si>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</si>
  <si>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</si>
  <si>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</si>
  <si>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</si>
  <si>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</si>
  <si>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</si>
  <si>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</si>
  <si>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</si>
  <si>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</si>
  <si>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</si>
  <si>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</si>
  <si>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</si>
  <si>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</si>
  <si>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</si>
  <si>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</si>
  <si>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</si>
  <si>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</si>
  <si>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</si>
  <si>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</si>
  <si>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</si>
  <si>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</si>
  <si>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</si>
  <si>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</si>
  <si>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</si>
  <si>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</si>
  <si>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</si>
  <si>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</si>
  <si>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</si>
  <si>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</si>
  <si>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</si>
  <si>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</si>
  <si>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</si>
  <si>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</si>
  <si>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</si>
  <si>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</si>
  <si>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</si>
  <si>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</si>
  <si>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</si>
  <si>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</si>
  <si>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</si>
  <si>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</si>
  <si>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</si>
  <si>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</si>
  <si>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</si>
  <si>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</si>
  <si>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</si>
  <si>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</si>
  <si>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</si>
  <si>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</si>
  <si>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</si>
  <si>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</si>
  <si>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</si>
  <si>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</si>
  <si>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</si>
  <si>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</si>
  <si>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</si>
  <si>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</si>
  <si>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</si>
  <si>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</si>
  <si>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</si>
  <si>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</si>
  <si>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</si>
  <si>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</si>
  <si>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</si>
  <si>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</si>
  <si>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</si>
  <si>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</si>
  <si>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</si>
  <si>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</si>
  <si>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</si>
  <si>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</si>
  <si>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</si>
  <si>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</si>
  <si>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</si>
  <si>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</si>
  <si>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</si>
  <si>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</si>
  <si>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</si>
  <si>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</si>
  <si>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</si>
  <si>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</si>
  <si>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</si>
  <si>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</si>
  <si>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</si>
  <si>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</si>
  <si>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</si>
  <si>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</si>
  <si>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</si>
  <si>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</si>
  <si>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</si>
  <si>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</si>
  <si>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</si>
  <si>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</si>
  <si>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</si>
  <si>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</si>
  <si>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</si>
  <si>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</si>
  <si>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</si>
  <si>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</si>
  <si>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</si>
  <si>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</si>
  <si>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</si>
  <si>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</si>
  <si>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</si>
  <si>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</si>
  <si>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</si>
  <si>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</si>
  <si>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</si>
  <si>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</si>
  <si>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</si>
  <si>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</si>
  <si>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</si>
  <si>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</si>
  <si>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</si>
  <si>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</si>
  <si>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</si>
  <si>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</si>
  <si>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</si>
  <si>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</si>
  <si>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</si>
  <si>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</si>
  <si>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</si>
  <si>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</si>
  <si>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</si>
  <si>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</si>
  <si>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</si>
  <si>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</si>
  <si>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</si>
  <si>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</si>
  <si>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</si>
  <si>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</si>
  <si>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</si>
  <si>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</si>
  <si>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</si>
  <si>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</si>
  <si>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</si>
  <si>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</si>
  <si>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</si>
  <si>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</si>
  <si>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</si>
  <si>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</si>
  <si>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</si>
  <si>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</si>
  <si>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</si>
  <si>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</si>
  <si>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</si>
  <si>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</si>
  <si>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</si>
  <si>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</si>
  <si>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</si>
  <si>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</si>
  <si>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</si>
  <si>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</si>
  <si>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</si>
  <si>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</si>
  <si>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</si>
  <si>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</si>
  <si>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</si>
  <si>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</si>
  <si>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</si>
  <si>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</si>
  <si>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</si>
  <si>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</si>
  <si>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</si>
  <si>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</si>
  <si>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</si>
  <si>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</si>
  <si>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</si>
  <si>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</si>
  <si>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</si>
  <si>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</si>
  <si>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</si>
  <si>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</si>
  <si>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</si>
  <si>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</si>
  <si>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</si>
  <si>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</si>
  <si>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</si>
  <si>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</si>
  <si>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</si>
  <si>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</si>
  <si>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</si>
  <si>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</si>
  <si>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</si>
  <si>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</si>
  <si>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</si>
  <si>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</si>
  <si>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</si>
  <si>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</si>
  <si>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</si>
  <si>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</si>
  <si>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</si>
  <si>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</si>
  <si>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</si>
  <si>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</si>
  <si>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</si>
  <si>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</si>
  <si>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</si>
  <si>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</si>
  <si>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</si>
  <si>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</si>
  <si>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</si>
  <si>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</si>
  <si>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</si>
  <si>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</si>
  <si>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</si>
  <si>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</si>
  <si>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</si>
  <si>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</si>
  <si>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</si>
  <si>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</si>
  <si>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</si>
  <si>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</si>
  <si>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</si>
  <si>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</si>
  <si>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</si>
  <si>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</si>
  <si>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</si>
  <si>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</si>
  <si>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</si>
  <si>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</si>
  <si>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</si>
  <si>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</si>
  <si>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</si>
  <si>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</si>
  <si>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</si>
  <si>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</si>
  <si>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</si>
  <si>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</si>
  <si>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</si>
  <si>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</si>
  <si>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</si>
  <si>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</si>
  <si>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</si>
  <si>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</si>
  <si>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</si>
  <si>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</si>
  <si>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</si>
  <si>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</si>
  <si>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</si>
  <si>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</si>
  <si>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</si>
  <si>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</si>
  <si>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</si>
  <si>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</si>
  <si>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</si>
  <si>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</si>
  <si>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</si>
  <si>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</si>
  <si>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</si>
  <si>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</si>
  <si>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</si>
  <si>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</si>
  <si>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</si>
  <si>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</si>
  <si>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</si>
  <si>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</si>
  <si>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</si>
  <si>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</si>
  <si>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</si>
  <si>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</si>
  <si>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</si>
  <si>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</si>
  <si>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</si>
  <si>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</si>
  <si>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</si>
  <si>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</si>
  <si>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</si>
  <si>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</si>
  <si>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</si>
  <si>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</si>
  <si>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</si>
  <si>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</si>
  <si>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</si>
  <si>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</si>
  <si>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</si>
  <si>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</si>
  <si>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</si>
  <si>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</si>
  <si>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</si>
  <si>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</si>
  <si>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</si>
  <si>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</si>
  <si>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</si>
  <si>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</si>
  <si>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</si>
  <si>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</si>
  <si>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</si>
  <si>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</si>
  <si>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</si>
  <si>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</si>
  <si>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</si>
  <si>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</si>
  <si>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</si>
  <si>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</si>
  <si>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</si>
  <si>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</si>
  <si>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</si>
  <si>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</si>
  <si>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</si>
  <si>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</si>
  <si>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</si>
  <si>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</si>
  <si>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</si>
  <si>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</si>
  <si>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</si>
  <si>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</si>
  <si>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</si>
  <si>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</si>
  <si>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</si>
  <si>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</si>
  <si>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</si>
  <si>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</si>
  <si>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</si>
  <si>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</si>
  <si>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</si>
  <si>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</si>
  <si>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</si>
  <si>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</si>
  <si>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</si>
  <si>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</si>
  <si>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</si>
  <si>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</si>
  <si>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</si>
  <si>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</si>
  <si>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</si>
  <si>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</si>
  <si>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</si>
  <si>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</si>
  <si>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</si>
  <si>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</si>
  <si>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</si>
  <si>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</si>
  <si>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</si>
  <si>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</si>
  <si>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</si>
  <si>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</si>
  <si>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</si>
  <si>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</si>
  <si>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</si>
  <si>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</si>
  <si>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</si>
  <si>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</si>
  <si>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</si>
  <si>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</si>
  <si>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</si>
  <si>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</si>
  <si>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</si>
  <si>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</si>
  <si>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</si>
  <si>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</si>
  <si>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</si>
  <si>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</si>
  <si>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</si>
  <si>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</si>
  <si>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</si>
  <si>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</si>
  <si>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</si>
  <si>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</si>
  <si>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</si>
  <si>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</si>
  <si>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</si>
  <si>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</si>
  <si>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</si>
  <si>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</si>
  <si>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</si>
  <si>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</si>
  <si>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</si>
  <si>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</si>
  <si>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</si>
  <si>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</si>
  <si>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</si>
  <si>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</si>
  <si>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</si>
  <si>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</si>
  <si>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</si>
  <si>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</si>
  <si>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</si>
  <si>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</si>
  <si>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</si>
  <si>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</si>
  <si>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</si>
  <si>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</si>
  <si>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</si>
  <si>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</si>
  <si>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</si>
  <si>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</si>
  <si>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</si>
  <si>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</si>
  <si>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</si>
  <si>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</si>
  <si>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</si>
  <si>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</si>
  <si>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</si>
  <si>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</si>
  <si>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</si>
  <si>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</si>
  <si>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</si>
  <si>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</si>
  <si>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</si>
  <si>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</si>
  <si>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</si>
  <si>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</si>
  <si>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</si>
  <si>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</si>
  <si>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</si>
  <si>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</si>
  <si>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</si>
  <si>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</si>
  <si>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</si>
  <si>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</si>
  <si>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</si>
  <si>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</si>
  <si>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</si>
  <si>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</si>
  <si>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</si>
  <si>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</si>
  <si>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</si>
  <si>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</si>
  <si>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</si>
  <si>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</si>
  <si>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</si>
  <si>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</si>
  <si>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</si>
  <si>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</si>
  <si>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</si>
  <si>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</si>
  <si>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</si>
  <si>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</si>
  <si>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</si>
  <si>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</si>
  <si>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</si>
  <si>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</si>
  <si>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</si>
  <si>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</si>
  <si>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</si>
  <si>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</si>
  <si>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</si>
  <si>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</si>
  <si>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</si>
  <si>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</si>
  <si>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</si>
  <si>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</si>
  <si>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</si>
  <si>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</si>
  <si>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</si>
  <si>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</si>
  <si>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</si>
  <si>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</si>
  <si>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</si>
  <si>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</si>
  <si>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</si>
  <si>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</si>
  <si>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</si>
  <si>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</si>
  <si>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</si>
  <si>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</si>
  <si>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</si>
  <si>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</si>
  <si>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</si>
  <si>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</si>
  <si>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</si>
  <si>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</si>
  <si>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</si>
  <si>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</si>
  <si>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</si>
  <si>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</si>
  <si>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</si>
  <si>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</si>
  <si>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</si>
  <si>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</si>
  <si>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城中片区</t>
  </si>
  <si>
    <t>通盈街</t>
  </si>
  <si>
    <t>黄天平</t>
  </si>
  <si>
    <t>刘静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</si>
</sst>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28" borderId="16" applyNumberFormat="0" applyAlignment="0" applyProtection="0">
      <alignment vertical="center"/>
    </xf>
    <xf numFmtId="0" fontId="46" fillId="28" borderId="10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H1" activePane="topRight" state="frozen"/>
      <selection/>
      <selection pane="topRight" activeCell="A9" sqref="$A9:$XFD9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7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7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113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8"/>
      <c r="BF3" s="158"/>
      <c r="BG3" s="113">
        <f>AI3+AJ3+BE3+BF3</f>
        <v>0</v>
      </c>
      <c r="BH3" s="239">
        <v>40</v>
      </c>
      <c r="BI3" s="239">
        <v>22</v>
      </c>
      <c r="BJ3" s="312">
        <f>BI3-BH3</f>
        <v>-18</v>
      </c>
      <c r="BK3" s="313">
        <v>10</v>
      </c>
      <c r="BL3" s="313">
        <v>4</v>
      </c>
      <c r="BM3" s="239">
        <v>10</v>
      </c>
      <c r="BN3" s="239">
        <v>0</v>
      </c>
      <c r="BO3" s="239">
        <f>(BL3+BN3)-(BK3+BM3)</f>
        <v>-16</v>
      </c>
      <c r="BP3" s="312">
        <f>BO3*3</f>
        <v>-48</v>
      </c>
      <c r="BQ3" s="313">
        <v>10</v>
      </c>
      <c r="BR3" s="313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1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113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60">
        <f>(AV4-AO4)*0.2</f>
        <v>1651.08257</v>
      </c>
      <c r="BG4" s="113">
        <f t="shared" ref="BG4:BG35" si="18">AI4+AJ4+BE4+BF4</f>
        <v>9015.16757</v>
      </c>
      <c r="BH4" s="239">
        <v>80</v>
      </c>
      <c r="BI4" s="239">
        <v>42</v>
      </c>
      <c r="BJ4" s="312">
        <f>BI4-BH4</f>
        <v>-38</v>
      </c>
      <c r="BK4" s="313">
        <v>12</v>
      </c>
      <c r="BL4" s="313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1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113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113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9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1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113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60"/>
      <c r="BG6" s="113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9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1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113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113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9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1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113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8"/>
      <c r="BF8" s="158"/>
      <c r="BG8" s="113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9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113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113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9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1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113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60">
        <f>(AV10-AO10)*0.2</f>
        <v>242.64216</v>
      </c>
      <c r="BG10" s="113">
        <f t="shared" si="18"/>
        <v>4266.63216</v>
      </c>
      <c r="BH10" s="239">
        <v>80</v>
      </c>
      <c r="BI10" s="239">
        <v>10</v>
      </c>
      <c r="BJ10" s="312">
        <f>BI10-BH10</f>
        <v>-70</v>
      </c>
      <c r="BK10" s="313">
        <v>12</v>
      </c>
      <c r="BL10" s="313">
        <v>9</v>
      </c>
      <c r="BM10" s="239">
        <v>12</v>
      </c>
      <c r="BN10" s="239">
        <v>2</v>
      </c>
      <c r="BO10" s="239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113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8"/>
      <c r="BF11" s="158"/>
      <c r="BG11" s="113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9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113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113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9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113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8"/>
      <c r="BF13" s="158"/>
      <c r="BG13" s="113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9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113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8"/>
      <c r="BF14" s="158"/>
      <c r="BG14" s="113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9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113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8"/>
      <c r="BF15" s="158"/>
      <c r="BG15" s="113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9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113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113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9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113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8"/>
      <c r="BF17" s="158"/>
      <c r="BG17" s="113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9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1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113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8"/>
      <c r="BF18" s="158"/>
      <c r="BG18" s="113">
        <f t="shared" si="18"/>
        <v>927.662</v>
      </c>
      <c r="BH18" s="239">
        <v>40</v>
      </c>
      <c r="BI18" s="239">
        <v>55</v>
      </c>
      <c r="BJ18" s="312">
        <v>0</v>
      </c>
      <c r="BK18" s="313">
        <v>10</v>
      </c>
      <c r="BL18" s="313">
        <v>14</v>
      </c>
      <c r="BM18" s="239">
        <v>10</v>
      </c>
      <c r="BN18" s="239">
        <v>8</v>
      </c>
      <c r="BO18" s="239">
        <f t="shared" si="19"/>
        <v>2</v>
      </c>
      <c r="BP18" s="312">
        <v>0</v>
      </c>
      <c r="BQ18" s="313">
        <v>10</v>
      </c>
      <c r="BR18" s="313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113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113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9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113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8"/>
      <c r="BF20" s="158"/>
      <c r="BG20" s="113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9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113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8"/>
      <c r="BF21" s="158"/>
      <c r="BG21" s="113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9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113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8"/>
      <c r="BF22" s="158"/>
      <c r="BG22" s="113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9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113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113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9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113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8"/>
      <c r="BF24" s="158"/>
      <c r="BG24" s="113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9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113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8"/>
      <c r="BF25" s="158"/>
      <c r="BG25" s="113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9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113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8"/>
      <c r="BF26" s="158"/>
      <c r="BG26" s="113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9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113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113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9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113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8"/>
      <c r="BF28" s="158"/>
      <c r="BG28" s="113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9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1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113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113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9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113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8"/>
      <c r="BF30" s="158"/>
      <c r="BG30" s="113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9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1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113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113">
        <f t="shared" si="18"/>
        <v>3191.65</v>
      </c>
      <c r="BH31" s="239">
        <v>80</v>
      </c>
      <c r="BI31" s="239">
        <v>142</v>
      </c>
      <c r="BJ31" s="312">
        <v>0</v>
      </c>
      <c r="BK31" s="313">
        <v>14</v>
      </c>
      <c r="BL31" s="313">
        <v>35</v>
      </c>
      <c r="BM31" s="239">
        <v>14</v>
      </c>
      <c r="BN31" s="239">
        <v>38</v>
      </c>
      <c r="BO31" s="239">
        <f t="shared" si="19"/>
        <v>45</v>
      </c>
      <c r="BP31" s="312">
        <v>0</v>
      </c>
      <c r="BQ31" s="313">
        <v>10</v>
      </c>
      <c r="BR31" s="313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113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8"/>
      <c r="BF32" s="158"/>
      <c r="BG32" s="113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9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1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113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8"/>
      <c r="BF33" s="158"/>
      <c r="BG33" s="113">
        <f t="shared" si="18"/>
        <v>2071.033</v>
      </c>
      <c r="BH33" s="239">
        <v>80</v>
      </c>
      <c r="BI33" s="239">
        <v>32</v>
      </c>
      <c r="BJ33" s="312">
        <f>BI33-BH33</f>
        <v>-48</v>
      </c>
      <c r="BK33" s="313">
        <v>12</v>
      </c>
      <c r="BL33" s="313">
        <v>8</v>
      </c>
      <c r="BM33" s="239">
        <v>12</v>
      </c>
      <c r="BN33" s="239">
        <v>10</v>
      </c>
      <c r="BO33" s="239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113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8"/>
      <c r="BF34" s="158"/>
      <c r="BG34" s="113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9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113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113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9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113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113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113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8"/>
      <c r="BF37" s="158"/>
      <c r="BG37" s="113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9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113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8"/>
      <c r="BF38" s="158"/>
      <c r="BG38" s="113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9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113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8"/>
      <c r="BF39" s="158"/>
      <c r="BG39" s="113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9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1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113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50">
        <v>21256.24</v>
      </c>
      <c r="AV40" s="150">
        <v>5532.75</v>
      </c>
      <c r="AW40" s="150"/>
      <c r="AX40" s="150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8"/>
      <c r="BF40" s="158"/>
      <c r="BG40" s="113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9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1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113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8"/>
      <c r="BF41" s="158"/>
      <c r="BG41" s="113">
        <f t="shared" si="34"/>
        <v>819.184</v>
      </c>
      <c r="BH41" s="239">
        <v>40</v>
      </c>
      <c r="BI41" s="239">
        <v>0</v>
      </c>
      <c r="BJ41" s="312">
        <f>BI41-BH41</f>
        <v>-40</v>
      </c>
      <c r="BK41" s="313">
        <v>8</v>
      </c>
      <c r="BL41" s="313">
        <v>4</v>
      </c>
      <c r="BM41" s="239">
        <v>8</v>
      </c>
      <c r="BN41" s="239">
        <v>3</v>
      </c>
      <c r="BO41" s="239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113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8"/>
      <c r="BF42" s="158"/>
      <c r="BG42" s="113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9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1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113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8"/>
      <c r="BF43" s="158"/>
      <c r="BG43" s="113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9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113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8"/>
      <c r="BF44" s="158"/>
      <c r="BG44" s="113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9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113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8"/>
      <c r="BF45" s="158"/>
      <c r="BG45" s="113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9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113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8"/>
      <c r="BF46" s="158"/>
      <c r="BG46" s="113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9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1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113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8"/>
      <c r="BF47" s="158"/>
      <c r="BG47" s="113">
        <f t="shared" si="34"/>
        <v>1293.95</v>
      </c>
      <c r="BH47" s="239">
        <v>40</v>
      </c>
      <c r="BI47" s="239">
        <v>0</v>
      </c>
      <c r="BJ47" s="312">
        <f t="shared" si="42"/>
        <v>-40</v>
      </c>
      <c r="BK47" s="313">
        <v>12</v>
      </c>
      <c r="BL47" s="313">
        <v>0</v>
      </c>
      <c r="BM47" s="239">
        <v>12</v>
      </c>
      <c r="BN47" s="239">
        <v>0</v>
      </c>
      <c r="BO47" s="239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113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113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9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1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113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8"/>
      <c r="BF49" s="158"/>
      <c r="BG49" s="113">
        <f t="shared" si="34"/>
        <v>600</v>
      </c>
      <c r="BH49" s="239">
        <v>40</v>
      </c>
      <c r="BI49" s="239">
        <v>23</v>
      </c>
      <c r="BJ49" s="312">
        <f t="shared" si="42"/>
        <v>-17</v>
      </c>
      <c r="BK49" s="313">
        <v>10</v>
      </c>
      <c r="BL49" s="313">
        <v>2</v>
      </c>
      <c r="BM49" s="239">
        <v>10</v>
      </c>
      <c r="BN49" s="239">
        <v>0</v>
      </c>
      <c r="BO49" s="239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113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8"/>
      <c r="BF50" s="158"/>
      <c r="BG50" s="113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9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113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60">
        <f>(AV51-AO51)*0.2</f>
        <v>195.2938</v>
      </c>
      <c r="BG51" s="113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9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1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113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113">
        <f t="shared" si="34"/>
        <v>797.814</v>
      </c>
      <c r="BH52" s="239">
        <v>40</v>
      </c>
      <c r="BI52" s="239">
        <v>0</v>
      </c>
      <c r="BJ52" s="312">
        <f t="shared" si="42"/>
        <v>-40</v>
      </c>
      <c r="BK52" s="313">
        <v>8</v>
      </c>
      <c r="BL52" s="313">
        <v>6</v>
      </c>
      <c r="BM52" s="239">
        <v>8</v>
      </c>
      <c r="BN52" s="239">
        <v>0</v>
      </c>
      <c r="BO52" s="239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113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8"/>
      <c r="BF53" s="158"/>
      <c r="BG53" s="113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9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113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8"/>
      <c r="BF54" s="158"/>
      <c r="BG54" s="113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9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113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113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9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113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50">
        <v>33731.22</v>
      </c>
      <c r="AV56" s="150">
        <v>7642.56</v>
      </c>
      <c r="AW56" s="150"/>
      <c r="AX56" s="150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113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9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113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8"/>
      <c r="BF57" s="158"/>
      <c r="BG57" s="113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9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113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8"/>
      <c r="BF58" s="158"/>
      <c r="BG58" s="113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9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113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113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9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113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8"/>
      <c r="BF60" s="158"/>
      <c r="BG60" s="113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9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113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8"/>
      <c r="BF61" s="158"/>
      <c r="BG61" s="113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9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113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8"/>
      <c r="BF62" s="158"/>
      <c r="BG62" s="113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9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113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8"/>
      <c r="BF63" s="158"/>
      <c r="BG63" s="113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9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113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8"/>
      <c r="BF64" s="158"/>
      <c r="BG64" s="113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9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113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8"/>
      <c r="BF65" s="158"/>
      <c r="BG65" s="113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9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113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8"/>
      <c r="BF66" s="158"/>
      <c r="BG66" s="113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9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113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8"/>
      <c r="BF67" s="158"/>
      <c r="BG67" s="113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9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113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8"/>
      <c r="BF68" s="158"/>
      <c r="BG68" s="113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113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8"/>
      <c r="BF69" s="158"/>
      <c r="BG69" s="113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9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113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8"/>
      <c r="BF70" s="158"/>
      <c r="BG70" s="113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9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113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8"/>
      <c r="BF71" s="158"/>
      <c r="BG71" s="113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9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113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113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9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113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8"/>
      <c r="BF73" s="158"/>
      <c r="BG73" s="113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9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113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8"/>
      <c r="BF74" s="158"/>
      <c r="BG74" s="113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9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113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60"/>
      <c r="BG75" s="113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9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113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8"/>
      <c r="BF76" s="158"/>
      <c r="BG76" s="113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9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113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8"/>
      <c r="BF77" s="158"/>
      <c r="BG77" s="113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9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113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8"/>
      <c r="BF78" s="158"/>
      <c r="BG78" s="113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9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113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8"/>
      <c r="BF79" s="158"/>
      <c r="BG79" s="113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9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113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113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9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1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113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8"/>
      <c r="BF81" s="158"/>
      <c r="BG81" s="113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9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1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113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8"/>
      <c r="BF82" s="158"/>
      <c r="BG82" s="113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9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1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113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8"/>
      <c r="BF83" s="158"/>
      <c r="BG83" s="113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9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1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113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8"/>
      <c r="BF84" s="158"/>
      <c r="BG84" s="113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9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1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113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60"/>
      <c r="BG85" s="113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9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1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113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113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9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1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113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8"/>
      <c r="BF87" s="158"/>
      <c r="BG87" s="113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9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1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113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8"/>
      <c r="BF88" s="158"/>
      <c r="BG88" s="113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9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1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113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8"/>
      <c r="BF89" s="158"/>
      <c r="BG89" s="113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9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113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113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9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113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8"/>
      <c r="BF91" s="158"/>
      <c r="BG91" s="113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9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113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8"/>
      <c r="BF92" s="158"/>
      <c r="BG92" s="113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9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113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8"/>
      <c r="BF93" s="158"/>
      <c r="BG93" s="113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9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113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8"/>
      <c r="BF94" s="158"/>
      <c r="BG94" s="113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9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113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8"/>
      <c r="BF95" s="158"/>
      <c r="BG95" s="113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9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113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113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9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113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8"/>
      <c r="BF97" s="158"/>
      <c r="BG97" s="113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9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113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8"/>
      <c r="BF98" s="158"/>
      <c r="BG98" s="113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9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113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8"/>
      <c r="BF99" s="158"/>
      <c r="BG99" s="113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9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113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8"/>
      <c r="BF100" s="158"/>
      <c r="BG100" s="113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113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8"/>
      <c r="BF101" s="158"/>
      <c r="BG101" s="113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9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113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60">
        <v>0</v>
      </c>
      <c r="BG102" s="113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9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113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8"/>
      <c r="BF103" s="158"/>
      <c r="BG103" s="113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9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1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113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8"/>
      <c r="BF104" s="158"/>
      <c r="BG104" s="113">
        <f t="shared" si="78"/>
        <v>0</v>
      </c>
      <c r="BH104" s="239">
        <v>40</v>
      </c>
      <c r="BI104" s="239">
        <v>0</v>
      </c>
      <c r="BJ104" s="312">
        <f t="shared" si="69"/>
        <v>-40</v>
      </c>
      <c r="BK104" s="313">
        <v>8</v>
      </c>
      <c r="BL104" s="313">
        <v>10</v>
      </c>
      <c r="BM104" s="239">
        <v>8</v>
      </c>
      <c r="BN104" s="239">
        <v>0</v>
      </c>
      <c r="BO104" s="239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113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60">
        <f t="shared" ref="BF102:BF106" si="84">(AV105-AO105)*0.2</f>
        <v>499.55611</v>
      </c>
      <c r="BG105" s="113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9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113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60">
        <f t="shared" si="84"/>
        <v>1248.2652</v>
      </c>
      <c r="BG106" s="113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9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113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8"/>
      <c r="BF107" s="158"/>
      <c r="BG107" s="113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9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113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8"/>
      <c r="BF108" s="158"/>
      <c r="BG108" s="113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9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113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8"/>
      <c r="BF109" s="158"/>
      <c r="BG109" s="113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9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113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8"/>
      <c r="BF110" s="158"/>
      <c r="BG110" s="113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9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113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8"/>
      <c r="BF111" s="158"/>
      <c r="BG111" s="113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9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113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8"/>
      <c r="BF112" s="158"/>
      <c r="BG112" s="113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9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113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8"/>
      <c r="BF113" s="158"/>
      <c r="BG113" s="113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9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113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8"/>
      <c r="BF114" s="158"/>
      <c r="BG114" s="113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9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113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8"/>
      <c r="BF115" s="158"/>
      <c r="BG115" s="113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9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113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8"/>
      <c r="BF116" s="158"/>
      <c r="BG116" s="113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9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113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8"/>
      <c r="BF117" s="158"/>
      <c r="BG117" s="113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9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113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8"/>
      <c r="BF118" s="158"/>
      <c r="BG118" s="113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9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113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8"/>
      <c r="BF119" s="158"/>
      <c r="BG119" s="113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9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113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8"/>
      <c r="BF120" s="158"/>
      <c r="BG120" s="113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9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113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8"/>
      <c r="BF121" s="158"/>
      <c r="BG121" s="113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9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1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113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113">
        <f t="shared" si="78"/>
        <v>300</v>
      </c>
      <c r="BH122" s="239">
        <v>960</v>
      </c>
      <c r="BI122" s="239">
        <v>560</v>
      </c>
      <c r="BJ122" s="312">
        <f>BI122-BH122</f>
        <v>-400</v>
      </c>
      <c r="BK122" s="313">
        <v>12</v>
      </c>
      <c r="BL122" s="313">
        <v>19</v>
      </c>
      <c r="BM122" s="239">
        <v>12</v>
      </c>
      <c r="BN122" s="239">
        <v>18</v>
      </c>
      <c r="BO122" s="239">
        <f t="shared" si="79"/>
        <v>13</v>
      </c>
      <c r="BP122" s="312">
        <v>0</v>
      </c>
      <c r="BQ122" s="313">
        <v>10</v>
      </c>
      <c r="BR122" s="313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113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8"/>
      <c r="BF123" s="158"/>
      <c r="BG123" s="113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9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113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8"/>
      <c r="BF124" s="158"/>
      <c r="BG124" s="113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9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113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8"/>
      <c r="BF125" s="158"/>
      <c r="BG125" s="113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9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1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113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8"/>
      <c r="BF126" s="158"/>
      <c r="BG126" s="113">
        <f t="shared" si="78"/>
        <v>0</v>
      </c>
      <c r="BH126" s="239">
        <v>60</v>
      </c>
      <c r="BI126" s="239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9">
        <v>12</v>
      </c>
      <c r="BN126" s="239">
        <v>0</v>
      </c>
      <c r="BO126" s="239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113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113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9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113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8"/>
      <c r="BF128" s="158"/>
      <c r="BG128" s="113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9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113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8"/>
      <c r="BF129" s="158"/>
      <c r="BG129" s="113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9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113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8"/>
      <c r="BF130" s="158"/>
      <c r="BG130" s="113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9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113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8"/>
      <c r="BF131" s="158"/>
      <c r="BG131" s="113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9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113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8"/>
      <c r="BF132" s="158"/>
      <c r="BG132" s="113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9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113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8"/>
      <c r="BF133" s="158"/>
      <c r="BG133" s="113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9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113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8"/>
      <c r="BF134" s="158"/>
      <c r="BG134" s="113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9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113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8"/>
      <c r="BF135" s="158"/>
      <c r="BG135" s="113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9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113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8"/>
      <c r="BF136" s="158"/>
      <c r="BG136" s="113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9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113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8"/>
      <c r="BF137" s="158"/>
      <c r="BG137" s="113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9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1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113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8"/>
      <c r="BF138" s="158"/>
      <c r="BG138" s="113">
        <f t="shared" si="78"/>
        <v>0</v>
      </c>
      <c r="BH138" s="239">
        <v>40</v>
      </c>
      <c r="BI138" s="239">
        <v>0</v>
      </c>
      <c r="BJ138" s="312">
        <f t="shared" si="86"/>
        <v>-40</v>
      </c>
      <c r="BK138" s="313">
        <v>8</v>
      </c>
      <c r="BL138" s="313">
        <v>6</v>
      </c>
      <c r="BM138" s="239">
        <v>8</v>
      </c>
      <c r="BN138" s="239">
        <v>0</v>
      </c>
      <c r="BO138" s="239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113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8"/>
      <c r="BF139" s="158"/>
      <c r="BG139" s="113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9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113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8"/>
      <c r="BF140" s="158"/>
      <c r="BG140" s="113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9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113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8"/>
      <c r="BF141" s="158"/>
      <c r="BG141" s="113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9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113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8"/>
      <c r="BF142" s="158"/>
      <c r="BG142" s="113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9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113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8"/>
      <c r="BF143" s="158"/>
      <c r="BG143" s="113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7" sqref="$A7:$XFD7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70" sqref="E70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23" workbookViewId="0">
      <selection activeCell="A12" sqref="$A12:$XFD1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17" sqref="G17"/>
    </sheetView>
  </sheetViews>
  <sheetFormatPr defaultColWidth="9" defaultRowHeight="23" customHeight="1" outlineLevelRow="7" outlineLevelCol="6"/>
  <cols>
    <col min="7" max="7" width="15.25" customWidth="1"/>
  </cols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1070</v>
      </c>
      <c r="C3">
        <v>373</v>
      </c>
      <c r="D3" t="s">
        <v>1071</v>
      </c>
      <c r="E3">
        <v>11602</v>
      </c>
      <c r="F3" t="s">
        <v>785</v>
      </c>
      <c r="G3">
        <v>889.64</v>
      </c>
    </row>
    <row r="4" customHeight="1" spans="1:7">
      <c r="A4">
        <v>2</v>
      </c>
      <c r="B4" t="s">
        <v>1070</v>
      </c>
      <c r="C4">
        <v>373</v>
      </c>
      <c r="D4" t="s">
        <v>1071</v>
      </c>
      <c r="E4">
        <v>11120</v>
      </c>
      <c r="F4" t="s">
        <v>1072</v>
      </c>
      <c r="G4">
        <v>889.6</v>
      </c>
    </row>
    <row r="5" customHeight="1" spans="1:7">
      <c r="A5">
        <v>2</v>
      </c>
      <c r="B5" t="s">
        <v>1070</v>
      </c>
      <c r="C5">
        <v>373</v>
      </c>
      <c r="D5" t="s">
        <v>1071</v>
      </c>
      <c r="E5">
        <v>12203</v>
      </c>
      <c r="F5" t="s">
        <v>1073</v>
      </c>
      <c r="G5">
        <v>889.6</v>
      </c>
    </row>
    <row r="6" customHeight="1" spans="7:7">
      <c r="G6">
        <v>2668.84</v>
      </c>
    </row>
    <row r="8" customHeight="1" spans="7:7">
      <c r="G8" s="113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33AA47D9F0CE4CC59CE2CA3C6AF2994E</vt:lpwstr>
  </property>
  <property fmtid="{D5CDD505-2E9C-101B-9397-08002B2CF9AE}" pid="3" name="KSOProductBuildVer">
    <vt:lpwstr>2052-11.1.0.10667</vt:lpwstr>
  </property>
</Properties>
</file>