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BA142" i="1"/>
  <c r="AX142"/>
  <c r="AV142"/>
  <c r="AU142"/>
  <c r="AT142"/>
  <c r="AS142"/>
  <c r="AR142"/>
  <c r="AO142"/>
  <c r="AN142"/>
  <c r="AM142"/>
  <c r="AL142"/>
  <c r="AK142"/>
  <c r="AJ142"/>
  <c r="AI142"/>
  <c r="AH142"/>
  <c r="AG142"/>
  <c r="AF142"/>
  <c r="AE142"/>
  <c r="AD142"/>
  <c r="Z142"/>
  <c r="Y142"/>
  <c r="X142"/>
  <c r="W142"/>
  <c r="V142"/>
  <c r="S142"/>
  <c r="R142"/>
  <c r="Q142"/>
  <c r="P142"/>
  <c r="N142"/>
  <c r="M142"/>
  <c r="L142"/>
  <c r="K142"/>
  <c r="I142"/>
  <c r="H142"/>
  <c r="AV141"/>
  <c r="AU141"/>
  <c r="AT141"/>
  <c r="AS141"/>
  <c r="AR141"/>
  <c r="AM141"/>
  <c r="AJ141"/>
  <c r="AH141"/>
  <c r="AE141"/>
  <c r="AC141"/>
  <c r="Z141"/>
  <c r="Y141"/>
  <c r="X141"/>
  <c r="W141"/>
  <c r="V141"/>
  <c r="Q141"/>
  <c r="N141"/>
  <c r="L141"/>
  <c r="I141"/>
  <c r="BA140"/>
  <c r="AZ140"/>
  <c r="AV140"/>
  <c r="AU140"/>
  <c r="AT140"/>
  <c r="AS140"/>
  <c r="AR140"/>
  <c r="AM140"/>
  <c r="AJ140"/>
  <c r="AH140"/>
  <c r="AE140"/>
  <c r="AC140"/>
  <c r="Z140"/>
  <c r="Y140"/>
  <c r="X140"/>
  <c r="W140"/>
  <c r="V140"/>
  <c r="Q140"/>
  <c r="N140"/>
  <c r="L140"/>
  <c r="I140"/>
  <c r="AV139"/>
  <c r="AU139"/>
  <c r="AT139"/>
  <c r="AS139"/>
  <c r="AR139"/>
  <c r="AM139"/>
  <c r="AJ139"/>
  <c r="AH139"/>
  <c r="AE139"/>
  <c r="AC139"/>
  <c r="Z139"/>
  <c r="Y139"/>
  <c r="X139"/>
  <c r="W139"/>
  <c r="V139"/>
  <c r="Q139"/>
  <c r="N139"/>
  <c r="L139"/>
  <c r="I139"/>
  <c r="BA138"/>
  <c r="AV138"/>
  <c r="AU138"/>
  <c r="AT138"/>
  <c r="AS138"/>
  <c r="AR138"/>
  <c r="AM138"/>
  <c r="AJ138"/>
  <c r="AH138"/>
  <c r="AE138"/>
  <c r="AC138"/>
  <c r="Z138"/>
  <c r="Y138"/>
  <c r="X138"/>
  <c r="W138"/>
  <c r="V138"/>
  <c r="Q138"/>
  <c r="N138"/>
  <c r="L138"/>
  <c r="I138"/>
  <c r="AV137"/>
  <c r="AU137"/>
  <c r="AT137"/>
  <c r="AS137"/>
  <c r="AR137"/>
  <c r="AM137"/>
  <c r="AJ137"/>
  <c r="AH137"/>
  <c r="AE137"/>
  <c r="AC137"/>
  <c r="Z137"/>
  <c r="Y137"/>
  <c r="X137"/>
  <c r="W137"/>
  <c r="V137"/>
  <c r="Q137"/>
  <c r="N137"/>
  <c r="L137"/>
  <c r="I137"/>
  <c r="BA136"/>
  <c r="AZ136"/>
  <c r="AV136"/>
  <c r="AU136"/>
  <c r="AT136"/>
  <c r="AS136"/>
  <c r="AR136"/>
  <c r="AM136"/>
  <c r="AJ136"/>
  <c r="AH136"/>
  <c r="AE136"/>
  <c r="AC136"/>
  <c r="Z136"/>
  <c r="Y136"/>
  <c r="X136"/>
  <c r="W136"/>
  <c r="V136"/>
  <c r="Q136"/>
  <c r="N136"/>
  <c r="L136"/>
  <c r="I136"/>
  <c r="AV135"/>
  <c r="AU135"/>
  <c r="AT135"/>
  <c r="AS135"/>
  <c r="AR135"/>
  <c r="AM135"/>
  <c r="AL135"/>
  <c r="AJ135"/>
  <c r="AH135"/>
  <c r="AG135"/>
  <c r="AE135"/>
  <c r="AC135"/>
  <c r="Z135"/>
  <c r="Y135"/>
  <c r="X135"/>
  <c r="W135"/>
  <c r="V135"/>
  <c r="Q135"/>
  <c r="P135"/>
  <c r="N135"/>
  <c r="L135"/>
  <c r="K135"/>
  <c r="I135"/>
  <c r="AV134"/>
  <c r="AU134"/>
  <c r="AT134"/>
  <c r="AS134"/>
  <c r="AR134"/>
  <c r="AM134"/>
  <c r="AJ134"/>
  <c r="AH134"/>
  <c r="AE134"/>
  <c r="AC134"/>
  <c r="Z134"/>
  <c r="Y134"/>
  <c r="X134"/>
  <c r="W134"/>
  <c r="V134"/>
  <c r="Q134"/>
  <c r="N134"/>
  <c r="L134"/>
  <c r="I134"/>
  <c r="AV133"/>
  <c r="AU133"/>
  <c r="AT133"/>
  <c r="AS133"/>
  <c r="AR133"/>
  <c r="AM133"/>
  <c r="AJ133"/>
  <c r="AH133"/>
  <c r="AE133"/>
  <c r="AC133"/>
  <c r="Z133"/>
  <c r="Y133"/>
  <c r="X133"/>
  <c r="W133"/>
  <c r="V133"/>
  <c r="Q133"/>
  <c r="N133"/>
  <c r="L133"/>
  <c r="I133"/>
  <c r="AV132"/>
  <c r="AU132"/>
  <c r="AT132"/>
  <c r="AS132"/>
  <c r="AR132"/>
  <c r="AM132"/>
  <c r="AJ132"/>
  <c r="AH132"/>
  <c r="AE132"/>
  <c r="AC132"/>
  <c r="Z132"/>
  <c r="Y132"/>
  <c r="X132"/>
  <c r="W132"/>
  <c r="V132"/>
  <c r="Q132"/>
  <c r="N132"/>
  <c r="L132"/>
  <c r="I132"/>
  <c r="BA131"/>
  <c r="AZ131"/>
  <c r="AV131"/>
  <c r="AU131"/>
  <c r="AT131"/>
  <c r="AS131"/>
  <c r="AR131"/>
  <c r="AM131"/>
  <c r="AJ131"/>
  <c r="AH131"/>
  <c r="AE131"/>
  <c r="AC131"/>
  <c r="Z131"/>
  <c r="Y131"/>
  <c r="X131"/>
  <c r="W131"/>
  <c r="V131"/>
  <c r="Q131"/>
  <c r="N131"/>
  <c r="L131"/>
  <c r="I131"/>
  <c r="AV130"/>
  <c r="AU130"/>
  <c r="AT130"/>
  <c r="AS130"/>
  <c r="AR130"/>
  <c r="AM130"/>
  <c r="AJ130"/>
  <c r="AH130"/>
  <c r="AE130"/>
  <c r="AC130"/>
  <c r="Z130"/>
  <c r="Y130"/>
  <c r="X130"/>
  <c r="W130"/>
  <c r="V130"/>
  <c r="Q130"/>
  <c r="N130"/>
  <c r="L130"/>
  <c r="I130"/>
  <c r="AV129"/>
  <c r="AU129"/>
  <c r="AT129"/>
  <c r="AS129"/>
  <c r="AR129"/>
  <c r="AM129"/>
  <c r="AJ129"/>
  <c r="AH129"/>
  <c r="AE129"/>
  <c r="AC129"/>
  <c r="Z129"/>
  <c r="Y129"/>
  <c r="X129"/>
  <c r="W129"/>
  <c r="V129"/>
  <c r="Q129"/>
  <c r="N129"/>
  <c r="L129"/>
  <c r="I129"/>
  <c r="BA128"/>
  <c r="AZ128"/>
  <c r="AV128"/>
  <c r="AU128"/>
  <c r="AT128"/>
  <c r="AS128"/>
  <c r="AR128"/>
  <c r="AM128"/>
  <c r="AJ128"/>
  <c r="AH128"/>
  <c r="AE128"/>
  <c r="AC128"/>
  <c r="Z128"/>
  <c r="Y128"/>
  <c r="X128"/>
  <c r="W128"/>
  <c r="V128"/>
  <c r="Q128"/>
  <c r="N128"/>
  <c r="L128"/>
  <c r="I128"/>
  <c r="BA127"/>
  <c r="AZ127"/>
  <c r="AV127"/>
  <c r="AU127"/>
  <c r="AT127"/>
  <c r="AS127"/>
  <c r="AR127"/>
  <c r="AM127"/>
  <c r="AJ127"/>
  <c r="AH127"/>
  <c r="AE127"/>
  <c r="AC127"/>
  <c r="Z127"/>
  <c r="Y127"/>
  <c r="X127"/>
  <c r="W127"/>
  <c r="V127"/>
  <c r="Q127"/>
  <c r="N127"/>
  <c r="L127"/>
  <c r="I127"/>
  <c r="BA126"/>
  <c r="AZ126"/>
  <c r="AV126"/>
  <c r="AU126"/>
  <c r="AT126"/>
  <c r="AS126"/>
  <c r="AR126"/>
  <c r="AM126"/>
  <c r="AJ126"/>
  <c r="AH126"/>
  <c r="AE126"/>
  <c r="AC126"/>
  <c r="Z126"/>
  <c r="Y126"/>
  <c r="X126"/>
  <c r="W126"/>
  <c r="V126"/>
  <c r="Q126"/>
  <c r="N126"/>
  <c r="L126"/>
  <c r="I126"/>
  <c r="BA125"/>
  <c r="AZ125"/>
  <c r="AV125"/>
  <c r="AU125"/>
  <c r="AT125"/>
  <c r="AS125"/>
  <c r="AR125"/>
  <c r="AM125"/>
  <c r="AJ125"/>
  <c r="AH125"/>
  <c r="AE125"/>
  <c r="AC125"/>
  <c r="Z125"/>
  <c r="Y125"/>
  <c r="X125"/>
  <c r="W125"/>
  <c r="V125"/>
  <c r="Q125"/>
  <c r="N125"/>
  <c r="L125"/>
  <c r="I125"/>
  <c r="AV124"/>
  <c r="AU124"/>
  <c r="AT124"/>
  <c r="AS124"/>
  <c r="AR124"/>
  <c r="AM124"/>
  <c r="AJ124"/>
  <c r="AH124"/>
  <c r="AE124"/>
  <c r="AC124"/>
  <c r="Z124"/>
  <c r="Y124"/>
  <c r="X124"/>
  <c r="W124"/>
  <c r="V124"/>
  <c r="Q124"/>
  <c r="N124"/>
  <c r="L124"/>
  <c r="I124"/>
  <c r="AV123"/>
  <c r="AU123"/>
  <c r="AT123"/>
  <c r="AS123"/>
  <c r="AR123"/>
  <c r="AM123"/>
  <c r="AJ123"/>
  <c r="AH123"/>
  <c r="AE123"/>
  <c r="AC123"/>
  <c r="Z123"/>
  <c r="Y123"/>
  <c r="X123"/>
  <c r="W123"/>
  <c r="V123"/>
  <c r="Q123"/>
  <c r="N123"/>
  <c r="L123"/>
  <c r="I123"/>
  <c r="AV122"/>
  <c r="AU122"/>
  <c r="AT122"/>
  <c r="AS122"/>
  <c r="AR122"/>
  <c r="AM122"/>
  <c r="AJ122"/>
  <c r="AH122"/>
  <c r="AE122"/>
  <c r="AC122"/>
  <c r="Z122"/>
  <c r="Y122"/>
  <c r="X122"/>
  <c r="W122"/>
  <c r="V122"/>
  <c r="Q122"/>
  <c r="N122"/>
  <c r="L122"/>
  <c r="I122"/>
  <c r="AV121"/>
  <c r="AU121"/>
  <c r="AT121"/>
  <c r="AS121"/>
  <c r="AR121"/>
  <c r="AM121"/>
  <c r="AJ121"/>
  <c r="AH121"/>
  <c r="AE121"/>
  <c r="AC121"/>
  <c r="Z121"/>
  <c r="Y121"/>
  <c r="X121"/>
  <c r="W121"/>
  <c r="V121"/>
  <c r="Q121"/>
  <c r="N121"/>
  <c r="L121"/>
  <c r="I121"/>
  <c r="AV120"/>
  <c r="AU120"/>
  <c r="AT120"/>
  <c r="AS120"/>
  <c r="AR120"/>
  <c r="AM120"/>
  <c r="AJ120"/>
  <c r="AH120"/>
  <c r="AE120"/>
  <c r="AC120"/>
  <c r="Z120"/>
  <c r="Y120"/>
  <c r="X120"/>
  <c r="W120"/>
  <c r="V120"/>
  <c r="Q120"/>
  <c r="N120"/>
  <c r="L120"/>
  <c r="I120"/>
  <c r="BA119"/>
  <c r="AZ119"/>
  <c r="AV119"/>
  <c r="AU119"/>
  <c r="AT119"/>
  <c r="AS119"/>
  <c r="AR119"/>
  <c r="AM119"/>
  <c r="AJ119"/>
  <c r="AH119"/>
  <c r="AE119"/>
  <c r="AC119"/>
  <c r="Z119"/>
  <c r="Y119"/>
  <c r="X119"/>
  <c r="W119"/>
  <c r="V119"/>
  <c r="Q119"/>
  <c r="N119"/>
  <c r="L119"/>
  <c r="I119"/>
  <c r="BA118"/>
  <c r="AZ118"/>
  <c r="AV118"/>
  <c r="AU118"/>
  <c r="AT118"/>
  <c r="AS118"/>
  <c r="AR118"/>
  <c r="AM118"/>
  <c r="AJ118"/>
  <c r="AH118"/>
  <c r="AE118"/>
  <c r="AC118"/>
  <c r="Z118"/>
  <c r="Y118"/>
  <c r="X118"/>
  <c r="W118"/>
  <c r="V118"/>
  <c r="Q118"/>
  <c r="N118"/>
  <c r="L118"/>
  <c r="I118"/>
  <c r="BA117"/>
  <c r="AZ117"/>
  <c r="AV117"/>
  <c r="AU117"/>
  <c r="AT117"/>
  <c r="AS117"/>
  <c r="AR117"/>
  <c r="AM117"/>
  <c r="AJ117"/>
  <c r="AH117"/>
  <c r="AE117"/>
  <c r="AC117"/>
  <c r="Z117"/>
  <c r="Y117"/>
  <c r="X117"/>
  <c r="W117"/>
  <c r="V117"/>
  <c r="Q117"/>
  <c r="N117"/>
  <c r="L117"/>
  <c r="I117"/>
  <c r="BA116"/>
  <c r="AZ116"/>
  <c r="AV116"/>
  <c r="AU116"/>
  <c r="AT116"/>
  <c r="AS116"/>
  <c r="AR116"/>
  <c r="AM116"/>
  <c r="AJ116"/>
  <c r="AH116"/>
  <c r="AE116"/>
  <c r="AC116"/>
  <c r="Z116"/>
  <c r="Y116"/>
  <c r="X116"/>
  <c r="W116"/>
  <c r="V116"/>
  <c r="Q116"/>
  <c r="N116"/>
  <c r="L116"/>
  <c r="I116"/>
  <c r="BA115"/>
  <c r="AV115"/>
  <c r="AU115"/>
  <c r="AT115"/>
  <c r="AS115"/>
  <c r="AR115"/>
  <c r="AM115"/>
  <c r="AJ115"/>
  <c r="AH115"/>
  <c r="AE115"/>
  <c r="AC115"/>
  <c r="AA115"/>
  <c r="Z115"/>
  <c r="Y115"/>
  <c r="X115"/>
  <c r="W115"/>
  <c r="V115"/>
  <c r="Q115"/>
  <c r="N115"/>
  <c r="L115"/>
  <c r="I115"/>
  <c r="AV114"/>
  <c r="AU114"/>
  <c r="AT114"/>
  <c r="AS114"/>
  <c r="AR114"/>
  <c r="AM114"/>
  <c r="AJ114"/>
  <c r="AH114"/>
  <c r="AE114"/>
  <c r="AC114"/>
  <c r="Z114"/>
  <c r="Y114"/>
  <c r="X114"/>
  <c r="W114"/>
  <c r="V114"/>
  <c r="Q114"/>
  <c r="N114"/>
  <c r="L114"/>
  <c r="I114"/>
  <c r="BA113"/>
  <c r="AZ113"/>
  <c r="AV113"/>
  <c r="AU113"/>
  <c r="AT113"/>
  <c r="AS113"/>
  <c r="AR113"/>
  <c r="AM113"/>
  <c r="AJ113"/>
  <c r="AH113"/>
  <c r="AE113"/>
  <c r="AC113"/>
  <c r="Z113"/>
  <c r="Y113"/>
  <c r="X113"/>
  <c r="W113"/>
  <c r="V113"/>
  <c r="Q113"/>
  <c r="N113"/>
  <c r="L113"/>
  <c r="I113"/>
  <c r="AV112"/>
  <c r="AU112"/>
  <c r="AT112"/>
  <c r="AS112"/>
  <c r="AR112"/>
  <c r="AM112"/>
  <c r="AJ112"/>
  <c r="AH112"/>
  <c r="AE112"/>
  <c r="AC112"/>
  <c r="Z112"/>
  <c r="Y112"/>
  <c r="X112"/>
  <c r="W112"/>
  <c r="V112"/>
  <c r="Q112"/>
  <c r="N112"/>
  <c r="L112"/>
  <c r="I112"/>
  <c r="BA111"/>
  <c r="AZ111"/>
  <c r="AV111"/>
  <c r="AU111"/>
  <c r="AT111"/>
  <c r="AS111"/>
  <c r="AR111"/>
  <c r="AM111"/>
  <c r="AJ111"/>
  <c r="AH111"/>
  <c r="AE111"/>
  <c r="AC111"/>
  <c r="Z111"/>
  <c r="Y111"/>
  <c r="X111"/>
  <c r="W111"/>
  <c r="V111"/>
  <c r="Q111"/>
  <c r="N111"/>
  <c r="L111"/>
  <c r="I111"/>
  <c r="BA110"/>
  <c r="AZ110"/>
  <c r="AV110"/>
  <c r="AU110"/>
  <c r="AT110"/>
  <c r="AS110"/>
  <c r="AR110"/>
  <c r="AM110"/>
  <c r="AJ110"/>
  <c r="AH110"/>
  <c r="AE110"/>
  <c r="AC110"/>
  <c r="Z110"/>
  <c r="Y110"/>
  <c r="X110"/>
  <c r="W110"/>
  <c r="V110"/>
  <c r="Q110"/>
  <c r="N110"/>
  <c r="L110"/>
  <c r="I110"/>
  <c r="BA109"/>
  <c r="AZ109"/>
  <c r="AV109"/>
  <c r="AU109"/>
  <c r="AT109"/>
  <c r="AS109"/>
  <c r="AR109"/>
  <c r="AM109"/>
  <c r="AJ109"/>
  <c r="AH109"/>
  <c r="AE109"/>
  <c r="AC109"/>
  <c r="Z109"/>
  <c r="Y109"/>
  <c r="X109"/>
  <c r="W109"/>
  <c r="V109"/>
  <c r="Q109"/>
  <c r="N109"/>
  <c r="L109"/>
  <c r="I109"/>
  <c r="AV108"/>
  <c r="AU108"/>
  <c r="AT108"/>
  <c r="AS108"/>
  <c r="AR108"/>
  <c r="AM108"/>
  <c r="AJ108"/>
  <c r="AH108"/>
  <c r="AE108"/>
  <c r="AC108"/>
  <c r="Z108"/>
  <c r="Y108"/>
  <c r="X108"/>
  <c r="W108"/>
  <c r="V108"/>
  <c r="Q108"/>
  <c r="N108"/>
  <c r="L108"/>
  <c r="I108"/>
  <c r="AV107"/>
  <c r="AU107"/>
  <c r="AT107"/>
  <c r="AS107"/>
  <c r="AR107"/>
  <c r="AM107"/>
  <c r="AJ107"/>
  <c r="AH107"/>
  <c r="AE107"/>
  <c r="Z107"/>
  <c r="Y107"/>
  <c r="X107"/>
  <c r="W107"/>
  <c r="V107"/>
  <c r="Q107"/>
  <c r="N107"/>
  <c r="L107"/>
  <c r="I107"/>
  <c r="BA106"/>
  <c r="AZ106"/>
  <c r="AV106"/>
  <c r="AU106"/>
  <c r="AT106"/>
  <c r="AS106"/>
  <c r="AR106"/>
  <c r="AM106"/>
  <c r="AJ106"/>
  <c r="AH106"/>
  <c r="AE106"/>
  <c r="AC106"/>
  <c r="Z106"/>
  <c r="Y106"/>
  <c r="X106"/>
  <c r="W106"/>
  <c r="V106"/>
  <c r="Q106"/>
  <c r="N106"/>
  <c r="L106"/>
  <c r="I106"/>
  <c r="AV105"/>
  <c r="AU105"/>
  <c r="AT105"/>
  <c r="AS105"/>
  <c r="AR105"/>
  <c r="AM105"/>
  <c r="AJ105"/>
  <c r="AH105"/>
  <c r="AE105"/>
  <c r="AC105"/>
  <c r="Z105"/>
  <c r="Y105"/>
  <c r="X105"/>
  <c r="W105"/>
  <c r="V105"/>
  <c r="Q105"/>
  <c r="N105"/>
  <c r="L105"/>
  <c r="I105"/>
  <c r="AV104"/>
  <c r="AU104"/>
  <c r="AT104"/>
  <c r="AS104"/>
  <c r="AR104"/>
  <c r="AM104"/>
  <c r="AJ104"/>
  <c r="AH104"/>
  <c r="AE104"/>
  <c r="AC104"/>
  <c r="Z104"/>
  <c r="Y104"/>
  <c r="X104"/>
  <c r="W104"/>
  <c r="V104"/>
  <c r="Q104"/>
  <c r="N104"/>
  <c r="L104"/>
  <c r="I104"/>
  <c r="AV103"/>
  <c r="AU103"/>
  <c r="AT103"/>
  <c r="AS103"/>
  <c r="AR103"/>
  <c r="AM103"/>
  <c r="AJ103"/>
  <c r="AH103"/>
  <c r="AE103"/>
  <c r="AC103"/>
  <c r="Z103"/>
  <c r="Y103"/>
  <c r="X103"/>
  <c r="W103"/>
  <c r="V103"/>
  <c r="Q103"/>
  <c r="N103"/>
  <c r="L103"/>
  <c r="I103"/>
  <c r="AV102"/>
  <c r="AU102"/>
  <c r="AT102"/>
  <c r="AS102"/>
  <c r="AR102"/>
  <c r="AM102"/>
  <c r="AJ102"/>
  <c r="AH102"/>
  <c r="AE102"/>
  <c r="AC102"/>
  <c r="Z102"/>
  <c r="Y102"/>
  <c r="X102"/>
  <c r="W102"/>
  <c r="V102"/>
  <c r="Q102"/>
  <c r="N102"/>
  <c r="L102"/>
  <c r="I102"/>
  <c r="AV101"/>
  <c r="AU101"/>
  <c r="AT101"/>
  <c r="AS101"/>
  <c r="AR101"/>
  <c r="AM101"/>
  <c r="AJ101"/>
  <c r="AH101"/>
  <c r="AE101"/>
  <c r="AC101"/>
  <c r="Z101"/>
  <c r="Y101"/>
  <c r="X101"/>
  <c r="W101"/>
  <c r="V101"/>
  <c r="Q101"/>
  <c r="N101"/>
  <c r="L101"/>
  <c r="I101"/>
  <c r="BA100"/>
  <c r="AV100"/>
  <c r="AU100"/>
  <c r="AT100"/>
  <c r="AS100"/>
  <c r="AR100"/>
  <c r="AM100"/>
  <c r="AJ100"/>
  <c r="AH100"/>
  <c r="AE100"/>
  <c r="AC100"/>
  <c r="AA100"/>
  <c r="Z100"/>
  <c r="Y100"/>
  <c r="X100"/>
  <c r="W100"/>
  <c r="V100"/>
  <c r="Q100"/>
  <c r="N100"/>
  <c r="L100"/>
  <c r="I100"/>
  <c r="AV99"/>
  <c r="AU99"/>
  <c r="AT99"/>
  <c r="AS99"/>
  <c r="AR99"/>
  <c r="AM99"/>
  <c r="AJ99"/>
  <c r="AH99"/>
  <c r="AE99"/>
  <c r="AC99"/>
  <c r="Z99"/>
  <c r="Y99"/>
  <c r="X99"/>
  <c r="W99"/>
  <c r="V99"/>
  <c r="Q99"/>
  <c r="N99"/>
  <c r="L99"/>
  <c r="I99"/>
  <c r="BA98"/>
  <c r="AZ98"/>
  <c r="AV98"/>
  <c r="AU98"/>
  <c r="AT98"/>
  <c r="AS98"/>
  <c r="AR98"/>
  <c r="AM98"/>
  <c r="AJ98"/>
  <c r="AH98"/>
  <c r="AE98"/>
  <c r="AC98"/>
  <c r="AA98"/>
  <c r="Z98"/>
  <c r="Y98"/>
  <c r="X98"/>
  <c r="W98"/>
  <c r="V98"/>
  <c r="Q98"/>
  <c r="N98"/>
  <c r="L98"/>
  <c r="I98"/>
  <c r="AV97"/>
  <c r="AU97"/>
  <c r="AT97"/>
  <c r="AS97"/>
  <c r="AR97"/>
  <c r="AM97"/>
  <c r="AJ97"/>
  <c r="AH97"/>
  <c r="AE97"/>
  <c r="AC97"/>
  <c r="Z97"/>
  <c r="Y97"/>
  <c r="X97"/>
  <c r="W97"/>
  <c r="V97"/>
  <c r="Q97"/>
  <c r="N97"/>
  <c r="L97"/>
  <c r="I97"/>
  <c r="AV96"/>
  <c r="AU96"/>
  <c r="AT96"/>
  <c r="AS96"/>
  <c r="AR96"/>
  <c r="AM96"/>
  <c r="AJ96"/>
  <c r="AH96"/>
  <c r="AE96"/>
  <c r="AC96"/>
  <c r="Z96"/>
  <c r="Y96"/>
  <c r="X96"/>
  <c r="W96"/>
  <c r="V96"/>
  <c r="Q96"/>
  <c r="N96"/>
  <c r="L96"/>
  <c r="I96"/>
  <c r="BA95"/>
  <c r="AV95"/>
  <c r="AU95"/>
  <c r="AT95"/>
  <c r="AS95"/>
  <c r="AR95"/>
  <c r="AM95"/>
  <c r="AJ95"/>
  <c r="AH95"/>
  <c r="AE95"/>
  <c r="AC95"/>
  <c r="Z95"/>
  <c r="Y95"/>
  <c r="X95"/>
  <c r="W95"/>
  <c r="V95"/>
  <c r="Q95"/>
  <c r="N95"/>
  <c r="L95"/>
  <c r="I95"/>
  <c r="BA94"/>
  <c r="AZ94"/>
  <c r="AV94"/>
  <c r="AU94"/>
  <c r="AT94"/>
  <c r="AS94"/>
  <c r="AR94"/>
  <c r="AM94"/>
  <c r="AJ94"/>
  <c r="AH94"/>
  <c r="AE94"/>
  <c r="AC94"/>
  <c r="Z94"/>
  <c r="Y94"/>
  <c r="X94"/>
  <c r="W94"/>
  <c r="V94"/>
  <c r="Q94"/>
  <c r="N94"/>
  <c r="L94"/>
  <c r="I94"/>
  <c r="AV93"/>
  <c r="AU93"/>
  <c r="AT93"/>
  <c r="AS93"/>
  <c r="AR93"/>
  <c r="AM93"/>
  <c r="AJ93"/>
  <c r="AH93"/>
  <c r="AE93"/>
  <c r="AC93"/>
  <c r="Z93"/>
  <c r="Y93"/>
  <c r="X93"/>
  <c r="W93"/>
  <c r="V93"/>
  <c r="Q93"/>
  <c r="N93"/>
  <c r="L93"/>
  <c r="I93"/>
  <c r="AV92"/>
  <c r="AU92"/>
  <c r="AT92"/>
  <c r="AS92"/>
  <c r="AR92"/>
  <c r="AM92"/>
  <c r="AJ92"/>
  <c r="AH92"/>
  <c r="AE92"/>
  <c r="AC92"/>
  <c r="Z92"/>
  <c r="Y92"/>
  <c r="X92"/>
  <c r="W92"/>
  <c r="V92"/>
  <c r="Q92"/>
  <c r="N92"/>
  <c r="L92"/>
  <c r="I92"/>
  <c r="AV91"/>
  <c r="AU91"/>
  <c r="AT91"/>
  <c r="AS91"/>
  <c r="AR91"/>
  <c r="AM91"/>
  <c r="AJ91"/>
  <c r="AH91"/>
  <c r="AE91"/>
  <c r="AC91"/>
  <c r="Z91"/>
  <c r="Y91"/>
  <c r="X91"/>
  <c r="W91"/>
  <c r="V91"/>
  <c r="Q91"/>
  <c r="N91"/>
  <c r="L91"/>
  <c r="I91"/>
  <c r="AV90"/>
  <c r="AU90"/>
  <c r="AT90"/>
  <c r="AS90"/>
  <c r="AR90"/>
  <c r="AM90"/>
  <c r="AJ90"/>
  <c r="AH90"/>
  <c r="AE90"/>
  <c r="AC90"/>
  <c r="Z90"/>
  <c r="Y90"/>
  <c r="X90"/>
  <c r="W90"/>
  <c r="V90"/>
  <c r="Q90"/>
  <c r="N90"/>
  <c r="L90"/>
  <c r="I90"/>
  <c r="AV89"/>
  <c r="AU89"/>
  <c r="AT89"/>
  <c r="AS89"/>
  <c r="AR89"/>
  <c r="AM89"/>
  <c r="AJ89"/>
  <c r="AH89"/>
  <c r="AE89"/>
  <c r="AC89"/>
  <c r="Z89"/>
  <c r="Y89"/>
  <c r="X89"/>
  <c r="W89"/>
  <c r="V89"/>
  <c r="Q89"/>
  <c r="N89"/>
  <c r="L89"/>
  <c r="I89"/>
  <c r="BA88"/>
  <c r="AZ88"/>
  <c r="AV88"/>
  <c r="AU88"/>
  <c r="AT88"/>
  <c r="AS88"/>
  <c r="AR88"/>
  <c r="AM88"/>
  <c r="AJ88"/>
  <c r="AH88"/>
  <c r="AE88"/>
  <c r="AC88"/>
  <c r="Z88"/>
  <c r="Y88"/>
  <c r="X88"/>
  <c r="W88"/>
  <c r="V88"/>
  <c r="Q88"/>
  <c r="N88"/>
  <c r="L88"/>
  <c r="I88"/>
  <c r="BA87"/>
  <c r="AZ87"/>
  <c r="AV87"/>
  <c r="AU87"/>
  <c r="AT87"/>
  <c r="AS87"/>
  <c r="AR87"/>
  <c r="AM87"/>
  <c r="AJ87"/>
  <c r="AH87"/>
  <c r="AE87"/>
  <c r="AC87"/>
  <c r="Z87"/>
  <c r="Y87"/>
  <c r="X87"/>
  <c r="W87"/>
  <c r="V87"/>
  <c r="Q87"/>
  <c r="N87"/>
  <c r="L87"/>
  <c r="I87"/>
  <c r="BA86"/>
  <c r="AZ86"/>
  <c r="AV86"/>
  <c r="AU86"/>
  <c r="AT86"/>
  <c r="AS86"/>
  <c r="AR86"/>
  <c r="AM86"/>
  <c r="AJ86"/>
  <c r="AH86"/>
  <c r="AE86"/>
  <c r="AC86"/>
  <c r="Z86"/>
  <c r="Y86"/>
  <c r="X86"/>
  <c r="W86"/>
  <c r="V86"/>
  <c r="Q86"/>
  <c r="N86"/>
  <c r="L86"/>
  <c r="I86"/>
  <c r="BA85"/>
  <c r="AZ85"/>
  <c r="AV85"/>
  <c r="AU85"/>
  <c r="AT85"/>
  <c r="AS85"/>
  <c r="AR85"/>
  <c r="AM85"/>
  <c r="AJ85"/>
  <c r="AH85"/>
  <c r="AE85"/>
  <c r="AC85"/>
  <c r="Z85"/>
  <c r="Y85"/>
  <c r="X85"/>
  <c r="W85"/>
  <c r="V85"/>
  <c r="Q85"/>
  <c r="N85"/>
  <c r="L85"/>
  <c r="I85"/>
  <c r="BA84"/>
  <c r="AZ84"/>
  <c r="AV84"/>
  <c r="AU84"/>
  <c r="AT84"/>
  <c r="AS84"/>
  <c r="AR84"/>
  <c r="AM84"/>
  <c r="AJ84"/>
  <c r="AH84"/>
  <c r="AE84"/>
  <c r="AC84"/>
  <c r="Z84"/>
  <c r="Y84"/>
  <c r="X84"/>
  <c r="W84"/>
  <c r="V84"/>
  <c r="Q84"/>
  <c r="N84"/>
  <c r="L84"/>
  <c r="I84"/>
  <c r="BA83"/>
  <c r="AZ83"/>
  <c r="AV83"/>
  <c r="AU83"/>
  <c r="AT83"/>
  <c r="AS83"/>
  <c r="AR83"/>
  <c r="AM83"/>
  <c r="AJ83"/>
  <c r="AH83"/>
  <c r="AE83"/>
  <c r="AC83"/>
  <c r="AA83"/>
  <c r="Z83"/>
  <c r="Y83"/>
  <c r="X83"/>
  <c r="W83"/>
  <c r="V83"/>
  <c r="Q83"/>
  <c r="N83"/>
  <c r="L83"/>
  <c r="I83"/>
  <c r="BA82"/>
  <c r="AZ82"/>
  <c r="AV82"/>
  <c r="AU82"/>
  <c r="AT82"/>
  <c r="AS82"/>
  <c r="AR82"/>
  <c r="AM82"/>
  <c r="AJ82"/>
  <c r="AH82"/>
  <c r="AE82"/>
  <c r="AC82"/>
  <c r="Z82"/>
  <c r="Y82"/>
  <c r="X82"/>
  <c r="W82"/>
  <c r="V82"/>
  <c r="Q82"/>
  <c r="N82"/>
  <c r="L82"/>
  <c r="I82"/>
  <c r="AV81"/>
  <c r="AU81"/>
  <c r="AT81"/>
  <c r="AS81"/>
  <c r="AR81"/>
  <c r="AM81"/>
  <c r="AJ81"/>
  <c r="AH81"/>
  <c r="AE81"/>
  <c r="AC81"/>
  <c r="Z81"/>
  <c r="Y81"/>
  <c r="X81"/>
  <c r="W81"/>
  <c r="V81"/>
  <c r="Q81"/>
  <c r="N81"/>
  <c r="L81"/>
  <c r="I81"/>
  <c r="BA80"/>
  <c r="AZ80"/>
  <c r="AV80"/>
  <c r="AU80"/>
  <c r="AT80"/>
  <c r="AS80"/>
  <c r="AR80"/>
  <c r="AM80"/>
  <c r="AJ80"/>
  <c r="AH80"/>
  <c r="AE80"/>
  <c r="AC80"/>
  <c r="Z80"/>
  <c r="Y80"/>
  <c r="X80"/>
  <c r="W80"/>
  <c r="V80"/>
  <c r="Q80"/>
  <c r="N80"/>
  <c r="L80"/>
  <c r="I80"/>
  <c r="AV79"/>
  <c r="AU79"/>
  <c r="AT79"/>
  <c r="AS79"/>
  <c r="AR79"/>
  <c r="AM79"/>
  <c r="AJ79"/>
  <c r="AH79"/>
  <c r="AE79"/>
  <c r="AC79"/>
  <c r="Z79"/>
  <c r="Y79"/>
  <c r="X79"/>
  <c r="W79"/>
  <c r="V79"/>
  <c r="Q79"/>
  <c r="N79"/>
  <c r="L79"/>
  <c r="I79"/>
  <c r="BA78"/>
  <c r="AZ78"/>
  <c r="AV78"/>
  <c r="AU78"/>
  <c r="AT78"/>
  <c r="AS78"/>
  <c r="AR78"/>
  <c r="AM78"/>
  <c r="AJ78"/>
  <c r="AH78"/>
  <c r="AE78"/>
  <c r="AC78"/>
  <c r="Z78"/>
  <c r="Y78"/>
  <c r="X78"/>
  <c r="W78"/>
  <c r="V78"/>
  <c r="Q78"/>
  <c r="N78"/>
  <c r="L78"/>
  <c r="I78"/>
  <c r="BA77"/>
  <c r="AZ77"/>
  <c r="AV77"/>
  <c r="AU77"/>
  <c r="AT77"/>
  <c r="AS77"/>
  <c r="AR77"/>
  <c r="AM77"/>
  <c r="AJ77"/>
  <c r="AH77"/>
  <c r="AE77"/>
  <c r="AC77"/>
  <c r="Z77"/>
  <c r="Y77"/>
  <c r="X77"/>
  <c r="W77"/>
  <c r="V77"/>
  <c r="Q77"/>
  <c r="N77"/>
  <c r="L77"/>
  <c r="I77"/>
  <c r="AV76"/>
  <c r="AU76"/>
  <c r="AT76"/>
  <c r="AS76"/>
  <c r="AR76"/>
  <c r="AM76"/>
  <c r="AJ76"/>
  <c r="AH76"/>
  <c r="AE76"/>
  <c r="AC76"/>
  <c r="Z76"/>
  <c r="Y76"/>
  <c r="X76"/>
  <c r="W76"/>
  <c r="V76"/>
  <c r="Q76"/>
  <c r="N76"/>
  <c r="L76"/>
  <c r="I76"/>
  <c r="AV75"/>
  <c r="AU75"/>
  <c r="AT75"/>
  <c r="AS75"/>
  <c r="AR75"/>
  <c r="AM75"/>
  <c r="AJ75"/>
  <c r="AH75"/>
  <c r="AE75"/>
  <c r="AC75"/>
  <c r="Z75"/>
  <c r="Y75"/>
  <c r="X75"/>
  <c r="W75"/>
  <c r="V75"/>
  <c r="Q75"/>
  <c r="N75"/>
  <c r="L75"/>
  <c r="I75"/>
  <c r="AV74"/>
  <c r="AU74"/>
  <c r="AT74"/>
  <c r="AS74"/>
  <c r="AR74"/>
  <c r="AM74"/>
  <c r="AJ74"/>
  <c r="AH74"/>
  <c r="AE74"/>
  <c r="AC74"/>
  <c r="Z74"/>
  <c r="Y74"/>
  <c r="X74"/>
  <c r="W74"/>
  <c r="V74"/>
  <c r="Q74"/>
  <c r="N74"/>
  <c r="L74"/>
  <c r="I74"/>
  <c r="BA73"/>
  <c r="AZ73"/>
  <c r="AV73"/>
  <c r="AU73"/>
  <c r="AT73"/>
  <c r="AS73"/>
  <c r="AR73"/>
  <c r="AM73"/>
  <c r="AJ73"/>
  <c r="AH73"/>
  <c r="AE73"/>
  <c r="AC73"/>
  <c r="Z73"/>
  <c r="Y73"/>
  <c r="X73"/>
  <c r="W73"/>
  <c r="V73"/>
  <c r="Q73"/>
  <c r="N73"/>
  <c r="L73"/>
  <c r="I73"/>
  <c r="BA72"/>
  <c r="AZ72"/>
  <c r="AV72"/>
  <c r="AU72"/>
  <c r="AT72"/>
  <c r="AS72"/>
  <c r="AR72"/>
  <c r="AM72"/>
  <c r="AJ72"/>
  <c r="AH72"/>
  <c r="AE72"/>
  <c r="AC72"/>
  <c r="Z72"/>
  <c r="Y72"/>
  <c r="X72"/>
  <c r="W72"/>
  <c r="V72"/>
  <c r="Q72"/>
  <c r="N72"/>
  <c r="L72"/>
  <c r="I72"/>
  <c r="BA71"/>
  <c r="AZ71"/>
  <c r="AV71"/>
  <c r="AU71"/>
  <c r="AT71"/>
  <c r="AS71"/>
  <c r="AR71"/>
  <c r="AM71"/>
  <c r="AJ71"/>
  <c r="AH71"/>
  <c r="AE71"/>
  <c r="AC71"/>
  <c r="Z71"/>
  <c r="Y71"/>
  <c r="X71"/>
  <c r="W71"/>
  <c r="V71"/>
  <c r="Q71"/>
  <c r="N71"/>
  <c r="L71"/>
  <c r="I71"/>
  <c r="AV70"/>
  <c r="AU70"/>
  <c r="AT70"/>
  <c r="AS70"/>
  <c r="AR70"/>
  <c r="AM70"/>
  <c r="AJ70"/>
  <c r="AH70"/>
  <c r="AE70"/>
  <c r="AC70"/>
  <c r="Z70"/>
  <c r="Y70"/>
  <c r="X70"/>
  <c r="W70"/>
  <c r="V70"/>
  <c r="Q70"/>
  <c r="N70"/>
  <c r="L70"/>
  <c r="I70"/>
  <c r="BA69"/>
  <c r="AV69"/>
  <c r="AU69"/>
  <c r="AT69"/>
  <c r="AS69"/>
  <c r="AR69"/>
  <c r="AM69"/>
  <c r="AJ69"/>
  <c r="AH69"/>
  <c r="AE69"/>
  <c r="AC69"/>
  <c r="Z69"/>
  <c r="Y69"/>
  <c r="X69"/>
  <c r="W69"/>
  <c r="V69"/>
  <c r="Q69"/>
  <c r="N69"/>
  <c r="L69"/>
  <c r="I69"/>
  <c r="BA68"/>
  <c r="AZ68"/>
  <c r="AV68"/>
  <c r="AU68"/>
  <c r="AT68"/>
  <c r="AS68"/>
  <c r="AR68"/>
  <c r="AM68"/>
  <c r="AJ68"/>
  <c r="AH68"/>
  <c r="AE68"/>
  <c r="AC68"/>
  <c r="Z68"/>
  <c r="Y68"/>
  <c r="X68"/>
  <c r="W68"/>
  <c r="V68"/>
  <c r="Q68"/>
  <c r="N68"/>
  <c r="L68"/>
  <c r="I68"/>
  <c r="BA67"/>
  <c r="AZ67"/>
  <c r="AV67"/>
  <c r="AU67"/>
  <c r="AT67"/>
  <c r="AS67"/>
  <c r="AR67"/>
  <c r="AM67"/>
  <c r="AJ67"/>
  <c r="AH67"/>
  <c r="AE67"/>
  <c r="AC67"/>
  <c r="Z67"/>
  <c r="Y67"/>
  <c r="X67"/>
  <c r="W67"/>
  <c r="V67"/>
  <c r="Q67"/>
  <c r="N67"/>
  <c r="L67"/>
  <c r="I67"/>
  <c r="BA66"/>
  <c r="AZ66"/>
  <c r="AV66"/>
  <c r="AU66"/>
  <c r="AT66"/>
  <c r="AS66"/>
  <c r="AR66"/>
  <c r="AM66"/>
  <c r="AJ66"/>
  <c r="AH66"/>
  <c r="AE66"/>
  <c r="AC66"/>
  <c r="Z66"/>
  <c r="Y66"/>
  <c r="X66"/>
  <c r="W66"/>
  <c r="V66"/>
  <c r="Q66"/>
  <c r="N66"/>
  <c r="L66"/>
  <c r="I66"/>
  <c r="AV65"/>
  <c r="AU65"/>
  <c r="AT65"/>
  <c r="AS65"/>
  <c r="AR65"/>
  <c r="AM65"/>
  <c r="AJ65"/>
  <c r="AH65"/>
  <c r="AE65"/>
  <c r="AC65"/>
  <c r="Z65"/>
  <c r="Y65"/>
  <c r="X65"/>
  <c r="W65"/>
  <c r="V65"/>
  <c r="Q65"/>
  <c r="N65"/>
  <c r="L65"/>
  <c r="I65"/>
  <c r="BA64"/>
  <c r="AV64"/>
  <c r="AU64"/>
  <c r="AT64"/>
  <c r="AS64"/>
  <c r="AR64"/>
  <c r="AM64"/>
  <c r="AJ64"/>
  <c r="AH64"/>
  <c r="AE64"/>
  <c r="AC64"/>
  <c r="AA64"/>
  <c r="Z64"/>
  <c r="Y64"/>
  <c r="X64"/>
  <c r="W64"/>
  <c r="V64"/>
  <c r="Q64"/>
  <c r="N64"/>
  <c r="L64"/>
  <c r="I64"/>
  <c r="BA63"/>
  <c r="AZ63"/>
  <c r="AV63"/>
  <c r="AU63"/>
  <c r="AT63"/>
  <c r="AS63"/>
  <c r="AR63"/>
  <c r="AM63"/>
  <c r="AJ63"/>
  <c r="AH63"/>
  <c r="AE63"/>
  <c r="AC63"/>
  <c r="Z63"/>
  <c r="Y63"/>
  <c r="X63"/>
  <c r="W63"/>
  <c r="V63"/>
  <c r="Q63"/>
  <c r="N63"/>
  <c r="L63"/>
  <c r="I63"/>
  <c r="AV62"/>
  <c r="AU62"/>
  <c r="AT62"/>
  <c r="AS62"/>
  <c r="AR62"/>
  <c r="AM62"/>
  <c r="AJ62"/>
  <c r="AH62"/>
  <c r="AE62"/>
  <c r="AC62"/>
  <c r="Z62"/>
  <c r="Y62"/>
  <c r="X62"/>
  <c r="W62"/>
  <c r="V62"/>
  <c r="Q62"/>
  <c r="N62"/>
  <c r="L62"/>
  <c r="I62"/>
  <c r="AV61"/>
  <c r="AU61"/>
  <c r="AT61"/>
  <c r="AS61"/>
  <c r="AR61"/>
  <c r="AM61"/>
  <c r="AJ61"/>
  <c r="AH61"/>
  <c r="AE61"/>
  <c r="AC61"/>
  <c r="Z61"/>
  <c r="Y61"/>
  <c r="X61"/>
  <c r="W61"/>
  <c r="V61"/>
  <c r="Q61"/>
  <c r="N61"/>
  <c r="L61"/>
  <c r="I61"/>
  <c r="AV60"/>
  <c r="AU60"/>
  <c r="AT60"/>
  <c r="AS60"/>
  <c r="AR60"/>
  <c r="AM60"/>
  <c r="AJ60"/>
  <c r="AH60"/>
  <c r="AE60"/>
  <c r="AC60"/>
  <c r="Z60"/>
  <c r="Y60"/>
  <c r="X60"/>
  <c r="W60"/>
  <c r="V60"/>
  <c r="Q60"/>
  <c r="N60"/>
  <c r="L60"/>
  <c r="I60"/>
  <c r="AV59"/>
  <c r="AU59"/>
  <c r="AT59"/>
  <c r="AS59"/>
  <c r="AR59"/>
  <c r="AM59"/>
  <c r="AJ59"/>
  <c r="AH59"/>
  <c r="AE59"/>
  <c r="AC59"/>
  <c r="Z59"/>
  <c r="Y59"/>
  <c r="X59"/>
  <c r="W59"/>
  <c r="V59"/>
  <c r="Q59"/>
  <c r="N59"/>
  <c r="L59"/>
  <c r="I59"/>
  <c r="BA58"/>
  <c r="AV58"/>
  <c r="AU58"/>
  <c r="AT58"/>
  <c r="AS58"/>
  <c r="AR58"/>
  <c r="AM58"/>
  <c r="AJ58"/>
  <c r="AH58"/>
  <c r="AE58"/>
  <c r="AC58"/>
  <c r="AA58"/>
  <c r="Z58"/>
  <c r="Y58"/>
  <c r="X58"/>
  <c r="W58"/>
  <c r="V58"/>
  <c r="Q58"/>
  <c r="N58"/>
  <c r="L58"/>
  <c r="I58"/>
  <c r="BA57"/>
  <c r="AZ57"/>
  <c r="AV57"/>
  <c r="AU57"/>
  <c r="AT57"/>
  <c r="AS57"/>
  <c r="AR57"/>
  <c r="AM57"/>
  <c r="AJ57"/>
  <c r="AH57"/>
  <c r="AE57"/>
  <c r="AC57"/>
  <c r="Z57"/>
  <c r="Y57"/>
  <c r="X57"/>
  <c r="W57"/>
  <c r="V57"/>
  <c r="Q57"/>
  <c r="N57"/>
  <c r="L57"/>
  <c r="I57"/>
  <c r="BA56"/>
  <c r="AZ56"/>
  <c r="AV56"/>
  <c r="AU56"/>
  <c r="AT56"/>
  <c r="AS56"/>
  <c r="AR56"/>
  <c r="AM56"/>
  <c r="AJ56"/>
  <c r="AH56"/>
  <c r="AE56"/>
  <c r="AC56"/>
  <c r="Z56"/>
  <c r="Y56"/>
  <c r="X56"/>
  <c r="W56"/>
  <c r="V56"/>
  <c r="Q56"/>
  <c r="N56"/>
  <c r="L56"/>
  <c r="I56"/>
  <c r="AV55"/>
  <c r="AU55"/>
  <c r="AT55"/>
  <c r="AS55"/>
  <c r="AR55"/>
  <c r="AM55"/>
  <c r="AJ55"/>
  <c r="AH55"/>
  <c r="AE55"/>
  <c r="AC55"/>
  <c r="Z55"/>
  <c r="Y55"/>
  <c r="X55"/>
  <c r="W55"/>
  <c r="V55"/>
  <c r="Q55"/>
  <c r="N55"/>
  <c r="L55"/>
  <c r="I55"/>
  <c r="BA54"/>
  <c r="AZ54"/>
  <c r="AV54"/>
  <c r="AU54"/>
  <c r="AT54"/>
  <c r="AS54"/>
  <c r="AR54"/>
  <c r="AM54"/>
  <c r="AJ54"/>
  <c r="AH54"/>
  <c r="AE54"/>
  <c r="AC54"/>
  <c r="Z54"/>
  <c r="Y54"/>
  <c r="X54"/>
  <c r="W54"/>
  <c r="V54"/>
  <c r="Q54"/>
  <c r="N54"/>
  <c r="L54"/>
  <c r="I54"/>
  <c r="BA53"/>
  <c r="AZ53"/>
  <c r="AV53"/>
  <c r="AU53"/>
  <c r="AT53"/>
  <c r="AS53"/>
  <c r="AR53"/>
  <c r="AM53"/>
  <c r="AJ53"/>
  <c r="AH53"/>
  <c r="AE53"/>
  <c r="AA53"/>
  <c r="Z53"/>
  <c r="Y53"/>
  <c r="X53"/>
  <c r="W53"/>
  <c r="V53"/>
  <c r="Q53"/>
  <c r="N53"/>
  <c r="L53"/>
  <c r="I53"/>
  <c r="BA52"/>
  <c r="AZ52"/>
  <c r="AV52"/>
  <c r="AU52"/>
  <c r="AT52"/>
  <c r="AS52"/>
  <c r="AR52"/>
  <c r="AM52"/>
  <c r="AJ52"/>
  <c r="AH52"/>
  <c r="AE52"/>
  <c r="AA52"/>
  <c r="Z52"/>
  <c r="Y52"/>
  <c r="X52"/>
  <c r="W52"/>
  <c r="V52"/>
  <c r="Q52"/>
  <c r="N52"/>
  <c r="L52"/>
  <c r="I52"/>
  <c r="BA51"/>
  <c r="AZ51"/>
  <c r="AV51"/>
  <c r="AU51"/>
  <c r="AT51"/>
  <c r="AS51"/>
  <c r="AR51"/>
  <c r="AM51"/>
  <c r="AJ51"/>
  <c r="AH51"/>
  <c r="AE51"/>
  <c r="AA51"/>
  <c r="Z51"/>
  <c r="Y51"/>
  <c r="X51"/>
  <c r="W51"/>
  <c r="V51"/>
  <c r="Q51"/>
  <c r="N51"/>
  <c r="L51"/>
  <c r="I51"/>
  <c r="BA50"/>
  <c r="AV50"/>
  <c r="AU50"/>
  <c r="AT50"/>
  <c r="AS50"/>
  <c r="AR50"/>
  <c r="AM50"/>
  <c r="AJ50"/>
  <c r="AH50"/>
  <c r="AE50"/>
  <c r="AA50"/>
  <c r="Z50"/>
  <c r="Y50"/>
  <c r="X50"/>
  <c r="W50"/>
  <c r="V50"/>
  <c r="Q50"/>
  <c r="N50"/>
  <c r="L50"/>
  <c r="I50"/>
  <c r="BA49"/>
  <c r="AV49"/>
  <c r="AU49"/>
  <c r="AT49"/>
  <c r="AS49"/>
  <c r="AR49"/>
  <c r="AM49"/>
  <c r="AJ49"/>
  <c r="AH49"/>
  <c r="AE49"/>
  <c r="AA49"/>
  <c r="Z49"/>
  <c r="Y49"/>
  <c r="X49"/>
  <c r="W49"/>
  <c r="V49"/>
  <c r="Q49"/>
  <c r="N49"/>
  <c r="L49"/>
  <c r="I49"/>
  <c r="BA48"/>
  <c r="AV48"/>
  <c r="AU48"/>
  <c r="AT48"/>
  <c r="AS48"/>
  <c r="AR48"/>
  <c r="AM48"/>
  <c r="AJ48"/>
  <c r="AH48"/>
  <c r="AE48"/>
  <c r="AA48"/>
  <c r="Z48"/>
  <c r="Y48"/>
  <c r="X48"/>
  <c r="W48"/>
  <c r="V48"/>
  <c r="Q48"/>
  <c r="N48"/>
  <c r="L48"/>
  <c r="I48"/>
  <c r="BA47"/>
  <c r="AV47"/>
  <c r="AU47"/>
  <c r="AT47"/>
  <c r="AS47"/>
  <c r="AR47"/>
  <c r="AM47"/>
  <c r="AJ47"/>
  <c r="AH47"/>
  <c r="AE47"/>
  <c r="AA47"/>
  <c r="Z47"/>
  <c r="Y47"/>
  <c r="X47"/>
  <c r="W47"/>
  <c r="V47"/>
  <c r="Q47"/>
  <c r="N47"/>
  <c r="L47"/>
  <c r="I47"/>
  <c r="BA46"/>
  <c r="AV46"/>
  <c r="AU46"/>
  <c r="AT46"/>
  <c r="AS46"/>
  <c r="AR46"/>
  <c r="AM46"/>
  <c r="AJ46"/>
  <c r="AH46"/>
  <c r="AE46"/>
  <c r="AA46"/>
  <c r="Z46"/>
  <c r="Y46"/>
  <c r="X46"/>
  <c r="W46"/>
  <c r="V46"/>
  <c r="Q46"/>
  <c r="N46"/>
  <c r="L46"/>
  <c r="I46"/>
  <c r="BA45"/>
  <c r="AV45"/>
  <c r="AU45"/>
  <c r="AT45"/>
  <c r="AS45"/>
  <c r="AR45"/>
  <c r="AM45"/>
  <c r="AJ45"/>
  <c r="AH45"/>
  <c r="AE45"/>
  <c r="AA45"/>
  <c r="Z45"/>
  <c r="Y45"/>
  <c r="X45"/>
  <c r="W45"/>
  <c r="V45"/>
  <c r="Q45"/>
  <c r="N45"/>
  <c r="L45"/>
  <c r="I45"/>
  <c r="BA44"/>
  <c r="AV44"/>
  <c r="AU44"/>
  <c r="AT44"/>
  <c r="AS44"/>
  <c r="AR44"/>
  <c r="AM44"/>
  <c r="AJ44"/>
  <c r="AH44"/>
  <c r="AE44"/>
  <c r="AA44"/>
  <c r="Z44"/>
  <c r="Y44"/>
  <c r="X44"/>
  <c r="W44"/>
  <c r="V44"/>
  <c r="Q44"/>
  <c r="N44"/>
  <c r="L44"/>
  <c r="I44"/>
  <c r="BA43"/>
  <c r="AV43"/>
  <c r="AU43"/>
  <c r="AT43"/>
  <c r="AS43"/>
  <c r="AR43"/>
  <c r="AM43"/>
  <c r="AJ43"/>
  <c r="AH43"/>
  <c r="AE43"/>
  <c r="AA43"/>
  <c r="Z43"/>
  <c r="Y43"/>
  <c r="X43"/>
  <c r="W43"/>
  <c r="V43"/>
  <c r="Q43"/>
  <c r="N43"/>
  <c r="L43"/>
  <c r="I43"/>
  <c r="BA42"/>
  <c r="AV42"/>
  <c r="AU42"/>
  <c r="AT42"/>
  <c r="AS42"/>
  <c r="AR42"/>
  <c r="AM42"/>
  <c r="AJ42"/>
  <c r="AH42"/>
  <c r="AE42"/>
  <c r="AA42"/>
  <c r="Z42"/>
  <c r="Y42"/>
  <c r="X42"/>
  <c r="W42"/>
  <c r="V42"/>
  <c r="Q42"/>
  <c r="N42"/>
  <c r="L42"/>
  <c r="I42"/>
  <c r="BA41"/>
  <c r="AV41"/>
  <c r="AU41"/>
  <c r="AT41"/>
  <c r="AS41"/>
  <c r="AR41"/>
  <c r="AM41"/>
  <c r="AJ41"/>
  <c r="AH41"/>
  <c r="AE41"/>
  <c r="AA41"/>
  <c r="Z41"/>
  <c r="Y41"/>
  <c r="X41"/>
  <c r="W41"/>
  <c r="V41"/>
  <c r="Q41"/>
  <c r="N41"/>
  <c r="L41"/>
  <c r="I41"/>
  <c r="BA40"/>
  <c r="AZ40"/>
  <c r="AV40"/>
  <c r="AU40"/>
  <c r="AT40"/>
  <c r="AS40"/>
  <c r="AR40"/>
  <c r="AM40"/>
  <c r="AJ40"/>
  <c r="AH40"/>
  <c r="AE40"/>
  <c r="Z40"/>
  <c r="Y40"/>
  <c r="X40"/>
  <c r="W40"/>
  <c r="V40"/>
  <c r="Q40"/>
  <c r="N40"/>
  <c r="L40"/>
  <c r="I40"/>
  <c r="BA39"/>
  <c r="AV39"/>
  <c r="AU39"/>
  <c r="AT39"/>
  <c r="AS39"/>
  <c r="AR39"/>
  <c r="AM39"/>
  <c r="AJ39"/>
  <c r="AH39"/>
  <c r="AE39"/>
  <c r="AA39"/>
  <c r="Z39"/>
  <c r="Y39"/>
  <c r="X39"/>
  <c r="W39"/>
  <c r="V39"/>
  <c r="Q39"/>
  <c r="N39"/>
  <c r="L39"/>
  <c r="I39"/>
  <c r="BA38"/>
  <c r="AV38"/>
  <c r="AU38"/>
  <c r="AT38"/>
  <c r="AS38"/>
  <c r="AR38"/>
  <c r="AM38"/>
  <c r="AJ38"/>
  <c r="AH38"/>
  <c r="AE38"/>
  <c r="AA38"/>
  <c r="Z38"/>
  <c r="Y38"/>
  <c r="X38"/>
  <c r="W38"/>
  <c r="V38"/>
  <c r="Q38"/>
  <c r="N38"/>
  <c r="L38"/>
  <c r="I38"/>
  <c r="BA37"/>
  <c r="AV37"/>
  <c r="AU37"/>
  <c r="AT37"/>
  <c r="AS37"/>
  <c r="AR37"/>
  <c r="AM37"/>
  <c r="AJ37"/>
  <c r="AH37"/>
  <c r="AE37"/>
  <c r="AA37"/>
  <c r="Z37"/>
  <c r="Y37"/>
  <c r="X37"/>
  <c r="W37"/>
  <c r="V37"/>
  <c r="Q37"/>
  <c r="N37"/>
  <c r="L37"/>
  <c r="I37"/>
  <c r="BA36"/>
  <c r="AV36"/>
  <c r="AU36"/>
  <c r="AT36"/>
  <c r="AS36"/>
  <c r="AR36"/>
  <c r="AM36"/>
  <c r="AJ36"/>
  <c r="AH36"/>
  <c r="AE36"/>
  <c r="AA36"/>
  <c r="Z36"/>
  <c r="Y36"/>
  <c r="X36"/>
  <c r="W36"/>
  <c r="V36"/>
  <c r="Q36"/>
  <c r="N36"/>
  <c r="L36"/>
  <c r="I36"/>
  <c r="BA35"/>
  <c r="AV35"/>
  <c r="AU35"/>
  <c r="AT35"/>
  <c r="AS35"/>
  <c r="AR35"/>
  <c r="AM35"/>
  <c r="AJ35"/>
  <c r="AH35"/>
  <c r="AE35"/>
  <c r="AA35"/>
  <c r="Z35"/>
  <c r="Y35"/>
  <c r="X35"/>
  <c r="W35"/>
  <c r="V35"/>
  <c r="Q35"/>
  <c r="N35"/>
  <c r="L35"/>
  <c r="I35"/>
  <c r="BA34"/>
  <c r="AV34"/>
  <c r="AU34"/>
  <c r="AT34"/>
  <c r="AS34"/>
  <c r="AR34"/>
  <c r="AM34"/>
  <c r="AJ34"/>
  <c r="AH34"/>
  <c r="AE34"/>
  <c r="AA34"/>
  <c r="Z34"/>
  <c r="Y34"/>
  <c r="X34"/>
  <c r="W34"/>
  <c r="V34"/>
  <c r="Q34"/>
  <c r="N34"/>
  <c r="L34"/>
  <c r="I34"/>
  <c r="BA33"/>
  <c r="AV33"/>
  <c r="AU33"/>
  <c r="AT33"/>
  <c r="AS33"/>
  <c r="AR33"/>
  <c r="AM33"/>
  <c r="AJ33"/>
  <c r="AH33"/>
  <c r="AE33"/>
  <c r="AA33"/>
  <c r="Z33"/>
  <c r="Y33"/>
  <c r="X33"/>
  <c r="W33"/>
  <c r="V33"/>
  <c r="Q33"/>
  <c r="N33"/>
  <c r="L33"/>
  <c r="I33"/>
  <c r="BA32"/>
  <c r="AZ32"/>
  <c r="AV32"/>
  <c r="AU32"/>
  <c r="AT32"/>
  <c r="AS32"/>
  <c r="AR32"/>
  <c r="AM32"/>
  <c r="AJ32"/>
  <c r="AH32"/>
  <c r="AE32"/>
  <c r="AA32"/>
  <c r="Z32"/>
  <c r="Y32"/>
  <c r="X32"/>
  <c r="W32"/>
  <c r="V32"/>
  <c r="Q32"/>
  <c r="N32"/>
  <c r="L32"/>
  <c r="I32"/>
  <c r="BA31"/>
  <c r="AV31"/>
  <c r="AU31"/>
  <c r="AT31"/>
  <c r="AS31"/>
  <c r="AR31"/>
  <c r="AM31"/>
  <c r="AJ31"/>
  <c r="AH31"/>
  <c r="AE31"/>
  <c r="AA31"/>
  <c r="Z31"/>
  <c r="Y31"/>
  <c r="X31"/>
  <c r="W31"/>
  <c r="V31"/>
  <c r="Q31"/>
  <c r="N31"/>
  <c r="L31"/>
  <c r="I31"/>
  <c r="BA30"/>
  <c r="AV30"/>
  <c r="AU30"/>
  <c r="AT30"/>
  <c r="AS30"/>
  <c r="AR30"/>
  <c r="AM30"/>
  <c r="AJ30"/>
  <c r="AH30"/>
  <c r="AE30"/>
  <c r="AA30"/>
  <c r="Z30"/>
  <c r="Y30"/>
  <c r="X30"/>
  <c r="W30"/>
  <c r="V30"/>
  <c r="Q30"/>
  <c r="N30"/>
  <c r="L30"/>
  <c r="I30"/>
  <c r="BA29"/>
  <c r="AZ29"/>
  <c r="AV29"/>
  <c r="AU29"/>
  <c r="AT29"/>
  <c r="AS29"/>
  <c r="AR29"/>
  <c r="AM29"/>
  <c r="AJ29"/>
  <c r="AH29"/>
  <c r="AE29"/>
  <c r="AA29"/>
  <c r="Z29"/>
  <c r="Y29"/>
  <c r="X29"/>
  <c r="W29"/>
  <c r="V29"/>
  <c r="Q29"/>
  <c r="N29"/>
  <c r="L29"/>
  <c r="I29"/>
  <c r="BA28"/>
  <c r="AV28"/>
  <c r="AU28"/>
  <c r="AT28"/>
  <c r="AS28"/>
  <c r="AR28"/>
  <c r="AM28"/>
  <c r="AJ28"/>
  <c r="AH28"/>
  <c r="AE28"/>
  <c r="AA28"/>
  <c r="Z28"/>
  <c r="Y28"/>
  <c r="X28"/>
  <c r="W28"/>
  <c r="V28"/>
  <c r="Q28"/>
  <c r="N28"/>
  <c r="L28"/>
  <c r="I28"/>
  <c r="BA27"/>
  <c r="AZ27"/>
  <c r="AV27"/>
  <c r="AU27"/>
  <c r="AT27"/>
  <c r="AS27"/>
  <c r="AR27"/>
  <c r="AM27"/>
  <c r="AJ27"/>
  <c r="AH27"/>
  <c r="AE27"/>
  <c r="AA27"/>
  <c r="Z27"/>
  <c r="Y27"/>
  <c r="X27"/>
  <c r="W27"/>
  <c r="V27"/>
  <c r="Q27"/>
  <c r="N27"/>
  <c r="L27"/>
  <c r="I27"/>
  <c r="BA26"/>
  <c r="AV26"/>
  <c r="AU26"/>
  <c r="AT26"/>
  <c r="AS26"/>
  <c r="AR26"/>
  <c r="AM26"/>
  <c r="AJ26"/>
  <c r="AH26"/>
  <c r="AE26"/>
  <c r="AA26"/>
  <c r="Z26"/>
  <c r="Y26"/>
  <c r="X26"/>
  <c r="W26"/>
  <c r="V26"/>
  <c r="Q26"/>
  <c r="N26"/>
  <c r="L26"/>
  <c r="I26"/>
  <c r="BA25"/>
  <c r="AV25"/>
  <c r="AU25"/>
  <c r="AT25"/>
  <c r="AS25"/>
  <c r="AR25"/>
  <c r="AM25"/>
  <c r="AJ25"/>
  <c r="AH25"/>
  <c r="AE25"/>
  <c r="AA25"/>
  <c r="Z25"/>
  <c r="Y25"/>
  <c r="X25"/>
  <c r="W25"/>
  <c r="V25"/>
  <c r="Q25"/>
  <c r="N25"/>
  <c r="L25"/>
  <c r="I25"/>
  <c r="BA24"/>
  <c r="AZ24"/>
  <c r="AV24"/>
  <c r="AU24"/>
  <c r="AT24"/>
  <c r="AS24"/>
  <c r="AR24"/>
  <c r="AM24"/>
  <c r="AJ24"/>
  <c r="AH24"/>
  <c r="AE24"/>
  <c r="Z24"/>
  <c r="Y24"/>
  <c r="X24"/>
  <c r="W24"/>
  <c r="V24"/>
  <c r="Q24"/>
  <c r="N24"/>
  <c r="L24"/>
  <c r="I24"/>
  <c r="BA23"/>
  <c r="AV23"/>
  <c r="AU23"/>
  <c r="AT23"/>
  <c r="AS23"/>
  <c r="AR23"/>
  <c r="AM23"/>
  <c r="AJ23"/>
  <c r="AH23"/>
  <c r="AE23"/>
  <c r="AB23"/>
  <c r="AA23"/>
  <c r="Z23"/>
  <c r="Y23"/>
  <c r="X23"/>
  <c r="W23"/>
  <c r="V23"/>
  <c r="Q23"/>
  <c r="N23"/>
  <c r="L23"/>
  <c r="I23"/>
  <c r="BA22"/>
  <c r="AV22"/>
  <c r="AU22"/>
  <c r="AT22"/>
  <c r="AS22"/>
  <c r="AR22"/>
  <c r="AM22"/>
  <c r="AJ22"/>
  <c r="AH22"/>
  <c r="AE22"/>
  <c r="AA22"/>
  <c r="Z22"/>
  <c r="Y22"/>
  <c r="X22"/>
  <c r="W22"/>
  <c r="V22"/>
  <c r="Q22"/>
  <c r="N22"/>
  <c r="L22"/>
  <c r="I22"/>
  <c r="BA21"/>
  <c r="AZ21"/>
  <c r="AV21"/>
  <c r="AU21"/>
  <c r="AT21"/>
  <c r="AS21"/>
  <c r="AR21"/>
  <c r="AM21"/>
  <c r="AJ21"/>
  <c r="AH21"/>
  <c r="AE21"/>
  <c r="AB21"/>
  <c r="AA21"/>
  <c r="Z21"/>
  <c r="Y21"/>
  <c r="X21"/>
  <c r="W21"/>
  <c r="V21"/>
  <c r="Q21"/>
  <c r="N21"/>
  <c r="L21"/>
  <c r="I21"/>
  <c r="BA20"/>
  <c r="AV20"/>
  <c r="AU20"/>
  <c r="AT20"/>
  <c r="AS20"/>
  <c r="AR20"/>
  <c r="AM20"/>
  <c r="AJ20"/>
  <c r="AH20"/>
  <c r="AE20"/>
  <c r="AA20"/>
  <c r="Z20"/>
  <c r="Y20"/>
  <c r="X20"/>
  <c r="W20"/>
  <c r="V20"/>
  <c r="Q20"/>
  <c r="N20"/>
  <c r="L20"/>
  <c r="I20"/>
  <c r="BA19"/>
  <c r="AV19"/>
  <c r="AU19"/>
  <c r="AT19"/>
  <c r="AS19"/>
  <c r="AR19"/>
  <c r="AM19"/>
  <c r="AJ19"/>
  <c r="AH19"/>
  <c r="AE19"/>
  <c r="AA19"/>
  <c r="Z19"/>
  <c r="Y19"/>
  <c r="X19"/>
  <c r="W19"/>
  <c r="V19"/>
  <c r="Q19"/>
  <c r="N19"/>
  <c r="L19"/>
  <c r="I19"/>
  <c r="BA18"/>
  <c r="AV18"/>
  <c r="AU18"/>
  <c r="AT18"/>
  <c r="AS18"/>
  <c r="AR18"/>
  <c r="AM18"/>
  <c r="AJ18"/>
  <c r="AH18"/>
  <c r="AE18"/>
  <c r="AB18"/>
  <c r="AA18"/>
  <c r="Z18"/>
  <c r="Y18"/>
  <c r="X18"/>
  <c r="W18"/>
  <c r="V18"/>
  <c r="Q18"/>
  <c r="N18"/>
  <c r="L18"/>
  <c r="I18"/>
  <c r="BA17"/>
  <c r="AV17"/>
  <c r="AU17"/>
  <c r="AT17"/>
  <c r="AS17"/>
  <c r="AR17"/>
  <c r="AM17"/>
  <c r="AJ17"/>
  <c r="AH17"/>
  <c r="AE17"/>
  <c r="AB17"/>
  <c r="AA17"/>
  <c r="Z17"/>
  <c r="Y17"/>
  <c r="X17"/>
  <c r="W17"/>
  <c r="V17"/>
  <c r="Q17"/>
  <c r="N17"/>
  <c r="L17"/>
  <c r="I17"/>
  <c r="BA16"/>
  <c r="AZ16"/>
  <c r="AV16"/>
  <c r="AU16"/>
  <c r="AT16"/>
  <c r="AS16"/>
  <c r="AR16"/>
  <c r="AM16"/>
  <c r="AJ16"/>
  <c r="AH16"/>
  <c r="AE16"/>
  <c r="AA16"/>
  <c r="Z16"/>
  <c r="Y16"/>
  <c r="X16"/>
  <c r="W16"/>
  <c r="V16"/>
  <c r="Q16"/>
  <c r="N16"/>
  <c r="L16"/>
  <c r="I16"/>
  <c r="BA15"/>
  <c r="AZ15"/>
  <c r="AV15"/>
  <c r="AU15"/>
  <c r="AT15"/>
  <c r="AS15"/>
  <c r="AR15"/>
  <c r="AM15"/>
  <c r="AJ15"/>
  <c r="AH15"/>
  <c r="AE15"/>
  <c r="AB15"/>
  <c r="AA15"/>
  <c r="Z15"/>
  <c r="Y15"/>
  <c r="X15"/>
  <c r="W15"/>
  <c r="V15"/>
  <c r="Q15"/>
  <c r="N15"/>
  <c r="L15"/>
  <c r="I15"/>
  <c r="BA14"/>
  <c r="AZ14"/>
  <c r="AV14"/>
  <c r="AU14"/>
  <c r="AT14"/>
  <c r="AS14"/>
  <c r="AR14"/>
  <c r="AM14"/>
  <c r="AJ14"/>
  <c r="AH14"/>
  <c r="AE14"/>
  <c r="AA14"/>
  <c r="Z14"/>
  <c r="Y14"/>
  <c r="X14"/>
  <c r="W14"/>
  <c r="V14"/>
  <c r="Q14"/>
  <c r="N14"/>
  <c r="L14"/>
  <c r="I14"/>
  <c r="BA13"/>
  <c r="AV13"/>
  <c r="AU13"/>
  <c r="AT13"/>
  <c r="AS13"/>
  <c r="AR13"/>
  <c r="AM13"/>
  <c r="AJ13"/>
  <c r="AH13"/>
  <c r="AE13"/>
  <c r="AB13"/>
  <c r="AA13"/>
  <c r="Z13"/>
  <c r="Y13"/>
  <c r="X13"/>
  <c r="W13"/>
  <c r="V13"/>
  <c r="Q13"/>
  <c r="N13"/>
  <c r="L13"/>
  <c r="I13"/>
  <c r="BA12"/>
  <c r="AV12"/>
  <c r="AU12"/>
  <c r="AT12"/>
  <c r="AS12"/>
  <c r="AR12"/>
  <c r="AM12"/>
  <c r="AJ12"/>
  <c r="AH12"/>
  <c r="AE12"/>
  <c r="AB12"/>
  <c r="AA12"/>
  <c r="Z12"/>
  <c r="Y12"/>
  <c r="X12"/>
  <c r="W12"/>
  <c r="V12"/>
  <c r="Q12"/>
  <c r="N12"/>
  <c r="L12"/>
  <c r="I12"/>
  <c r="BA11"/>
  <c r="AZ11"/>
  <c r="AV11"/>
  <c r="AU11"/>
  <c r="AT11"/>
  <c r="AS11"/>
  <c r="AR11"/>
  <c r="AM11"/>
  <c r="AJ11"/>
  <c r="AH11"/>
  <c r="AE11"/>
  <c r="Z11"/>
  <c r="Y11"/>
  <c r="X11"/>
  <c r="W11"/>
  <c r="V11"/>
  <c r="Q11"/>
  <c r="N11"/>
  <c r="L11"/>
  <c r="I11"/>
  <c r="BA10"/>
  <c r="AZ10"/>
  <c r="AV10"/>
  <c r="AU10"/>
  <c r="AT10"/>
  <c r="AS10"/>
  <c r="AR10"/>
  <c r="AM10"/>
  <c r="AJ10"/>
  <c r="AH10"/>
  <c r="AE10"/>
  <c r="AB10"/>
  <c r="AA10"/>
  <c r="Z10"/>
  <c r="Y10"/>
  <c r="X10"/>
  <c r="W10"/>
  <c r="V10"/>
  <c r="Q10"/>
  <c r="N10"/>
  <c r="L10"/>
  <c r="I10"/>
  <c r="BA9"/>
  <c r="AV9"/>
  <c r="AU9"/>
  <c r="AT9"/>
  <c r="AS9"/>
  <c r="AR9"/>
  <c r="AM9"/>
  <c r="AJ9"/>
  <c r="AH9"/>
  <c r="AE9"/>
  <c r="AA9"/>
  <c r="Z9"/>
  <c r="Y9"/>
  <c r="X9"/>
  <c r="W9"/>
  <c r="V9"/>
  <c r="Q9"/>
  <c r="N9"/>
  <c r="L9"/>
  <c r="I9"/>
  <c r="BA8"/>
  <c r="AZ8"/>
  <c r="AV8"/>
  <c r="AU8"/>
  <c r="AT8"/>
  <c r="AS8"/>
  <c r="AR8"/>
  <c r="AM8"/>
  <c r="AJ8"/>
  <c r="AH8"/>
  <c r="AE8"/>
  <c r="AB8"/>
  <c r="AA8"/>
  <c r="Z8"/>
  <c r="Y8"/>
  <c r="X8"/>
  <c r="W8"/>
  <c r="V8"/>
  <c r="Q8"/>
  <c r="N8"/>
  <c r="L8"/>
  <c r="I8"/>
  <c r="AV7"/>
  <c r="AU7"/>
  <c r="AT7"/>
  <c r="AS7"/>
  <c r="AR7"/>
  <c r="AM7"/>
  <c r="AJ7"/>
  <c r="AH7"/>
  <c r="AE7"/>
  <c r="Z7"/>
  <c r="Y7"/>
  <c r="X7"/>
  <c r="W7"/>
  <c r="V7"/>
  <c r="Q7"/>
  <c r="N7"/>
  <c r="L7"/>
  <c r="I7"/>
  <c r="BA6"/>
  <c r="AV6"/>
  <c r="AU6"/>
  <c r="AT6"/>
  <c r="AS6"/>
  <c r="AR6"/>
  <c r="AM6"/>
  <c r="AJ6"/>
  <c r="AH6"/>
  <c r="AE6"/>
  <c r="AA6"/>
  <c r="Z6"/>
  <c r="Y6"/>
  <c r="X6"/>
  <c r="W6"/>
  <c r="V6"/>
  <c r="Q6"/>
  <c r="N6"/>
  <c r="L6"/>
  <c r="I6"/>
  <c r="BA5"/>
  <c r="AV5"/>
  <c r="AU5"/>
  <c r="AT5"/>
  <c r="AS5"/>
  <c r="AR5"/>
  <c r="AM5"/>
  <c r="AJ5"/>
  <c r="AH5"/>
  <c r="AE5"/>
  <c r="Z5"/>
  <c r="Y5"/>
  <c r="X5"/>
  <c r="W5"/>
  <c r="V5"/>
  <c r="Q5"/>
  <c r="N5"/>
  <c r="L5"/>
  <c r="I5"/>
  <c r="BA4"/>
  <c r="AZ4"/>
  <c r="AV4"/>
  <c r="AU4"/>
  <c r="AT4"/>
  <c r="AS4"/>
  <c r="AR4"/>
  <c r="AM4"/>
  <c r="AJ4"/>
  <c r="AH4"/>
  <c r="AE4"/>
  <c r="AB4"/>
  <c r="AA4"/>
  <c r="Z4"/>
  <c r="Y4"/>
  <c r="X4"/>
  <c r="W4"/>
  <c r="V4"/>
  <c r="Q4"/>
  <c r="N4"/>
  <c r="L4"/>
  <c r="I4"/>
  <c r="BA3"/>
  <c r="AV3"/>
  <c r="AU3"/>
  <c r="AT3"/>
  <c r="AS3"/>
  <c r="AR3"/>
  <c r="AM3"/>
  <c r="AJ3"/>
  <c r="AH3"/>
  <c r="AE3"/>
  <c r="AA3"/>
  <c r="Z3"/>
  <c r="Y3"/>
  <c r="X3"/>
  <c r="W3"/>
  <c r="V3"/>
  <c r="Q3"/>
  <c r="N3"/>
  <c r="L3"/>
  <c r="I3"/>
</calcChain>
</file>

<file path=xl/sharedStrings.xml><?xml version="1.0" encoding="utf-8"?>
<sst xmlns="http://schemas.openxmlformats.org/spreadsheetml/2006/main" count="5451" uniqueCount="2360">
  <si>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</si>
  <si>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</si>
  <si>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</si>
  <si>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</si>
  <si>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</si>
  <si>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</si>
  <si>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</si>
  <si>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</si>
  <si>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</si>
  <si>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</si>
  <si>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</si>
  <si>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</si>
  <si>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</si>
  <si>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</si>
  <si>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</si>
  <si>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</si>
  <si>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</si>
  <si>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</si>
  <si>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</si>
  <si>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</si>
  <si>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</si>
  <si>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</si>
  <si>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</si>
  <si>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</si>
  <si>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</si>
  <si>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</si>
  <si>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</si>
  <si>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</si>
  <si>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</si>
  <si>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</si>
  <si>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</si>
  <si>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</si>
  <si>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</si>
  <si>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</si>
  <si>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</si>
  <si>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</si>
  <si>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</si>
  <si>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</si>
  <si>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</si>
  <si>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</si>
  <si>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</si>
  <si>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</si>
  <si>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</si>
  <si>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</si>
  <si>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</si>
  <si>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</si>
  <si>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</si>
  <si>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</si>
  <si>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</si>
  <si>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</si>
  <si>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</si>
  <si>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</si>
  <si>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</si>
  <si>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</si>
  <si>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</si>
  <si>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</si>
  <si>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</si>
  <si>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</si>
  <si>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</si>
  <si>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</si>
  <si>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</si>
  <si>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</si>
  <si>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</si>
  <si>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</si>
  <si>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</si>
  <si>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</si>
  <si>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</si>
  <si>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</si>
  <si>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</si>
  <si>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</si>
  <si>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</si>
  <si>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</si>
  <si>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</si>
  <si>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</si>
  <si>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</si>
  <si>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</si>
  <si>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</si>
  <si>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</si>
  <si>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</si>
  <si>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</si>
  <si>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</si>
  <si>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</si>
  <si>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</si>
  <si>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</si>
  <si>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</si>
  <si>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</si>
  <si>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</si>
  <si>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</si>
  <si>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</si>
  <si>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</si>
  <si>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</si>
  <si>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</si>
  <si>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</si>
  <si>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</si>
  <si>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</si>
  <si>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</si>
  <si>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</si>
  <si>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</si>
  <si>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</si>
  <si>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</si>
  <si>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</si>
  <si>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</si>
  <si>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</si>
  <si>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</si>
  <si>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</si>
  <si>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</si>
  <si>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</si>
  <si>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</si>
  <si>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</si>
  <si>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</si>
  <si>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</si>
  <si>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</si>
  <si>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</si>
  <si>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</si>
  <si>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</si>
  <si>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</si>
  <si>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</si>
  <si>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</si>
  <si>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</si>
  <si>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</si>
  <si>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</si>
  <si>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</si>
  <si>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</si>
  <si>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</si>
  <si>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</si>
  <si>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</si>
  <si>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</si>
  <si>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</si>
  <si>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</si>
  <si>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</si>
  <si>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</si>
  <si>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</si>
  <si>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</si>
  <si>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</si>
  <si>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</si>
  <si>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</si>
  <si>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</si>
  <si>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</si>
  <si>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</si>
  <si>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</si>
  <si>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</si>
  <si>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</si>
  <si>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</si>
  <si>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</si>
  <si>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</si>
  <si>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</si>
  <si>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</si>
  <si>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</si>
  <si>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</si>
  <si>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</si>
  <si>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</si>
  <si>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</si>
  <si>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</si>
  <si>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</si>
  <si>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</si>
  <si>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</si>
  <si>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</si>
  <si>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</si>
  <si>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</si>
  <si>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</si>
  <si>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</si>
  <si>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</si>
  <si>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</si>
  <si>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</si>
  <si>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</si>
  <si>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</si>
  <si>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</si>
  <si>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</si>
  <si>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</si>
  <si>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</si>
  <si>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</si>
  <si>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</si>
  <si>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</si>
  <si>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</si>
  <si>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</si>
  <si>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</si>
  <si>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</si>
  <si>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</si>
  <si>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</si>
  <si>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</si>
  <si>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</si>
  <si>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</si>
  <si>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</si>
  <si>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</si>
  <si>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</si>
  <si>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</si>
  <si>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</si>
  <si>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</si>
  <si>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</si>
  <si>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</si>
  <si>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</si>
  <si>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</si>
  <si>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</si>
  <si>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</si>
  <si>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</si>
  <si>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</si>
  <si>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</si>
  <si>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</si>
  <si>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</si>
  <si>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</si>
  <si>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</si>
  <si>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</si>
  <si>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</si>
  <si>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</si>
  <si>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</si>
  <si>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</si>
  <si>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</si>
  <si>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</si>
  <si>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</si>
  <si>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</si>
  <si>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</si>
  <si>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</si>
  <si>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</si>
  <si>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</si>
  <si>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</si>
  <si>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</si>
  <si>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</si>
  <si>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</si>
  <si>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</si>
  <si>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</si>
  <si>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</si>
  <si>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</si>
  <si>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</si>
  <si>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</si>
  <si>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</si>
  <si>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</si>
  <si>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</si>
  <si>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</si>
  <si>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</si>
  <si>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</si>
  <si>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</si>
  <si>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</si>
  <si>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</si>
  <si>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</si>
  <si>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</si>
  <si>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</si>
  <si>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</si>
  <si>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</si>
  <si>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</si>
  <si>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</si>
  <si>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</si>
  <si>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</si>
  <si>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</si>
  <si>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</si>
  <si>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</si>
  <si>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</si>
  <si>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</si>
  <si>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</si>
  <si>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</si>
  <si>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</si>
  <si>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</si>
  <si>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</si>
  <si>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</si>
  <si>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</si>
  <si>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</si>
  <si>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</si>
  <si>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</si>
  <si>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</si>
  <si>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</si>
  <si>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</si>
  <si>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</si>
  <si>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</si>
  <si>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</si>
  <si>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</si>
  <si>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</si>
  <si>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</si>
  <si>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</si>
  <si>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</si>
  <si>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</si>
  <si>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</si>
  <si>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</si>
  <si>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</si>
  <si>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</si>
  <si>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</si>
  <si>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</si>
  <si>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</si>
  <si>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</si>
  <si>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</si>
  <si>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</si>
  <si>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</si>
  <si>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</si>
  <si>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</si>
  <si>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</si>
  <si>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</si>
  <si>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</si>
  <si>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</si>
  <si>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</si>
  <si>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</si>
  <si>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</si>
  <si>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</si>
  <si>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</si>
  <si>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</si>
  <si>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</si>
  <si>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</si>
  <si>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</si>
  <si>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</si>
  <si>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</si>
  <si>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</si>
  <si>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</si>
  <si>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</si>
  <si>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</si>
  <si>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</si>
  <si>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</si>
  <si>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</si>
  <si>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</si>
  <si>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</si>
  <si>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</si>
  <si>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</si>
  <si>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</si>
  <si>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</si>
  <si>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</si>
  <si>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</si>
  <si>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</si>
  <si>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</si>
  <si>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</si>
  <si>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</si>
  <si>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</si>
  <si>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</si>
  <si>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</si>
  <si>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</si>
  <si>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</si>
  <si>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</si>
  <si>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</si>
  <si>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</si>
  <si>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</si>
  <si>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</si>
  <si>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</si>
  <si>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</si>
  <si>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</si>
  <si>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</si>
  <si>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</si>
  <si>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</si>
  <si>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</si>
  <si>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</si>
  <si>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</si>
  <si>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</si>
  <si>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</si>
  <si>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</si>
  <si>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</si>
  <si>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</si>
  <si>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</si>
  <si>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</si>
  <si>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</si>
  <si>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</si>
  <si>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</si>
  <si>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</si>
  <si>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</si>
  <si>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</si>
  <si>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</si>
  <si>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</si>
  <si>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</si>
  <si>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</si>
  <si>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</si>
  <si>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</si>
  <si>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</si>
  <si>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</si>
  <si>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</si>
  <si>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</si>
  <si>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</si>
  <si>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</si>
  <si>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</si>
  <si>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</si>
  <si>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</si>
  <si>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</si>
  <si>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</si>
  <si>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</si>
  <si>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</si>
  <si>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</si>
  <si>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</si>
  <si>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</si>
  <si>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</si>
  <si>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</si>
  <si>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</si>
  <si>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</si>
  <si>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</si>
  <si>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</si>
  <si>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</si>
  <si>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</si>
  <si>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</si>
  <si>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</si>
  <si>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</si>
  <si>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</si>
  <si>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</si>
  <si>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</si>
  <si>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</si>
  <si>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</si>
  <si>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</si>
  <si>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</si>
  <si>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</si>
  <si>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</si>
  <si>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</si>
  <si>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</si>
  <si>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</si>
  <si>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</si>
  <si>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</si>
  <si>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</si>
  <si>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</si>
  <si>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</si>
  <si>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</si>
  <si>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</si>
  <si>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</si>
  <si>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</si>
  <si>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</si>
  <si>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</si>
  <si>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</si>
  <si>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</si>
  <si>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</si>
  <si>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</si>
  <si>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</si>
  <si>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</si>
  <si>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</si>
  <si>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</si>
  <si>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</si>
  <si>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</si>
  <si>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</si>
  <si>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</si>
  <si>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</si>
  <si>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</si>
  <si>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</si>
  <si>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</si>
  <si>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</si>
  <si>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</si>
  <si>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</si>
  <si>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</si>
  <si>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</si>
  <si>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</si>
  <si>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</si>
  <si>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</si>
  <si>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</si>
  <si>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</si>
  <si>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</si>
  <si>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</si>
  <si>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</si>
  <si>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</si>
  <si>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</si>
  <si>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</si>
  <si>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</si>
  <si>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</si>
  <si>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</si>
  <si>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</si>
  <si>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</si>
  <si>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</si>
  <si>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</si>
  <si>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</si>
  <si>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</si>
  <si>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</si>
  <si>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</si>
  <si>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</si>
  <si>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</si>
  <si>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</si>
  <si>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</si>
  <si>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</si>
  <si>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</si>
  <si>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</si>
  <si>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</si>
  <si>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</si>
  <si>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</si>
  <si>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</si>
  <si>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</si>
  <si>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</si>
  <si>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</si>
  <si>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</si>
  <si>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</si>
  <si>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</si>
  <si>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</si>
  <si>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</si>
  <si>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</si>
  <si>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</si>
  <si>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</si>
  <si>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</si>
  <si>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</si>
  <si>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</si>
  <si>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</si>
  <si>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</si>
  <si>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</si>
  <si>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</si>
  <si>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</si>
  <si>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</si>
  <si>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</si>
  <si>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</si>
  <si>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</si>
  <si>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</si>
  <si>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</si>
  <si>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</si>
  <si>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</si>
  <si>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</si>
  <si>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</si>
  <si>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</si>
  <si>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</si>
  <si>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</si>
  <si>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</si>
  <si>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</si>
  <si>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</si>
  <si>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</si>
  <si>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</si>
  <si>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</si>
  <si>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</si>
  <si>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</si>
  <si>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</si>
  <si>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</si>
  <si>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</si>
  <si>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</si>
  <si>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</si>
  <si>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</si>
  <si>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</si>
  <si>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</si>
  <si>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</si>
  <si>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</si>
  <si>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</si>
  <si>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</si>
  <si>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</si>
  <si>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</si>
  <si>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</si>
  <si>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</si>
  <si>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</si>
  <si>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</si>
  <si>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</si>
  <si>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</si>
  <si>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</si>
  <si>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</si>
  <si>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</si>
  <si>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</si>
  <si>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</si>
  <si>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</si>
  <si>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</si>
  <si>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</si>
  <si>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</si>
  <si>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</si>
  <si>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</si>
  <si>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</si>
  <si>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</si>
  <si>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</si>
  <si>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</si>
  <si>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</si>
  <si>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</si>
  <si>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</si>
  <si>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</si>
  <si>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</si>
  <si>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</si>
  <si>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</si>
  <si>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</si>
  <si>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</si>
  <si>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</si>
  <si>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</si>
  <si>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</si>
  <si>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</si>
  <si>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</si>
  <si>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</si>
  <si>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</si>
  <si>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</si>
  <si>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</si>
  <si>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</si>
  <si>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</si>
  <si>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</si>
  <si>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</si>
  <si>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</si>
  <si>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</si>
  <si>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</si>
  <si>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</si>
  <si>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</si>
  <si>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</si>
  <si>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</si>
  <si>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</si>
  <si>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</si>
  <si>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</si>
  <si>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</si>
  <si>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</si>
  <si>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</si>
  <si>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</si>
  <si>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</si>
  <si>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</si>
  <si>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</si>
  <si>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</si>
  <si>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</si>
  <si>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</si>
  <si>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</si>
  <si>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</si>
  <si>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</si>
  <si>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</si>
  <si>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</si>
  <si>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</si>
  <si>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</si>
  <si>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</si>
  <si>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</si>
  <si>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</si>
  <si>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</si>
  <si>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</si>
  <si>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</si>
  <si>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</si>
  <si>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</si>
  <si>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</si>
  <si>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</si>
  <si>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</si>
  <si>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</si>
  <si>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</si>
  <si>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</si>
  <si>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</si>
  <si>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</si>
  <si>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</si>
  <si>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</si>
  <si>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</si>
  <si>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</si>
  <si>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</si>
  <si>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</si>
  <si>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</si>
  <si>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</si>
  <si>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</si>
  <si>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</si>
  <si>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</si>
  <si>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</si>
  <si>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</si>
  <si>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</si>
  <si>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</si>
  <si>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</si>
  <si>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</si>
  <si>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</si>
  <si>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</si>
  <si>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</si>
  <si>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</si>
  <si>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</si>
  <si>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</si>
  <si>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</si>
  <si>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</si>
  <si>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</si>
  <si>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</si>
  <si>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</si>
  <si>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</si>
  <si>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</si>
  <si>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</si>
  <si>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</si>
  <si>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</si>
  <si>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</si>
  <si>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</si>
  <si>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</si>
  <si>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</si>
  <si>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</si>
  <si>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</si>
  <si>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</si>
  <si>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</si>
  <si>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</si>
  <si>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</si>
  <si>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</si>
  <si>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</si>
  <si>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</si>
  <si>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</si>
  <si>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</si>
  <si>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</si>
  <si>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</si>
  <si>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</si>
  <si>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</si>
  <si>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</si>
  <si>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</si>
  <si>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</si>
  <si>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</si>
  <si>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</si>
  <si>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</si>
  <si>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</si>
  <si>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</si>
  <si>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</si>
  <si>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</si>
  <si>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</si>
  <si>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</si>
  <si>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</si>
  <si>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</si>
  <si>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</si>
  <si>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</si>
  <si>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</si>
  <si>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</si>
  <si>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</si>
  <si>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</si>
  <si>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</si>
  <si>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</si>
  <si>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</si>
  <si>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</si>
  <si>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</si>
  <si>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</si>
  <si>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</si>
  <si>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</si>
  <si>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</si>
  <si>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</si>
  <si>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</si>
  <si>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</si>
  <si>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</si>
  <si>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</si>
  <si>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</si>
  <si>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</si>
  <si>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</si>
  <si>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</si>
  <si>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</si>
  <si>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</si>
  <si>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</si>
  <si>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</si>
  <si>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</si>
  <si>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</si>
  <si>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</si>
  <si>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</si>
  <si>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</si>
  <si>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</si>
  <si>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</si>
  <si>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</si>
  <si>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</si>
  <si>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</si>
  <si>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</si>
  <si>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</si>
  <si>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</si>
  <si>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</si>
  <si>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</si>
  <si>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</si>
  <si>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</si>
  <si>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</si>
  <si>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</si>
  <si>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</si>
  <si>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</si>
  <si>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</si>
  <si>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</si>
  <si>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</si>
  <si>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</si>
  <si>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</si>
  <si>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</si>
  <si>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</si>
  <si>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</si>
  <si>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</si>
  <si>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</si>
  <si>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</si>
  <si>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</si>
  <si>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</si>
  <si>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</si>
  <si>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</si>
  <si>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</si>
  <si>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</si>
  <si>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</si>
  <si>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</si>
  <si>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</si>
  <si>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</si>
  <si>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</si>
  <si>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</si>
  <si>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</si>
  <si>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</si>
  <si>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</si>
  <si>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</si>
  <si>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</si>
  <si>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</si>
  <si>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</si>
  <si>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</si>
  <si>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</si>
  <si>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</si>
  <si>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</si>
  <si>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</si>
  <si>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</si>
  <si>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</si>
  <si>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</si>
  <si>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</si>
  <si>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</si>
  <si>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</si>
  <si>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</si>
  <si>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</si>
  <si>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</si>
  <si>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</si>
  <si>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</si>
  <si>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</si>
  <si>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</si>
  <si>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</si>
  <si>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</si>
  <si>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</si>
  <si>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</si>
  <si>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</si>
  <si>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</si>
  <si>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</si>
  <si>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</si>
  <si>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</si>
  <si>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</si>
  <si>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</si>
  <si>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</si>
  <si>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</si>
  <si>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</si>
  <si>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</si>
  <si>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</si>
  <si>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</si>
  <si>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</si>
  <si>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</si>
  <si>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</si>
  <si>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</si>
  <si>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</si>
  <si>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</si>
  <si>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</si>
  <si>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</si>
  <si>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</si>
  <si>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</si>
  <si>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</si>
  <si>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</si>
  <si>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</si>
  <si>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</si>
  <si>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</si>
  <si>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</si>
  <si>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</si>
  <si>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</si>
  <si>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</si>
  <si>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</si>
  <si>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</si>
  <si>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</si>
  <si>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</si>
  <si>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</si>
  <si>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</si>
  <si>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</si>
  <si>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</si>
  <si>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</si>
  <si>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</si>
  <si>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</si>
  <si>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</si>
  <si>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</si>
  <si>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</si>
  <si>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</si>
  <si>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</si>
  <si>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</si>
  <si>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</si>
  <si>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</si>
  <si>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</si>
  <si>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</si>
  <si>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</si>
  <si>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</si>
  <si>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</si>
  <si>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</si>
  <si>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</si>
  <si>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</si>
  <si>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</si>
  <si>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</si>
  <si>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</si>
  <si>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</si>
  <si>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</si>
  <si>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</si>
  <si>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</si>
  <si>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</si>
  <si>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</si>
  <si>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</si>
  <si>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</si>
  <si>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</si>
  <si>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</si>
  <si>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</si>
  <si>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</si>
  <si>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</si>
  <si>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</si>
  <si>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</si>
  <si>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</si>
  <si>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</si>
  <si>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</si>
  <si>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</si>
  <si>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</si>
  <si>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</si>
  <si>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</si>
  <si>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</si>
  <si>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</si>
  <si>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</si>
  <si>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</si>
  <si>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</si>
  <si>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</si>
  <si>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</si>
  <si>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</si>
  <si>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</si>
  <si>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</si>
  <si>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</si>
  <si>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</si>
  <si>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</si>
  <si>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</si>
  <si>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</si>
  <si>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</si>
  <si>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</si>
  <si>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</si>
  <si>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</si>
  <si>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</si>
  <si>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</si>
  <si>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</si>
  <si>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</si>
  <si>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</si>
  <si>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</si>
  <si>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</si>
  <si>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</si>
  <si>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</si>
  <si>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</si>
  <si>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</si>
  <si>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</si>
  <si>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</si>
  <si>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</si>
  <si>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</si>
  <si>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</si>
  <si>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</si>
  <si>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</si>
  <si>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</si>
  <si>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</si>
  <si>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</si>
  <si>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</si>
  <si>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</si>
  <si>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</si>
  <si>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</si>
  <si>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</si>
  <si>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</si>
  <si>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</si>
  <si>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</si>
  <si>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</si>
  <si>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</si>
  <si>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</si>
  <si>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</si>
  <si>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</si>
  <si>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</si>
  <si>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</si>
  <si>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</si>
  <si>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</si>
  <si>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</si>
  <si>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</si>
  <si>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</si>
  <si>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</si>
  <si>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</si>
  <si>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</si>
  <si>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</si>
  <si>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</si>
  <si>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</si>
  <si>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</si>
  <si>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</si>
  <si>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</si>
  <si>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</si>
  <si>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</si>
  <si>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</si>
  <si>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</si>
  <si>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</si>
  <si>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</si>
  <si>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</si>
  <si>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</si>
  <si>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</si>
  <si>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</si>
  <si>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</si>
  <si>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</si>
  <si>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</si>
  <si>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</si>
  <si>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</si>
  <si>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</si>
  <si>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</si>
  <si>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</si>
  <si>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</si>
  <si>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</si>
  <si>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</si>
  <si>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</si>
  <si>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</si>
  <si>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</si>
  <si>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</si>
  <si>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</si>
  <si>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</si>
  <si>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</si>
  <si>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</si>
  <si>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</si>
  <si>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</si>
  <si>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</si>
  <si>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</si>
  <si>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</si>
  <si>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</si>
  <si>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</si>
  <si>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</si>
  <si>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</si>
  <si>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</si>
  <si>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</si>
  <si>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</si>
  <si>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</si>
  <si>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</si>
  <si>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</si>
  <si>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</si>
  <si>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</si>
  <si>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</si>
  <si>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</si>
  <si>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</si>
  <si>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</si>
  <si>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</si>
  <si>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</si>
  <si>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</si>
  <si>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</si>
  <si>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</si>
  <si>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</si>
  <si>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</si>
  <si>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</si>
  <si>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</si>
  <si>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</si>
  <si>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</si>
  <si>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</si>
  <si>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</si>
  <si>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</si>
  <si>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</si>
  <si>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</si>
  <si>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</si>
  <si>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</si>
  <si>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</si>
  <si>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</si>
  <si>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</si>
  <si>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</si>
  <si>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</si>
  <si>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</si>
  <si>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</si>
  <si>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</si>
  <si>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</si>
  <si>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</si>
  <si>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</si>
  <si>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</si>
  <si>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</si>
  <si>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</si>
  <si>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</si>
  <si>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</si>
  <si>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</si>
  <si>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</si>
  <si>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</si>
  <si>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</si>
  <si>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</si>
  <si>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</si>
  <si>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</si>
  <si>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</si>
  <si>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</si>
  <si>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</si>
  <si>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</si>
  <si>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</si>
  <si>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</si>
  <si>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</si>
  <si>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</si>
  <si>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</si>
  <si>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</si>
  <si>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</si>
  <si>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</si>
  <si>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</si>
  <si>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</si>
  <si>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</si>
  <si>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</si>
  <si>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</si>
  <si>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</si>
  <si>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</si>
  <si>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</si>
  <si>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</si>
  <si>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</si>
  <si>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</si>
  <si>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</si>
  <si>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</si>
  <si>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</si>
  <si>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</si>
  <si>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</si>
  <si>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</si>
  <si>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</si>
  <si>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</si>
  <si>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</si>
  <si>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</si>
  <si>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</si>
  <si>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</si>
  <si>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</si>
  <si>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</si>
  <si>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</si>
  <si>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</si>
  <si>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</si>
  <si>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</si>
  <si>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</si>
  <si>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</si>
  <si>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</si>
  <si>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</si>
  <si>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</si>
  <si>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</si>
  <si>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</si>
  <si>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</si>
  <si>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</si>
  <si>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</si>
  <si>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</si>
  <si>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</si>
  <si>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</si>
  <si>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</si>
  <si>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</si>
  <si>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</si>
  <si>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</si>
  <si>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</si>
  <si>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</si>
  <si>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</si>
  <si>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</si>
  <si>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</si>
  <si>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</si>
  <si>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</si>
  <si>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</si>
  <si>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</si>
  <si>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</si>
  <si>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</si>
  <si>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</si>
  <si>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</si>
  <si>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</si>
  <si>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</si>
  <si>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</si>
  <si>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</si>
  <si>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</si>
  <si>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</si>
  <si>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</si>
  <si>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</si>
  <si>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</si>
  <si>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</si>
  <si>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</si>
  <si>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</si>
  <si>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</si>
  <si>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</si>
  <si>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</si>
  <si>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</si>
  <si>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</si>
  <si>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</si>
  <si>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</si>
  <si>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</si>
  <si>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</si>
  <si>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</si>
  <si>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</si>
  <si>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</si>
  <si>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</si>
  <si>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</si>
  <si>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</si>
  <si>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</si>
  <si>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</si>
  <si>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</si>
  <si>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</si>
  <si>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</si>
  <si>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</si>
  <si>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</si>
  <si>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</si>
  <si>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</si>
  <si>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</si>
  <si>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</si>
  <si>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</si>
  <si>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</si>
  <si>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</si>
  <si>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</si>
  <si>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</si>
  <si>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</si>
  <si>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</si>
  <si>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</si>
  <si>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</si>
  <si>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</si>
  <si>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</si>
  <si>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</si>
  <si>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</si>
  <si>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</si>
  <si>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</si>
  <si>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</si>
  <si>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</si>
  <si>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</si>
  <si>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</si>
  <si>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</si>
  <si>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</si>
  <si>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</si>
  <si>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</si>
  <si>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</si>
  <si>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</si>
  <si>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</si>
  <si>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</si>
  <si>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</si>
  <si>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</si>
  <si>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</si>
  <si>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</si>
  <si>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</si>
  <si>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</si>
  <si>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</si>
  <si>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</si>
  <si>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</si>
  <si>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</si>
  <si>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</si>
  <si>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</si>
  <si>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</si>
  <si>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</si>
  <si>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</si>
  <si>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</si>
  <si>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</si>
  <si>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</si>
  <si>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</si>
  <si>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</si>
  <si>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</si>
  <si>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</si>
  <si>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</si>
  <si>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</si>
  <si>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</si>
  <si>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</si>
  <si>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</si>
  <si>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</si>
  <si>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</si>
  <si>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</si>
  <si>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</si>
  <si>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</si>
  <si>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</si>
  <si>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</si>
  <si>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</si>
  <si>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</si>
  <si>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</si>
  <si>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</si>
  <si>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</si>
  <si>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</si>
  <si>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</si>
  <si>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</si>
  <si>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</si>
  <si>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</si>
  <si>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</si>
  <si>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</si>
  <si>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</si>
  <si>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</si>
  <si>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</si>
  <si>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</si>
  <si>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</si>
  <si>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</si>
  <si>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</si>
  <si>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</si>
  <si>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</si>
  <si>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</si>
  <si>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</si>
  <si>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</si>
  <si>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</si>
  <si>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</si>
  <si>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</si>
  <si>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</si>
  <si>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</si>
  <si>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</si>
  <si>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</si>
  <si>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</si>
  <si>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</si>
  <si>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</si>
  <si>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</si>
  <si>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</si>
  <si>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</si>
  <si>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</si>
  <si>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</si>
  <si>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</si>
  <si>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</si>
  <si>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</si>
  <si>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</si>
  <si>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</si>
  <si>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</si>
  <si>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</si>
  <si>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</si>
  <si>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</si>
  <si>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</si>
  <si>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</si>
  <si>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</si>
  <si>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</si>
  <si>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</si>
  <si>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</si>
  <si>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</si>
  <si>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</si>
  <si>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</si>
  <si>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</si>
  <si>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</si>
  <si>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</si>
  <si>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</si>
  <si>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</si>
  <si>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</si>
  <si>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</si>
  <si>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</si>
  <si>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</si>
  <si>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</si>
  <si>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</si>
  <si>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</si>
  <si>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</si>
  <si>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</si>
  <si>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</si>
  <si>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</si>
  <si>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</si>
  <si>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</si>
  <si>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</si>
  <si>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</si>
  <si>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</si>
  <si>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</si>
  <si>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</si>
  <si>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</si>
  <si>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</si>
  <si>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</si>
  <si>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</si>
  <si>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</si>
  <si>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</si>
  <si>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</si>
  <si>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</si>
  <si>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</si>
  <si>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</si>
  <si>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</si>
  <si>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</si>
  <si>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</si>
  <si>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</si>
  <si>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</si>
  <si>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</si>
  <si>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</si>
  <si>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</si>
  <si>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</si>
  <si>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</si>
  <si>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</si>
  <si>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</si>
  <si>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</si>
  <si>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</si>
  <si>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</si>
  <si>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</si>
  <si>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</si>
  <si>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</si>
  <si>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</si>
  <si>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</si>
  <si>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</si>
  <si>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</si>
  <si>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</si>
  <si>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</si>
  <si>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</si>
  <si>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</si>
  <si>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</si>
  <si>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</si>
  <si>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</si>
  <si>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</si>
  <si>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</si>
  <si>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</si>
  <si>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</si>
  <si>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</si>
  <si>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</si>
  <si>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</si>
  <si>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</si>
  <si>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</si>
  <si>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</si>
  <si>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</si>
  <si>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</si>
  <si>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</si>
  <si>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</si>
  <si>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</si>
  <si>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</si>
  <si>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</si>
  <si>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</si>
  <si>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</si>
  <si>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</si>
  <si>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</si>
  <si>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</si>
  <si>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</si>
  <si>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</si>
  <si>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</si>
  <si>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</si>
  <si>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</si>
  <si>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</si>
  <si>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</si>
  <si>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</si>
  <si>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</si>
  <si>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</si>
  <si>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</si>
  <si>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</si>
  <si>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</si>
  <si>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</si>
  <si>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</si>
  <si>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</si>
  <si>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</si>
  <si>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</si>
  <si>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</si>
  <si>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</si>
  <si>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</si>
  <si>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</si>
  <si>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</si>
  <si>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</si>
  <si>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</si>
  <si>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</si>
  <si>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</si>
  <si>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</si>
  <si>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</si>
  <si>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</si>
  <si>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</si>
  <si>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</si>
  <si>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</si>
  <si>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</si>
  <si>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</si>
  <si>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</si>
  <si>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</si>
  <si>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</si>
  <si>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</si>
  <si>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</si>
  <si>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</si>
  <si>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</si>
  <si>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</si>
  <si>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</si>
  <si>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</si>
  <si>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</si>
  <si>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</si>
  <si>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</si>
  <si>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</si>
  <si>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</si>
  <si>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</si>
  <si>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</si>
  <si>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</si>
  <si>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</si>
  <si>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</si>
  <si>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</si>
  <si>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</si>
  <si>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</si>
  <si>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</si>
  <si>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</si>
  <si>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</si>
  <si>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</si>
  <si>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</si>
  <si>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</si>
  <si>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</si>
  <si>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</si>
  <si>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</si>
  <si>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</si>
  <si>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</si>
  <si>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</si>
  <si>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</si>
  <si>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</si>
  <si>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</si>
  <si>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</si>
  <si>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</si>
  <si>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</si>
  <si>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</si>
  <si>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</si>
  <si>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</si>
  <si>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</si>
  <si>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</si>
  <si>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</si>
  <si>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</si>
  <si>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</si>
  <si>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</si>
  <si>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</si>
  <si>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</si>
  <si>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</si>
  <si>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</si>
  <si>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</si>
  <si>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</si>
  <si>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</si>
  <si>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</si>
  <si>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</si>
  <si>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</si>
  <si>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</si>
  <si>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</si>
  <si>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</si>
  <si>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</si>
  <si>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</si>
  <si>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</si>
  <si>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</si>
  <si>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</si>
  <si>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</si>
  <si>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</si>
  <si>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</si>
  <si>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</si>
  <si>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</si>
  <si>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</si>
  <si>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</si>
  <si>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</si>
  <si>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</si>
  <si>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</si>
  <si>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</si>
  <si>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</si>
  <si>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</si>
  <si>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</si>
  <si>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</si>
  <si>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</si>
  <si>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</si>
  <si>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</si>
  <si>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</si>
  <si>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</si>
  <si>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</si>
  <si>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</si>
  <si>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</si>
  <si>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</si>
  <si>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</si>
  <si>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</si>
  <si>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</si>
  <si>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</si>
  <si>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</si>
  <si>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</si>
  <si>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</si>
  <si>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</si>
  <si>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</si>
  <si>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</si>
  <si>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</si>
  <si>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</si>
  <si>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</si>
  <si>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</si>
  <si>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</si>
  <si>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</si>
  <si>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</si>
  <si>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</si>
  <si>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</si>
  <si>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</si>
  <si>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</si>
  <si>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</si>
  <si>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</si>
  <si>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</si>
  <si>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</si>
  <si>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</si>
  <si>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</si>
  <si>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</si>
  <si>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</si>
  <si>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</si>
  <si>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</si>
  <si>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</si>
  <si>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</si>
  <si>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</si>
  <si>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</si>
  <si>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</si>
  <si>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</si>
  <si>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</si>
  <si>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</si>
  <si>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</si>
  <si>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</si>
  <si>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</si>
  <si>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</si>
  <si>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</si>
  <si>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</si>
  <si>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</si>
  <si>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</si>
  <si>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</si>
  <si>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</si>
  <si>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</si>
  <si>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</si>
  <si>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</si>
  <si>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</si>
  <si>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</si>
  <si>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</si>
  <si>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</si>
  <si>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</si>
  <si>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</si>
  <si>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</si>
  <si>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</si>
  <si>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</si>
  <si>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</si>
  <si>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</si>
  <si>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</si>
  <si>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</si>
  <si>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</si>
  <si>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</si>
  <si>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</si>
  <si>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</si>
  <si>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</si>
  <si>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</si>
  <si>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</si>
  <si>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</si>
  <si>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</si>
  <si>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</si>
  <si>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</si>
  <si>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</si>
  <si>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</si>
  <si>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</si>
  <si>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</si>
  <si>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</si>
  <si>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</si>
  <si>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</si>
  <si>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</si>
  <si>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</si>
  <si>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</si>
  <si>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</si>
  <si>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</si>
  <si>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</si>
  <si>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</si>
  <si>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</si>
  <si>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</si>
  <si>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</si>
  <si>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</si>
  <si>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</si>
  <si>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</si>
  <si>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</si>
  <si>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</si>
  <si>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</si>
  <si>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</si>
  <si>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</si>
  <si>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</si>
  <si>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</si>
  <si>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</si>
  <si>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</si>
  <si>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</si>
  <si>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</si>
  <si>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</si>
  <si>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</si>
  <si>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</si>
  <si>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</si>
  <si>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</si>
  <si>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</si>
  <si>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</si>
  <si>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</si>
  <si>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</si>
  <si>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</si>
  <si>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</si>
  <si>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</si>
  <si>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</si>
  <si>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</si>
  <si>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</si>
  <si>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</si>
  <si>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</si>
  <si>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</si>
  <si>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</si>
  <si>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</si>
  <si>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</si>
  <si>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</si>
  <si>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</si>
  <si>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</si>
  <si>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</si>
  <si>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</si>
  <si>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</si>
  <si>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</si>
  <si>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</si>
  <si>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</si>
  <si>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</si>
  <si>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</si>
  <si>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</si>
  <si>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</si>
  <si>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</si>
  <si>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</si>
  <si>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</si>
  <si>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</si>
  <si>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</si>
  <si>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</si>
  <si>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</si>
  <si>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</si>
  <si>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</si>
  <si>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</si>
  <si>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</si>
  <si>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</si>
  <si>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</si>
  <si>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</si>
  <si>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</si>
  <si>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</si>
  <si>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</si>
  <si>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</si>
  <si>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</si>
  <si>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</si>
  <si>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</si>
  <si>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</si>
  <si>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</si>
  <si>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</si>
  <si>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</si>
  <si>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</si>
  <si>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</si>
  <si>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</si>
  <si>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</si>
  <si>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</si>
  <si>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</si>
  <si>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</si>
  <si>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</si>
  <si>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</si>
  <si>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</si>
  <si>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</si>
  <si>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</si>
  <si>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</si>
  <si>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</si>
  <si>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</si>
  <si>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</si>
  <si>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</si>
  <si>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</si>
  <si>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</si>
  <si>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</si>
  <si>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</si>
  <si>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</si>
  <si>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</si>
  <si>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</si>
  <si>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</si>
  <si>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</si>
  <si>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</si>
  <si>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</si>
  <si>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</si>
  <si>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</si>
  <si>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</si>
  <si>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</si>
  <si>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</si>
  <si>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</si>
  <si>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</si>
  <si>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</si>
  <si>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</si>
  <si>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</si>
  <si>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</si>
  <si>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</si>
  <si>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</si>
  <si>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</si>
  <si>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</si>
  <si>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</si>
  <si>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</si>
  <si>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</si>
  <si>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</si>
  <si>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</si>
  <si>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</si>
  <si>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</si>
  <si>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</si>
  <si>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</si>
  <si>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</si>
  <si>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</si>
  <si>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</si>
  <si>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</si>
  <si>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</si>
  <si>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</si>
  <si>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</si>
  <si>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</si>
  <si>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</si>
  <si>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</si>
  <si>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</si>
  <si>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</si>
  <si>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</si>
  <si>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</si>
  <si>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</si>
  <si>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</si>
  <si>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</si>
  <si>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</si>
  <si>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</si>
  <si>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</si>
  <si>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</si>
  <si>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</si>
  <si>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</si>
  <si>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</si>
  <si>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</si>
  <si>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</si>
  <si>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</si>
  <si>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</si>
  <si>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</si>
  <si>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</si>
  <si>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</si>
  <si>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</si>
  <si>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</si>
  <si>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</si>
  <si>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</si>
  <si>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</si>
  <si>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</si>
  <si>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</si>
  <si>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</si>
  <si>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</si>
  <si>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</si>
  <si>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</si>
  <si>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</si>
  <si>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</si>
  <si>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</si>
  <si>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</si>
  <si>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</si>
  <si>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</si>
  <si>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</si>
  <si>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</si>
  <si>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</si>
  <si>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</si>
  <si>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</si>
  <si>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</si>
  <si>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</si>
  <si>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</si>
  <si>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</si>
  <si>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</si>
  <si>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</si>
  <si>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</si>
  <si>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</si>
  <si>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</si>
  <si>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</si>
  <si>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</si>
  <si>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</si>
  <si>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</si>
  <si>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</si>
  <si>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</si>
  <si>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</si>
  <si>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</si>
  <si>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</si>
  <si>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</si>
  <si>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</si>
  <si>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</si>
  <si>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</si>
  <si>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</si>
  <si>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</si>
  <si>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</si>
  <si>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</si>
  <si>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</si>
  <si>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</si>
  <si>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</si>
  <si>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</si>
  <si>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</si>
  <si>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</si>
  <si>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</si>
  <si>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</si>
  <si>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</si>
  <si>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</si>
  <si>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</si>
  <si>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</si>
  <si>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</si>
  <si>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</si>
  <si>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</si>
  <si>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</si>
  <si>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</si>
  <si>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</si>
  <si>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</si>
  <si>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</si>
  <si>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</si>
  <si>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</si>
  <si>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</si>
  <si>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</si>
  <si>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</si>
  <si>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</si>
  <si>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</si>
  <si>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</si>
  <si>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</si>
  <si>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</si>
  <si>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</si>
  <si>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</si>
  <si>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</si>
  <si>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</si>
  <si>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</si>
  <si>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</si>
  <si>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</si>
  <si>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</si>
  <si>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</si>
  <si>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</si>
  <si>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</si>
  <si>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</si>
  <si>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</si>
  <si>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</si>
  <si>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</si>
  <si>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</si>
  <si>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</si>
  <si>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</si>
  <si>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</si>
  <si>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</si>
  <si>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</si>
  <si>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</si>
  <si>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</si>
  <si>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</si>
  <si>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</si>
  <si>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</si>
  <si>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</si>
  <si>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</si>
  <si>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</si>
  <si>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</si>
  <si>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</si>
  <si>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</si>
  <si>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</si>
  <si>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</si>
  <si>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</si>
  <si>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</si>
  <si>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</si>
  <si>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</si>
  <si>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</si>
  <si>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</si>
  <si>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</si>
  <si>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</si>
  <si>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</si>
  <si>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</si>
  <si>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</si>
  <si>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</si>
  <si>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</si>
  <si>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</si>
  <si>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</si>
  <si>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</si>
  <si>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</si>
  <si>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</si>
  <si>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</si>
  <si>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</si>
  <si>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</si>
  <si>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</si>
  <si>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</si>
  <si>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</si>
  <si>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</si>
  <si>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</si>
  <si>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</si>
  <si>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</si>
  <si>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</si>
  <si>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</si>
  <si>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</si>
  <si>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</si>
  <si>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</si>
  <si>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</si>
  <si>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</si>
  <si>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</si>
  <si>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</si>
  <si>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</si>
  <si>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</si>
  <si>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</si>
  <si>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</si>
  <si>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</si>
  <si>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</si>
  <si>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</si>
  <si>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</si>
  <si>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</si>
  <si>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</si>
  <si>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</si>
  <si>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</si>
  <si>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</si>
  <si>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</si>
  <si>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</si>
  <si>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</si>
  <si>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</si>
  <si>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</si>
  <si>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</si>
  <si>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</si>
  <si>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</si>
  <si>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</si>
  <si>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</si>
  <si>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</si>
  <si>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</si>
  <si>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</si>
  <si>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</si>
  <si>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</si>
  <si>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</si>
  <si>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</si>
  <si>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</si>
  <si>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</si>
  <si>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</si>
  <si>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</si>
  <si>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</si>
  <si>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</si>
  <si>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</si>
  <si>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</si>
  <si>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</si>
  <si>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</si>
  <si>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</si>
  <si>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</si>
  <si>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</si>
  <si>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</si>
  <si>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</si>
  <si>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</si>
  <si>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</si>
  <si>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</si>
  <si>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</si>
  <si>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</si>
  <si>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</si>
  <si>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</si>
  <si>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</si>
  <si>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</si>
  <si>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</si>
  <si>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</si>
  <si>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</si>
  <si>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</si>
  <si>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</si>
  <si>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</si>
  <si>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</si>
  <si>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</si>
  <si>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</si>
  <si>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</si>
  <si>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</si>
  <si>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</si>
  <si>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</si>
  <si>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</si>
  <si>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</si>
  <si>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</si>
  <si>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</si>
  <si>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</si>
  <si>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</si>
  <si>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</si>
  <si>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</si>
  <si>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</si>
  <si>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</si>
  <si>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</si>
  <si>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</si>
  <si>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</si>
  <si>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</si>
  <si>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</si>
  <si>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</si>
  <si>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</si>
  <si>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</si>
  <si>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</si>
  <si>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</si>
  <si>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</si>
  <si>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</si>
  <si>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</si>
  <si>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</si>
  <si>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</si>
  <si>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</si>
  <si>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</si>
  <si>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</si>
  <si>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</si>
  <si>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</si>
  <si>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</si>
  <si>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</si>
  <si>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</si>
  <si>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</si>
  <si>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</si>
  <si>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</si>
  <si>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</si>
  <si>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</si>
  <si>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</si>
  <si>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</si>
  <si>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</si>
  <si>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</si>
  <si>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</si>
  <si>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</si>
  <si>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</si>
  <si>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</si>
  <si>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</si>
  <si>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</si>
  <si>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</si>
  <si>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</si>
  <si>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</si>
  <si>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</si>
  <si>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</si>
  <si>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</si>
  <si>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</si>
  <si>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</si>
  <si>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</si>
  <si>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</si>
  <si>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</si>
  <si>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</si>
  <si>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</si>
  <si>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</si>
  <si>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</si>
  <si>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</si>
  <si>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</si>
  <si>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</si>
  <si>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</si>
  <si>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</si>
  <si>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</si>
  <si>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</si>
  <si>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</si>
  <si>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</si>
  <si>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</si>
  <si>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</si>
  <si>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</si>
  <si>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</si>
  <si>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</si>
  <si>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</si>
  <si>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</si>
  <si>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</si>
  <si>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</si>
  <si>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</si>
  <si>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</si>
  <si>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</si>
  <si>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</si>
  <si>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</si>
  <si>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</si>
  <si>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</si>
  <si>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</si>
  <si>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</si>
  <si>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</si>
  <si>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</si>
  <si>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</si>
  <si>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</si>
  <si>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</si>
  <si>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</si>
  <si>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</si>
  <si>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</si>
  <si>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</si>
  <si>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</si>
  <si>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</si>
  <si>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</si>
  <si>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</si>
  <si>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</si>
  <si>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</si>
  <si>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</si>
  <si>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</si>
  <si>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</si>
  <si>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</si>
  <si>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</si>
  <si>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</si>
  <si>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</si>
  <si>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</si>
  <si>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</si>
  <si>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</si>
  <si>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</si>
  <si>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</si>
  <si>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</si>
  <si>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</si>
  <si>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</si>
  <si>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</si>
  <si>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</si>
  <si>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</si>
  <si>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</si>
  <si>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</si>
  <si>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</si>
  <si>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</si>
  <si>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</si>
  <si>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</si>
  <si>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</si>
  <si>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</si>
  <si>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</si>
  <si>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</si>
  <si>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</si>
  <si>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</si>
  <si>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</si>
  <si>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</si>
  <si>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</si>
  <si>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</si>
  <si>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</si>
  <si>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</si>
  <si>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</si>
  <si>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</si>
  <si>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</si>
  <si>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</si>
  <si>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</si>
  <si>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</si>
  <si>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</si>
  <si>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</si>
  <si>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</si>
  <si>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</si>
  <si>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</si>
  <si>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</si>
  <si>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</si>
  <si>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</si>
  <si>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</si>
  <si>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</si>
  <si>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</si>
  <si>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</si>
  <si>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</si>
  <si>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</si>
  <si>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</si>
  <si>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</si>
  <si>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</si>
  <si>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</si>
  <si>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</si>
  <si>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</si>
  <si>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</si>
  <si>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</si>
  <si>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</si>
  <si>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</si>
  <si>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</si>
  <si>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</si>
  <si>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</si>
  <si>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</si>
  <si>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</si>
  <si>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</si>
  <si>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</si>
  <si>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</si>
  <si>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</si>
  <si>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</si>
  <si>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</si>
  <si>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</si>
  <si>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</si>
  <si>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</si>
  <si>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</si>
  <si>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</si>
  <si>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</si>
  <si>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</si>
  <si>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</si>
  <si>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</si>
  <si>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</si>
  <si>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</si>
  <si>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</si>
  <si>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</si>
  <si>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</si>
  <si>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</si>
  <si>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</si>
  <si>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</si>
  <si>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</si>
  <si>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</si>
  <si>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</si>
  <si>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</si>
  <si>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</si>
  <si>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</si>
  <si>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</si>
  <si>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</si>
  <si>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</si>
  <si>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</si>
  <si>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</si>
  <si>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</si>
  <si>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</si>
  <si>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</si>
  <si>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</si>
  <si>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</si>
  <si>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</si>
  <si>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</si>
  <si>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</si>
  <si>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</si>
  <si>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</si>
  <si>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</si>
  <si>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</si>
  <si>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</si>
  <si>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</si>
  <si>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</si>
  <si>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</si>
  <si>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</si>
  <si>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</si>
  <si>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</si>
  <si>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</si>
  <si>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</si>
  <si>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</si>
  <si>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</si>
  <si>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</si>
  <si>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</si>
  <si>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</si>
  <si>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</si>
  <si>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</si>
  <si>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</si>
  <si>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</si>
  <si>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</si>
  <si>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</si>
  <si>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</si>
  <si>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</si>
  <si>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</si>
  <si>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</si>
  <si>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</si>
  <si>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</si>
  <si>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</si>
  <si>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</si>
  <si>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</si>
  <si>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</si>
  <si>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</si>
  <si>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</si>
  <si>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</si>
  <si>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</si>
  <si>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</si>
  <si>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</si>
  <si>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</si>
  <si>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</si>
  <si>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</si>
  <si>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</si>
  <si>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</si>
  <si>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</si>
  <si>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</si>
  <si>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</si>
  <si>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</si>
  <si>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</si>
  <si>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</si>
  <si>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</si>
  <si>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</si>
  <si>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</si>
  <si>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</si>
  <si>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</si>
  <si>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</si>
  <si>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</si>
  <si>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</si>
  <si>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</si>
  <si>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</si>
  <si>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</si>
  <si>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</si>
  <si>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</si>
  <si>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</si>
  <si>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</si>
  <si>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</si>
  <si>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</si>
  <si>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</si>
  <si>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</si>
  <si>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</si>
  <si>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</si>
  <si>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</si>
  <si>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</si>
  <si>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</si>
  <si>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</si>
  <si>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</si>
  <si>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</si>
  <si>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</si>
  <si>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</si>
  <si>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</si>
  <si>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</si>
  <si>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</si>
  <si>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</si>
  <si>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</si>
  <si>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</si>
  <si>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</si>
  <si>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</si>
  <si>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</si>
  <si>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</si>
  <si>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</si>
  <si>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</si>
  <si>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</si>
  <si>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</si>
  <si>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</si>
  <si>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</si>
  <si>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</si>
  <si>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</si>
  <si>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</si>
  <si>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</si>
  <si>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</si>
  <si>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</si>
  <si>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</si>
  <si>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</si>
  <si>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</si>
  <si>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</si>
  <si>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</si>
  <si>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</si>
  <si>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</si>
  <si>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</si>
  <si>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</si>
  <si>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</si>
  <si>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</si>
  <si>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</si>
  <si>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</si>
  <si>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</si>
  <si>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</si>
  <si>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</si>
  <si>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</si>
  <si>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</si>
  <si>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</si>
  <si>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</si>
  <si>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</si>
  <si>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</si>
  <si>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</si>
  <si>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</si>
  <si>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</si>
  <si>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</si>
  <si>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</si>
  <si>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</si>
  <si>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</si>
  <si>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</si>
  <si>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</si>
  <si>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</si>
  <si>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</si>
  <si>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</si>
  <si>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</si>
  <si>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</si>
  <si>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</si>
  <si>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</si>
  <si>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</si>
  <si>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</si>
  <si>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</si>
  <si>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</si>
  <si>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</si>
  <si>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</si>
  <si>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</si>
  <si>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</si>
  <si>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</si>
  <si>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</si>
  <si>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</si>
  <si>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</si>
  <si>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</si>
  <si>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</si>
  <si>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</si>
  <si>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</si>
  <si>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</si>
  <si>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</si>
  <si>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</si>
  <si>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</si>
  <si>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</si>
  <si>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</si>
  <si>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</si>
  <si>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</si>
  <si>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</si>
  <si>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</si>
  <si>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</si>
  <si>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</si>
  <si>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</si>
  <si>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</si>
  <si>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</si>
  <si>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</si>
  <si>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</si>
  <si>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</si>
  <si>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</si>
  <si>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</si>
  <si>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</si>
  <si>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</si>
  <si>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</si>
  <si>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</si>
  <si>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</si>
  <si>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</si>
  <si>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</si>
  <si>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</si>
  <si>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</si>
  <si>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</si>
  <si>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</si>
  <si>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</si>
  <si>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</si>
  <si>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</si>
  <si>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</si>
  <si>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</si>
  <si>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</si>
  <si>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</si>
  <si>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</si>
  <si>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</si>
  <si>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</si>
  <si>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</si>
  <si>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</si>
  <si>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</si>
  <si>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</si>
  <si>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</si>
  <si>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</si>
  <si>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</si>
  <si>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</si>
  <si>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</si>
  <si>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</si>
  <si>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</si>
  <si>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</si>
  <si>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</si>
  <si>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</si>
  <si>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</si>
  <si>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</si>
  <si>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</si>
  <si>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</si>
  <si>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</si>
  <si>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</si>
  <si>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</si>
  <si>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</si>
  <si>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</si>
  <si>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</si>
  <si>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</si>
  <si>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</si>
  <si>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</si>
  <si>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城郊二片</t>
    <phoneticPr fontId="25" type="noConversion"/>
  </si>
  <si>
    <t>怀远店</t>
    <phoneticPr fontId="25" type="noConversion"/>
  </si>
  <si>
    <t>费诗尧</t>
    <phoneticPr fontId="25" type="noConversion"/>
  </si>
  <si>
    <t>韩艳梅</t>
    <phoneticPr fontId="25" type="noConversion"/>
  </si>
  <si>
    <t>曹琼</t>
    <phoneticPr fontId="25" type="noConversion"/>
  </si>
  <si>
    <t>窦潘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</si>
</sst>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9" fontId="18" fillId="5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2"/>
  <sheetViews>
    <sheetView topLeftCell="A16" workbookViewId="0">
      <pane xSplit="7" topLeftCell="Z1" activePane="topRight" state="frozen"/>
      <selection pane="topRight" activeCell="A52" sqref="A52:XFD52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29" t="s">
        <v>2</v>
      </c>
      <c r="J1" s="130"/>
      <c r="K1" s="130"/>
      <c r="L1" s="130"/>
      <c r="M1" s="130"/>
      <c r="N1" s="130"/>
      <c r="O1" s="130"/>
      <c r="P1" s="130"/>
      <c r="Q1" s="130"/>
      <c r="R1" s="131" t="s">
        <v>3</v>
      </c>
      <c r="S1" s="132"/>
      <c r="T1" s="147" t="s">
        <v>4</v>
      </c>
      <c r="U1" s="147" t="s">
        <v>5</v>
      </c>
      <c r="V1" s="148" t="s">
        <v>6</v>
      </c>
      <c r="W1" s="133" t="s">
        <v>7</v>
      </c>
      <c r="X1" s="134"/>
      <c r="Y1" s="134"/>
      <c r="Z1" s="135"/>
      <c r="AA1" s="136" t="s">
        <v>8</v>
      </c>
      <c r="AB1" s="137"/>
      <c r="AC1" s="138"/>
      <c r="AD1" s="139" t="s">
        <v>9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40" t="s">
        <v>10</v>
      </c>
      <c r="AO1" s="141"/>
      <c r="AP1" s="147" t="s">
        <v>11</v>
      </c>
      <c r="AQ1" s="147" t="s">
        <v>12</v>
      </c>
      <c r="AR1" s="148" t="s">
        <v>13</v>
      </c>
      <c r="AS1" s="142" t="s">
        <v>14</v>
      </c>
      <c r="AT1" s="143"/>
      <c r="AU1" s="143"/>
      <c r="AV1" s="144"/>
      <c r="AW1" s="149" t="s">
        <v>15</v>
      </c>
      <c r="AX1" s="145" t="s">
        <v>16</v>
      </c>
      <c r="AY1" s="145"/>
      <c r="AZ1" s="146"/>
      <c r="BA1" s="151" t="s">
        <v>17</v>
      </c>
    </row>
    <row r="2" spans="1:53" s="30" customFormat="1" ht="24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7"/>
      <c r="U2" s="147"/>
      <c r="V2" s="148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7"/>
      <c r="AQ2" s="147"/>
      <c r="AR2" s="148"/>
      <c r="AS2" s="103" t="s">
        <v>34</v>
      </c>
      <c r="AT2" s="82" t="s">
        <v>35</v>
      </c>
      <c r="AU2" s="82" t="s">
        <v>36</v>
      </c>
      <c r="AV2" s="82" t="s">
        <v>37</v>
      </c>
      <c r="AW2" s="150"/>
      <c r="AX2" s="110" t="s">
        <v>45</v>
      </c>
      <c r="AY2" s="3" t="s">
        <v>33</v>
      </c>
      <c r="AZ2" s="111" t="s">
        <v>46</v>
      </c>
      <c r="BA2" s="151"/>
    </row>
    <row r="3" spans="1:53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5513.3156250000002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2.7194279111111102</v>
      </c>
      <c r="W3" s="86">
        <f>(R3-T3)/I3</f>
        <v>1.00038791111111</v>
      </c>
      <c r="X3" s="87">
        <f>(S3+U3)/L3</f>
        <v>0.87973934071528603</v>
      </c>
      <c r="Y3" s="87">
        <f>(R3-T3)/N3</f>
        <v>0.86990253140096596</v>
      </c>
      <c r="Z3" s="87">
        <f>(S3+U3)/Q3</f>
        <v>0.78357023138866599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0.77286044444444402</v>
      </c>
      <c r="AS3" s="106">
        <f>(AN3-AP3)/AE3</f>
        <v>0.77286044444444402</v>
      </c>
      <c r="AT3" s="106">
        <f>(AO3-AQ3)/AH3</f>
        <v>0.92388083372983099</v>
      </c>
      <c r="AU3" s="106">
        <f>(AN3-AP3)/AJ3</f>
        <v>0.67205256038647299</v>
      </c>
      <c r="AV3" s="106">
        <f>(AO3-AQ3)/AM3</f>
        <v>0.81662617844698604</v>
      </c>
      <c r="AW3" s="112"/>
      <c r="AX3" s="113">
        <v>10</v>
      </c>
      <c r="AY3" s="114"/>
      <c r="AZ3" s="115"/>
      <c r="BA3" s="116">
        <f>AA3+AB3+AW3+AZ3</f>
        <v>300</v>
      </c>
    </row>
    <row r="4" spans="1:53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1.5080103691785101</v>
      </c>
      <c r="W4" s="86">
        <f t="shared" ref="W4:W35" si="5">(R4-T4)/I4</f>
        <v>1.2196327880575699</v>
      </c>
      <c r="X4" s="86">
        <f>(S4-U4)/L4</f>
        <v>1.1571315485192</v>
      </c>
      <c r="Y4" s="86">
        <f t="shared" ref="Y4:Y35" si="6">(R4-T4)/N4</f>
        <v>1.0605502504848401</v>
      </c>
      <c r="Z4" s="86">
        <f>(S4-U4)/Q4</f>
        <v>1.0306391828324</v>
      </c>
      <c r="AA4" s="95">
        <f t="shared" ref="AA4:AA23" si="7">(E4*100)+(F4*200)</f>
        <v>600</v>
      </c>
      <c r="AB4" s="96">
        <f>(S4-U4-L4)*0.3</f>
        <v>537.10514999999998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0.71204274803094902</v>
      </c>
      <c r="AS4" s="106">
        <f t="shared" ref="AS4:AS35" si="13">(AN4-AP4)/AE4</f>
        <v>0.71204274803094902</v>
      </c>
      <c r="AT4" s="106">
        <f t="shared" ref="AT4:AT35" si="14">(AO4-AQ4)/AH4</f>
        <v>0.69568026271611005</v>
      </c>
      <c r="AU4" s="106">
        <f t="shared" ref="AU4:AU35" si="15">(AN4-AP4)/AJ4</f>
        <v>0.61916760698343398</v>
      </c>
      <c r="AV4" s="106">
        <f t="shared" ref="AV4:AV35" si="16">(AO4-AQ4)/AM4</f>
        <v>0.61491774006103495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1155.1051500000001</v>
      </c>
    </row>
    <row r="5" spans="1:53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1.3945567049808401</v>
      </c>
      <c r="W5" s="87">
        <f t="shared" si="5"/>
        <v>0.51622337164750998</v>
      </c>
      <c r="X5" s="87">
        <f t="shared" ref="X5:X36" si="18">(S5-U5)/L5</f>
        <v>0.49478848204763598</v>
      </c>
      <c r="Y5" s="87">
        <f t="shared" si="6"/>
        <v>0.44888988838913901</v>
      </c>
      <c r="Z5" s="87">
        <f t="shared" ref="Z5:Z36" si="19">(S5-U5)/Q5</f>
        <v>0.44070045230816501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1.3422554278416301</v>
      </c>
      <c r="AS5" s="108">
        <f t="shared" si="13"/>
        <v>1.0829961685823799</v>
      </c>
      <c r="AT5" s="108">
        <f t="shared" si="14"/>
        <v>1.1157533696527899</v>
      </c>
      <c r="AU5" s="106">
        <f t="shared" si="15"/>
        <v>0.94173579876728297</v>
      </c>
      <c r="AV5" s="106">
        <f t="shared" si="16"/>
        <v>0.98622395560524401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1.3484147946448799</v>
      </c>
      <c r="W6" s="86">
        <f t="shared" si="5"/>
        <v>1.23633855230315</v>
      </c>
      <c r="X6" s="86">
        <f t="shared" si="18"/>
        <v>1.10314926079911</v>
      </c>
      <c r="Y6" s="86">
        <f t="shared" si="6"/>
        <v>1.07507700200274</v>
      </c>
      <c r="Z6" s="87">
        <f t="shared" si="19"/>
        <v>0.98255799364137297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0.68054156266545596</v>
      </c>
      <c r="AS6" s="106">
        <f t="shared" si="13"/>
        <v>0.68054156266545596</v>
      </c>
      <c r="AT6" s="106">
        <f t="shared" si="14"/>
        <v>0.70581537310432096</v>
      </c>
      <c r="AU6" s="106">
        <f t="shared" si="15"/>
        <v>0.59177527188300605</v>
      </c>
      <c r="AV6" s="106">
        <f t="shared" si="16"/>
        <v>0.62387625090171295</v>
      </c>
      <c r="AW6" s="112"/>
      <c r="AX6" s="113">
        <v>10</v>
      </c>
      <c r="AY6" s="114"/>
      <c r="AZ6" s="115"/>
      <c r="BA6" s="116">
        <f t="shared" si="17"/>
        <v>500</v>
      </c>
    </row>
    <row r="7" spans="1:53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7896.007280625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1.29721940799512</v>
      </c>
      <c r="W7" s="87">
        <f t="shared" si="5"/>
        <v>0.86039711117892403</v>
      </c>
      <c r="X7" s="87">
        <f t="shared" si="18"/>
        <v>0.90179920438745198</v>
      </c>
      <c r="Y7" s="87">
        <f t="shared" si="6"/>
        <v>0.74817140102515101</v>
      </c>
      <c r="Z7" s="87">
        <f t="shared" si="19"/>
        <v>0.80321861095067104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0.61312853897535002</v>
      </c>
      <c r="AS7" s="106">
        <f t="shared" si="13"/>
        <v>0.61312853897535002</v>
      </c>
      <c r="AT7" s="106">
        <f t="shared" si="14"/>
        <v>0.53550282314286501</v>
      </c>
      <c r="AU7" s="106">
        <f t="shared" si="15"/>
        <v>0.53315525128291297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1.2953897643097601</v>
      </c>
      <c r="W8" s="86">
        <f t="shared" si="5"/>
        <v>1.2953897643097601</v>
      </c>
      <c r="X8" s="86">
        <f t="shared" si="18"/>
        <v>1.2737049974913099</v>
      </c>
      <c r="Y8" s="86">
        <f t="shared" si="6"/>
        <v>1.12642588200849</v>
      </c>
      <c r="Z8" s="86">
        <f t="shared" si="19"/>
        <v>1.1344693517897</v>
      </c>
      <c r="AA8" s="95">
        <f t="shared" si="7"/>
        <v>700</v>
      </c>
      <c r="AB8" s="96">
        <f t="shared" ref="AB8:AB23" si="20">(S8-U8-L8)*0.3</f>
        <v>1626.31575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0.75422491582491602</v>
      </c>
      <c r="AS8" s="106">
        <f t="shared" si="13"/>
        <v>0.75422491582491602</v>
      </c>
      <c r="AT8" s="106">
        <f t="shared" si="14"/>
        <v>0.736089975502355</v>
      </c>
      <c r="AU8" s="106">
        <f t="shared" si="15"/>
        <v>0.65584775289123098</v>
      </c>
      <c r="AV8" s="106">
        <f t="shared" si="16"/>
        <v>0.65063623114775604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2386.3157500000002</v>
      </c>
    </row>
    <row r="9" spans="1:53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1.2930139830670799</v>
      </c>
      <c r="W9" s="86">
        <f t="shared" si="5"/>
        <v>1.2930139830670799</v>
      </c>
      <c r="X9" s="86">
        <f t="shared" si="18"/>
        <v>1.0469758120519901</v>
      </c>
      <c r="Y9" s="86">
        <f t="shared" si="6"/>
        <v>1.12435998527572</v>
      </c>
      <c r="Z9" s="87">
        <f t="shared" si="19"/>
        <v>0.93252517119547496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0.97785082174462701</v>
      </c>
      <c r="AS9" s="106">
        <f t="shared" si="13"/>
        <v>0.97785082174462701</v>
      </c>
      <c r="AT9" s="106">
        <f t="shared" si="14"/>
        <v>0.58369692001600704</v>
      </c>
      <c r="AU9" s="106">
        <f t="shared" si="15"/>
        <v>0.85030506238663195</v>
      </c>
      <c r="AV9" s="106">
        <f t="shared" si="16"/>
        <v>0.51593470473848702</v>
      </c>
      <c r="AW9" s="112"/>
      <c r="AX9" s="113">
        <v>15</v>
      </c>
      <c r="AY9" s="114"/>
      <c r="AZ9" s="115"/>
      <c r="BA9" s="116">
        <f t="shared" si="17"/>
        <v>700</v>
      </c>
    </row>
    <row r="10" spans="1:53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5107.05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1.25543654320988</v>
      </c>
      <c r="W10" s="86">
        <f t="shared" si="5"/>
        <v>1.25543654320988</v>
      </c>
      <c r="X10" s="86">
        <f t="shared" si="18"/>
        <v>1.3060553548526099</v>
      </c>
      <c r="Y10" s="86">
        <f t="shared" si="6"/>
        <v>1.09168395061728</v>
      </c>
      <c r="Z10" s="86">
        <f t="shared" si="19"/>
        <v>1.16328331500576</v>
      </c>
      <c r="AA10" s="95">
        <f t="shared" si="7"/>
        <v>500</v>
      </c>
      <c r="AB10" s="96">
        <f t="shared" si="20"/>
        <v>468.91199999999998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0.89216954732510301</v>
      </c>
      <c r="AS10" s="106">
        <f t="shared" si="13"/>
        <v>0.89216954732510301</v>
      </c>
      <c r="AT10" s="106">
        <f t="shared" si="14"/>
        <v>0.81969349943206105</v>
      </c>
      <c r="AU10" s="106">
        <f t="shared" si="15"/>
        <v>0.77579960636965495</v>
      </c>
      <c r="AV10" s="106">
        <f t="shared" si="16"/>
        <v>0.72453410169431898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971.91200000000003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1.2357642857142901</v>
      </c>
      <c r="W11" s="87">
        <f t="shared" si="5"/>
        <v>0.84030974025974003</v>
      </c>
      <c r="X11" s="87">
        <f t="shared" si="18"/>
        <v>0.735924728192769</v>
      </c>
      <c r="Y11" s="87">
        <f t="shared" si="6"/>
        <v>0.73070412196499102</v>
      </c>
      <c r="Z11" s="87">
        <f t="shared" si="19"/>
        <v>0.65547677916255997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2.5520512265512298</v>
      </c>
      <c r="AS11" s="108">
        <f t="shared" si="13"/>
        <v>1.5650382395382401</v>
      </c>
      <c r="AT11" s="108">
        <f t="shared" si="14"/>
        <v>1.8612683800310601</v>
      </c>
      <c r="AU11" s="108">
        <f t="shared" si="15"/>
        <v>1.3609028169897699</v>
      </c>
      <c r="AV11" s="108">
        <f t="shared" si="16"/>
        <v>1.6451910557692699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8898.9254999999994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1.2083274308791501</v>
      </c>
      <c r="W12" s="86">
        <f t="shared" si="5"/>
        <v>1.2083274308791501</v>
      </c>
      <c r="X12" s="86">
        <f t="shared" si="18"/>
        <v>1.17285732979785</v>
      </c>
      <c r="Y12" s="86">
        <f t="shared" si="6"/>
        <v>1.0507195051123099</v>
      </c>
      <c r="Z12" s="86">
        <f t="shared" si="19"/>
        <v>1.04464589312145</v>
      </c>
      <c r="AA12" s="95">
        <f t="shared" si="7"/>
        <v>600</v>
      </c>
      <c r="AB12" s="96">
        <f t="shared" si="20"/>
        <v>461.47334999999998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1.0019581650616101</v>
      </c>
      <c r="AS12" s="108">
        <f t="shared" si="13"/>
        <v>1.0019581650616101</v>
      </c>
      <c r="AT12" s="108">
        <f t="shared" si="14"/>
        <v>1.0555885601441699</v>
      </c>
      <c r="AU12" s="106">
        <f t="shared" si="15"/>
        <v>0.87126796961879405</v>
      </c>
      <c r="AV12" s="106">
        <f t="shared" si="16"/>
        <v>0.933043765398613</v>
      </c>
      <c r="AW12" s="117">
        <v>500</v>
      </c>
      <c r="AX12" s="113">
        <v>15</v>
      </c>
      <c r="AY12" s="114"/>
      <c r="AZ12" s="115"/>
      <c r="BA12" s="116">
        <f t="shared" si="17"/>
        <v>1561.47335</v>
      </c>
    </row>
    <row r="13" spans="1:53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9518.1268359375008</v>
      </c>
      <c r="R13" s="88">
        <v>37948</v>
      </c>
      <c r="S13" s="88">
        <v>10278.030000000001</v>
      </c>
      <c r="T13" s="84"/>
      <c r="U13" s="84"/>
      <c r="V13" s="85">
        <f t="shared" si="4"/>
        <v>1.1940373647984299</v>
      </c>
      <c r="W13" s="86">
        <f t="shared" si="5"/>
        <v>1.1940373647984299</v>
      </c>
      <c r="X13" s="86">
        <f t="shared" si="18"/>
        <v>1.2123680376431001</v>
      </c>
      <c r="Y13" s="86">
        <f t="shared" si="6"/>
        <v>1.0382933606942799</v>
      </c>
      <c r="Z13" s="86">
        <f t="shared" si="19"/>
        <v>1.07983746982582</v>
      </c>
      <c r="AA13" s="95">
        <f t="shared" si="7"/>
        <v>700</v>
      </c>
      <c r="AB13" s="96">
        <f t="shared" si="20"/>
        <v>540.11446875000001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1.12996447066536</v>
      </c>
      <c r="AS13" s="108">
        <f t="shared" si="13"/>
        <v>1.12996447066536</v>
      </c>
      <c r="AT13" s="109">
        <f t="shared" si="14"/>
        <v>0.98320825758044195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5240.6189999999997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5883.8104350000003</v>
      </c>
      <c r="R14" s="88">
        <v>25926.27</v>
      </c>
      <c r="S14" s="88">
        <v>5512.8</v>
      </c>
      <c r="T14" s="84"/>
      <c r="U14" s="84"/>
      <c r="V14" s="85">
        <f t="shared" si="4"/>
        <v>1.1920124137931001</v>
      </c>
      <c r="W14" s="86">
        <f t="shared" si="5"/>
        <v>1.1920124137931001</v>
      </c>
      <c r="X14" s="86">
        <f t="shared" si="18"/>
        <v>1.0519368036485801</v>
      </c>
      <c r="Y14" s="86">
        <f t="shared" si="6"/>
        <v>1.0365325337331299</v>
      </c>
      <c r="Z14" s="87">
        <f t="shared" si="19"/>
        <v>0.93694384972142597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</v>
      </c>
      <c r="AS14" s="108">
        <f t="shared" si="13"/>
        <v>2.9794842911877399</v>
      </c>
      <c r="AT14" s="108">
        <f t="shared" si="14"/>
        <v>3.7462487297407598</v>
      </c>
      <c r="AU14" s="108">
        <f t="shared" si="15"/>
        <v>2.5908559053806401</v>
      </c>
      <c r="AV14" s="108">
        <f t="shared" si="16"/>
        <v>3.3113413245400101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13024.06875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1.1904207792207799</v>
      </c>
      <c r="W15" s="86">
        <f t="shared" si="5"/>
        <v>1.1904207792207799</v>
      </c>
      <c r="X15" s="86">
        <f t="shared" si="18"/>
        <v>1.1667697930418299</v>
      </c>
      <c r="Y15" s="86">
        <f t="shared" si="6"/>
        <v>1.0351485036702399</v>
      </c>
      <c r="Z15" s="86">
        <f t="shared" si="19"/>
        <v>1.0392238182366</v>
      </c>
      <c r="AA15" s="95">
        <f t="shared" si="7"/>
        <v>1300</v>
      </c>
      <c r="AB15" s="96">
        <f t="shared" si="20"/>
        <v>651.60637499999996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0.74076498316498296</v>
      </c>
      <c r="AS15" s="106">
        <f t="shared" si="13"/>
        <v>0.74076498316498296</v>
      </c>
      <c r="AT15" s="106">
        <f t="shared" si="14"/>
        <v>0.745829910260977</v>
      </c>
      <c r="AU15" s="106">
        <f t="shared" si="15"/>
        <v>0.64414346362172403</v>
      </c>
      <c r="AV15" s="106">
        <f t="shared" si="16"/>
        <v>0.65924544286626996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1966.6063750000001</v>
      </c>
    </row>
    <row r="16" spans="1:53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1.17666635294118</v>
      </c>
      <c r="W16" s="86">
        <f t="shared" si="5"/>
        <v>1.05870556862745</v>
      </c>
      <c r="X16" s="86">
        <f t="shared" si="18"/>
        <v>1.0607766772230101</v>
      </c>
      <c r="Y16" s="87">
        <f t="shared" si="6"/>
        <v>0.92061353793691403</v>
      </c>
      <c r="Z16" s="87">
        <f t="shared" si="19"/>
        <v>0.94481738846363195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0.77207843137254895</v>
      </c>
      <c r="AS16" s="106">
        <f t="shared" si="13"/>
        <v>0.77207843137254895</v>
      </c>
      <c r="AT16" s="106">
        <f t="shared" si="14"/>
        <v>0.70060684980676002</v>
      </c>
      <c r="AU16" s="106">
        <f t="shared" si="15"/>
        <v>0.67137254901960797</v>
      </c>
      <c r="AV16" s="106">
        <f t="shared" si="16"/>
        <v>0.61927239256787503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6946.5337499999996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1.17452634445201</v>
      </c>
      <c r="W17" s="86">
        <f t="shared" si="5"/>
        <v>1.17452634445201</v>
      </c>
      <c r="X17" s="86">
        <f t="shared" si="18"/>
        <v>1.18984666273305</v>
      </c>
      <c r="Y17" s="86">
        <f t="shared" si="6"/>
        <v>1.02132725604522</v>
      </c>
      <c r="Z17" s="86">
        <f t="shared" si="19"/>
        <v>1.05977802933847</v>
      </c>
      <c r="AA17" s="95">
        <f t="shared" si="7"/>
        <v>600</v>
      </c>
      <c r="AB17" s="96">
        <f t="shared" si="20"/>
        <v>395.63287500000001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2.0637464639588501</v>
      </c>
      <c r="AS17" s="108">
        <f t="shared" si="13"/>
        <v>2.0637464639588501</v>
      </c>
      <c r="AT17" s="108">
        <f t="shared" si="14"/>
        <v>1.67497136223361</v>
      </c>
      <c r="AU17" s="108">
        <f t="shared" si="15"/>
        <v>1.7945621425729199</v>
      </c>
      <c r="AV17" s="108">
        <f t="shared" si="16"/>
        <v>1.4805215268151799</v>
      </c>
      <c r="AW17" s="117">
        <v>500</v>
      </c>
      <c r="AX17" s="113">
        <v>10</v>
      </c>
      <c r="AY17" s="114"/>
      <c r="AZ17" s="115"/>
      <c r="BA17" s="116">
        <f t="shared" si="17"/>
        <v>1495.632875</v>
      </c>
    </row>
    <row r="18" spans="1:53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4537.4174999999996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1.17363116883117</v>
      </c>
      <c r="W18" s="86">
        <f t="shared" si="5"/>
        <v>1.17363116883117</v>
      </c>
      <c r="X18" s="86">
        <f t="shared" si="18"/>
        <v>1.23532383784388</v>
      </c>
      <c r="Y18" s="86">
        <f t="shared" si="6"/>
        <v>1.02054884246189</v>
      </c>
      <c r="Z18" s="86">
        <f t="shared" si="19"/>
        <v>1.10028384620409</v>
      </c>
      <c r="AA18" s="95">
        <f t="shared" si="7"/>
        <v>400</v>
      </c>
      <c r="AB18" s="96">
        <f t="shared" si="20"/>
        <v>320.32875000000001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0.61109090909090902</v>
      </c>
      <c r="AS18" s="106">
        <f t="shared" si="13"/>
        <v>0.61109090909090902</v>
      </c>
      <c r="AT18" s="106">
        <f t="shared" si="14"/>
        <v>0.67850662847282195</v>
      </c>
      <c r="AU18" s="106">
        <f t="shared" si="15"/>
        <v>0.53138339920948596</v>
      </c>
      <c r="AV18" s="106">
        <f t="shared" si="16"/>
        <v>0.59973781772676105</v>
      </c>
      <c r="AW18" s="112"/>
      <c r="AX18" s="113">
        <v>5</v>
      </c>
      <c r="AY18" s="114"/>
      <c r="AZ18" s="115"/>
      <c r="BA18" s="116">
        <f t="shared" si="17"/>
        <v>720.32875000000001</v>
      </c>
    </row>
    <row r="19" spans="1:53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9178.6495312499992</v>
      </c>
      <c r="R19" s="88">
        <v>31849.07</v>
      </c>
      <c r="S19" s="88">
        <v>8471.39</v>
      </c>
      <c r="T19" s="84"/>
      <c r="U19" s="84"/>
      <c r="V19" s="85">
        <f t="shared" si="4"/>
        <v>1.1714600459770099</v>
      </c>
      <c r="W19" s="86">
        <f t="shared" si="5"/>
        <v>1.1714600459770099</v>
      </c>
      <c r="X19" s="86">
        <f t="shared" si="18"/>
        <v>1.0362200077214501</v>
      </c>
      <c r="Y19" s="86">
        <f t="shared" si="6"/>
        <v>1.0186609095452299</v>
      </c>
      <c r="Z19" s="87">
        <f t="shared" si="19"/>
        <v>0.92294514254607596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0.71645057471264395</v>
      </c>
      <c r="AS19" s="106">
        <f t="shared" si="13"/>
        <v>0.71645057471264395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0.63157690637000496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6493.8104999999996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1.1651213282247801</v>
      </c>
      <c r="W20" s="86">
        <f t="shared" si="5"/>
        <v>1.1651213282247801</v>
      </c>
      <c r="X20" s="86">
        <f t="shared" si="18"/>
        <v>1.0620389985202101</v>
      </c>
      <c r="Y20" s="86">
        <f t="shared" si="6"/>
        <v>1.01314898106502</v>
      </c>
      <c r="Z20" s="87">
        <f t="shared" si="19"/>
        <v>0.94594171852954401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0.73638285795373903</v>
      </c>
      <c r="AS20" s="106">
        <f t="shared" si="13"/>
        <v>0.73638285795373903</v>
      </c>
      <c r="AT20" s="106">
        <f t="shared" si="14"/>
        <v>0.81833229158538101</v>
      </c>
      <c r="AU20" s="106">
        <f t="shared" si="15"/>
        <v>0.64033291995977304</v>
      </c>
      <c r="AV20" s="106">
        <f t="shared" si="16"/>
        <v>0.72333091842508801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6652.9875000000002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7469.5216874999996</v>
      </c>
      <c r="R21" s="88">
        <v>25756.28</v>
      </c>
      <c r="S21" s="88">
        <v>8142.79</v>
      </c>
      <c r="T21" s="84"/>
      <c r="U21" s="84"/>
      <c r="V21" s="85">
        <f t="shared" si="4"/>
        <v>1.1641256497175101</v>
      </c>
      <c r="W21" s="86">
        <f t="shared" si="5"/>
        <v>1.1641256497175101</v>
      </c>
      <c r="X21" s="86">
        <f t="shared" si="18"/>
        <v>1.22392985106315</v>
      </c>
      <c r="Y21" s="86">
        <f t="shared" si="6"/>
        <v>1.0122831736674001</v>
      </c>
      <c r="Z21" s="86">
        <f t="shared" si="19"/>
        <v>1.09013539831161</v>
      </c>
      <c r="AA21" s="95">
        <f t="shared" si="7"/>
        <v>600</v>
      </c>
      <c r="AB21" s="96">
        <f t="shared" si="20"/>
        <v>446.94074999999998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0.81330320150659097</v>
      </c>
      <c r="AS21" s="106">
        <f t="shared" si="13"/>
        <v>0.81330320150659097</v>
      </c>
      <c r="AT21" s="106">
        <f t="shared" si="14"/>
        <v>0.58208762662697899</v>
      </c>
      <c r="AU21" s="106">
        <f t="shared" si="15"/>
        <v>0.70722017522312297</v>
      </c>
      <c r="AV21" s="106">
        <f t="shared" si="16"/>
        <v>0.51451223653446998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</v>
      </c>
    </row>
    <row r="22" spans="1:53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</v>
      </c>
      <c r="W22" s="86">
        <f t="shared" si="5"/>
        <v>1.16195865249979</v>
      </c>
      <c r="X22" s="87">
        <f t="shared" si="18"/>
        <v>0.97547538130991795</v>
      </c>
      <c r="Y22" s="86">
        <f t="shared" si="6"/>
        <v>1.0103988282606899</v>
      </c>
      <c r="Z22" s="87">
        <f t="shared" si="19"/>
        <v>0.86884084281770402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0.64426928039974696</v>
      </c>
      <c r="AS22" s="106">
        <f t="shared" si="13"/>
        <v>0.64426928039974696</v>
      </c>
      <c r="AT22" s="106">
        <f t="shared" si="14"/>
        <v>0.71157700921432099</v>
      </c>
      <c r="AU22" s="106">
        <f t="shared" si="15"/>
        <v>0.56023415686934597</v>
      </c>
      <c r="AV22" s="106">
        <f t="shared" si="16"/>
        <v>0.62896901038576503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11075.638499999999</v>
      </c>
      <c r="R23" s="88">
        <v>39112.82</v>
      </c>
      <c r="S23" s="88">
        <v>11471.97</v>
      </c>
      <c r="T23" s="84"/>
      <c r="U23" s="84"/>
      <c r="V23" s="85">
        <f t="shared" si="4"/>
        <v>1.15377050147493</v>
      </c>
      <c r="W23" s="86">
        <f t="shared" si="5"/>
        <v>1.15377050147493</v>
      </c>
      <c r="X23" s="86">
        <f t="shared" si="18"/>
        <v>1.1629078855335599</v>
      </c>
      <c r="Y23" s="86">
        <f t="shared" si="6"/>
        <v>1.00327869693472</v>
      </c>
      <c r="Z23" s="86">
        <f t="shared" si="19"/>
        <v>1.035784076918</v>
      </c>
      <c r="AA23" s="95">
        <f t="shared" si="7"/>
        <v>700</v>
      </c>
      <c r="AB23" s="96">
        <f t="shared" si="20"/>
        <v>482.12099999999998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</v>
      </c>
      <c r="AS23" s="108">
        <f t="shared" si="13"/>
        <v>1.03127728613569</v>
      </c>
      <c r="AT23" s="108">
        <f t="shared" si="14"/>
        <v>1.0610360849999001</v>
      </c>
      <c r="AU23" s="106">
        <f t="shared" si="15"/>
        <v>0.89676285750929796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1482.1210000000001</v>
      </c>
    </row>
    <row r="24" spans="1:53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1.1402203539822999</v>
      </c>
      <c r="W24" s="87">
        <f t="shared" si="5"/>
        <v>0.92774247787610598</v>
      </c>
      <c r="X24" s="87">
        <f t="shared" si="18"/>
        <v>0.95517789599788205</v>
      </c>
      <c r="Y24" s="87">
        <f t="shared" si="6"/>
        <v>0.80673258945748405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0.50528613569321501</v>
      </c>
      <c r="AS24" s="106">
        <f t="shared" si="13"/>
        <v>0.50528613569321501</v>
      </c>
      <c r="AT24" s="106">
        <f t="shared" si="14"/>
        <v>0.49592370135979502</v>
      </c>
      <c r="AU24" s="106">
        <f t="shared" si="15"/>
        <v>0.43937924842888298</v>
      </c>
      <c r="AV24" s="106">
        <f t="shared" si="16"/>
        <v>0.43835120532564598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</v>
      </c>
      <c r="W25" s="86">
        <f t="shared" si="5"/>
        <v>1.11387504132231</v>
      </c>
      <c r="X25" s="86">
        <f t="shared" si="18"/>
        <v>1.01968134957826</v>
      </c>
      <c r="Y25" s="87">
        <f t="shared" si="6"/>
        <v>0.968586992454186</v>
      </c>
      <c r="Z25" s="87">
        <f t="shared" si="19"/>
        <v>0.90821441539957704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</v>
      </c>
      <c r="AS25" s="108">
        <f t="shared" si="13"/>
        <v>1.044791184573</v>
      </c>
      <c r="AT25" s="109">
        <f t="shared" si="14"/>
        <v>0.97539050336059696</v>
      </c>
      <c r="AU25" s="106">
        <f t="shared" si="15"/>
        <v>0.90851407354174196</v>
      </c>
      <c r="AV25" s="106">
        <f t="shared" si="16"/>
        <v>0.86215601641734496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3001.6940625000002</v>
      </c>
      <c r="R26" s="88">
        <v>14602.78</v>
      </c>
      <c r="S26" s="88">
        <v>3615.03</v>
      </c>
      <c r="T26" s="84"/>
      <c r="U26" s="84"/>
      <c r="V26" s="85">
        <f t="shared" si="4"/>
        <v>1.11259276190476</v>
      </c>
      <c r="W26" s="86">
        <f t="shared" si="5"/>
        <v>1.11259276190476</v>
      </c>
      <c r="X26" s="86">
        <f t="shared" si="18"/>
        <v>1.3521397012413201</v>
      </c>
      <c r="Y26" s="87">
        <f t="shared" si="6"/>
        <v>0.96747196687370596</v>
      </c>
      <c r="Z26" s="87">
        <f t="shared" si="19"/>
        <v>1.2043299299426899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0.46969396825396798</v>
      </c>
      <c r="AS26" s="106">
        <f t="shared" si="13"/>
        <v>0.46969396825396798</v>
      </c>
      <c r="AT26" s="106">
        <f t="shared" si="14"/>
        <v>0.60715167292970795</v>
      </c>
      <c r="AU26" s="106">
        <f t="shared" si="15"/>
        <v>0.40842953761214601</v>
      </c>
      <c r="AV26" s="106">
        <f t="shared" si="16"/>
        <v>0.53666656163934801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26055.521250000002</v>
      </c>
      <c r="R27" s="88">
        <v>129977.25</v>
      </c>
      <c r="S27" s="88">
        <v>26103.61</v>
      </c>
      <c r="T27" s="84"/>
      <c r="U27" s="84"/>
      <c r="V27" s="85">
        <f t="shared" si="4"/>
        <v>1.08653918495298</v>
      </c>
      <c r="W27" s="86">
        <f t="shared" si="5"/>
        <v>1.08653918495298</v>
      </c>
      <c r="X27" s="86">
        <f t="shared" si="18"/>
        <v>1.12480410216635</v>
      </c>
      <c r="Y27" s="87">
        <f t="shared" si="6"/>
        <v>0.94481668256780704</v>
      </c>
      <c r="Z27" s="87">
        <f t="shared" si="19"/>
        <v>1.00184562609739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1.0361097875304801</v>
      </c>
      <c r="AS27" s="108">
        <f t="shared" si="13"/>
        <v>1.0361097875304801</v>
      </c>
      <c r="AT27" s="108">
        <f t="shared" si="14"/>
        <v>1.0253800507699899</v>
      </c>
      <c r="AU27" s="106">
        <f t="shared" si="15"/>
        <v>0.900965032635198</v>
      </c>
      <c r="AV27" s="106">
        <f t="shared" si="16"/>
        <v>0.90634220534219001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7016.5313399999995</v>
      </c>
      <c r="R28" s="88">
        <v>24353.06</v>
      </c>
      <c r="S28" s="88">
        <v>6490.17</v>
      </c>
      <c r="T28" s="84"/>
      <c r="U28" s="84"/>
      <c r="V28" s="85">
        <f t="shared" si="4"/>
        <v>1.0583685354193799</v>
      </c>
      <c r="W28" s="86">
        <f t="shared" si="5"/>
        <v>1.0583685354193799</v>
      </c>
      <c r="X28" s="86">
        <f t="shared" si="18"/>
        <v>1.03850762203025</v>
      </c>
      <c r="Y28" s="87">
        <f t="shared" si="6"/>
        <v>0.92032046558207203</v>
      </c>
      <c r="Z28" s="87">
        <f t="shared" si="19"/>
        <v>0.92498268524800797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0.58257714037375097</v>
      </c>
      <c r="AS28" s="106">
        <f t="shared" si="13"/>
        <v>0.58257714037375097</v>
      </c>
      <c r="AT28" s="106">
        <f t="shared" si="14"/>
        <v>0.46327219763806599</v>
      </c>
      <c r="AU28" s="106">
        <f t="shared" si="15"/>
        <v>0.50658881771630504</v>
      </c>
      <c r="AV28" s="106">
        <f t="shared" si="16"/>
        <v>0.40949026165050001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</v>
      </c>
      <c r="W29" s="86">
        <f t="shared" si="5"/>
        <v>1.0483873015873</v>
      </c>
      <c r="X29" s="87">
        <f t="shared" si="18"/>
        <v>0.81857418068758303</v>
      </c>
      <c r="Y29" s="87">
        <f t="shared" si="6"/>
        <v>0.91164113181504502</v>
      </c>
      <c r="Z29" s="87">
        <f t="shared" si="19"/>
        <v>0.72909136886915704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0.83337662337662299</v>
      </c>
      <c r="AS29" s="106">
        <f t="shared" si="13"/>
        <v>0.83337662337662299</v>
      </c>
      <c r="AT29" s="106">
        <f t="shared" si="14"/>
        <v>0.65042387557600501</v>
      </c>
      <c r="AU29" s="106">
        <f t="shared" si="15"/>
        <v>0.72467532467532503</v>
      </c>
      <c r="AV29" s="106">
        <f t="shared" si="16"/>
        <v>0.57491523201966999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5611.9350000000004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6300.6987749999998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1.0384501253132801</v>
      </c>
      <c r="W30" s="86">
        <f t="shared" si="5"/>
        <v>1.0384501253132801</v>
      </c>
      <c r="X30" s="87">
        <f t="shared" si="18"/>
        <v>0.87697202480071501</v>
      </c>
      <c r="Y30" s="87">
        <f t="shared" si="6"/>
        <v>0.90300010896807203</v>
      </c>
      <c r="Z30" s="87">
        <f t="shared" si="19"/>
        <v>0.78110542588190901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1.0024269005848001</v>
      </c>
      <c r="AS30" s="108">
        <f t="shared" si="13"/>
        <v>1.0024269005848001</v>
      </c>
      <c r="AT30" s="108">
        <f t="shared" si="14"/>
        <v>1.04155728670257</v>
      </c>
      <c r="AU30" s="106">
        <f t="shared" si="15"/>
        <v>0.87167556572590899</v>
      </c>
      <c r="AV30" s="106">
        <f t="shared" si="16"/>
        <v>0.92064140267927697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1.0338793220339</v>
      </c>
      <c r="W31" s="86">
        <f t="shared" si="5"/>
        <v>1.0338793220339</v>
      </c>
      <c r="X31" s="86">
        <f t="shared" si="18"/>
        <v>1.01200668979806</v>
      </c>
      <c r="Y31" s="87">
        <f t="shared" si="6"/>
        <v>0.89902549742078097</v>
      </c>
      <c r="Z31" s="87">
        <f t="shared" si="19"/>
        <v>0.90137871457152197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</v>
      </c>
      <c r="AS31" s="108">
        <f t="shared" si="13"/>
        <v>1.04934990583804</v>
      </c>
      <c r="AT31" s="109">
        <f t="shared" si="14"/>
        <v>0.95059648640285999</v>
      </c>
      <c r="AU31" s="106">
        <f t="shared" si="15"/>
        <v>0.91247817898960104</v>
      </c>
      <c r="AV31" s="106">
        <f t="shared" si="16"/>
        <v>0.84024037256227702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1.0316296296296299</v>
      </c>
      <c r="W32" s="86">
        <f t="shared" si="5"/>
        <v>1.0316296296296299</v>
      </c>
      <c r="X32" s="86">
        <f t="shared" si="18"/>
        <v>1.00270268843598</v>
      </c>
      <c r="Y32" s="87">
        <f t="shared" si="6"/>
        <v>0.89706924315619996</v>
      </c>
      <c r="Z32" s="87">
        <f t="shared" si="19"/>
        <v>0.89309178438354397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0.75232980599647303</v>
      </c>
      <c r="AS32" s="106">
        <f t="shared" si="13"/>
        <v>0.75232980599647303</v>
      </c>
      <c r="AT32" s="106">
        <f t="shared" si="14"/>
        <v>0.82767956603809101</v>
      </c>
      <c r="AU32" s="106">
        <f t="shared" si="15"/>
        <v>0.65419983130128101</v>
      </c>
      <c r="AV32" s="106">
        <f t="shared" si="16"/>
        <v>0.73159305433756805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53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11537.567999999999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12953.596320000001</v>
      </c>
      <c r="R33" s="88">
        <v>41457.97</v>
      </c>
      <c r="S33" s="88">
        <v>2176.5</v>
      </c>
      <c r="T33" s="84"/>
      <c r="U33" s="84"/>
      <c r="V33" s="85">
        <f t="shared" si="4"/>
        <v>1.02822346230159</v>
      </c>
      <c r="W33" s="86">
        <f t="shared" si="5"/>
        <v>1.02822346230159</v>
      </c>
      <c r="X33" s="87">
        <f t="shared" si="18"/>
        <v>0.188644608638493</v>
      </c>
      <c r="Y33" s="87">
        <f t="shared" si="6"/>
        <v>0.89410735852311896</v>
      </c>
      <c r="Z33" s="87">
        <f t="shared" si="19"/>
        <v>0.16802283676538099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0.69244629917184297</v>
      </c>
      <c r="AV33" s="106">
        <f t="shared" si="16"/>
        <v>0.65828431087036698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53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1.0252325076053901</v>
      </c>
      <c r="W34" s="86">
        <f t="shared" si="5"/>
        <v>1.0252325076053901</v>
      </c>
      <c r="X34" s="87">
        <f t="shared" si="18"/>
        <v>0.97477686853888101</v>
      </c>
      <c r="Y34" s="87">
        <f t="shared" si="6"/>
        <v>0.89150652835251198</v>
      </c>
      <c r="Z34" s="87">
        <f t="shared" si="19"/>
        <v>0.86821868829045001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0.81135375923511499</v>
      </c>
      <c r="AS34" s="106">
        <f t="shared" si="13"/>
        <v>0.81135375923511499</v>
      </c>
      <c r="AT34" s="106">
        <f t="shared" si="14"/>
        <v>0.71032960296205006</v>
      </c>
      <c r="AU34" s="106">
        <f t="shared" si="15"/>
        <v>0.70552500803053497</v>
      </c>
      <c r="AV34" s="106">
        <f t="shared" si="16"/>
        <v>0.62786641732010895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53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7561.3440000000001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1.0234694683908001</v>
      </c>
      <c r="W35" s="86">
        <f t="shared" si="5"/>
        <v>1.0234694683908001</v>
      </c>
      <c r="X35" s="86">
        <f t="shared" si="18"/>
        <v>1.0211240223960201</v>
      </c>
      <c r="Y35" s="87">
        <f t="shared" si="6"/>
        <v>0.88997345077461298</v>
      </c>
      <c r="Z35" s="87">
        <f t="shared" si="19"/>
        <v>0.90949938177690504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0.87404513888888902</v>
      </c>
      <c r="AS35" s="106">
        <f t="shared" si="13"/>
        <v>0.87404513888888902</v>
      </c>
      <c r="AT35" s="106">
        <f t="shared" si="14"/>
        <v>0.97072184502021197</v>
      </c>
      <c r="AU35" s="106">
        <f t="shared" si="15"/>
        <v>0.76003925120772997</v>
      </c>
      <c r="AV35" s="106">
        <f t="shared" si="16"/>
        <v>0.85802934934103903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53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1.02304367816092</v>
      </c>
      <c r="W36" s="86">
        <f t="shared" ref="W36:W67" si="23">(R36-T36)/I36</f>
        <v>1.02304367816092</v>
      </c>
      <c r="X36" s="87">
        <f t="shared" si="18"/>
        <v>0.85242623533593997</v>
      </c>
      <c r="Y36" s="87">
        <f t="shared" ref="Y36:Y67" si="24">(R36-T36)/N36</f>
        <v>0.88960319840080004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0.48444503389331001</v>
      </c>
      <c r="AS36" s="106">
        <f t="shared" ref="AS36:AS67" si="30">(AN36-AP36)/AE36</f>
        <v>0.48444503389331001</v>
      </c>
      <c r="AT36" s="106">
        <f t="shared" ref="AT36:AT67" si="31">(AO36-AQ36)/AH36</f>
        <v>0.53947312178934204</v>
      </c>
      <c r="AU36" s="106">
        <f t="shared" ref="AU36:AU67" si="32">(AN36-AP36)/AJ36</f>
        <v>0.42125655121157402</v>
      </c>
      <c r="AV36" s="106">
        <f t="shared" ref="AV36:AV67" si="33">(AO36-AQ36)/AM36</f>
        <v>0.47684491087789399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53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8027.5623750000004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1.0227054905319299</v>
      </c>
      <c r="W37" s="86">
        <f t="shared" si="23"/>
        <v>1.0227054905319299</v>
      </c>
      <c r="X37" s="86">
        <f t="shared" ref="X37:X68" si="35">(S37-U37)/L37</f>
        <v>1.02267034704916</v>
      </c>
      <c r="Y37" s="87">
        <f t="shared" si="24"/>
        <v>0.88930912220167402</v>
      </c>
      <c r="Z37" s="87">
        <f t="shared" ref="Z37:Z68" si="36">(S37-U37)/Q37</f>
        <v>0.91087666924170696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1.0766257493576901</v>
      </c>
      <c r="AS37" s="109">
        <f t="shared" si="30"/>
        <v>0.93896596568021096</v>
      </c>
      <c r="AT37" s="109">
        <f t="shared" si="31"/>
        <v>0.87636289581999405</v>
      </c>
      <c r="AU37" s="106">
        <f t="shared" si="32"/>
        <v>0.81649214406974802</v>
      </c>
      <c r="AV37" s="106">
        <f t="shared" si="33"/>
        <v>0.77462466631870397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53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5513.3156250000002</v>
      </c>
      <c r="R38" s="88">
        <v>20672.64</v>
      </c>
      <c r="S38" s="88">
        <v>4696.42</v>
      </c>
      <c r="T38" s="84"/>
      <c r="U38" s="84"/>
      <c r="V38" s="85">
        <f t="shared" si="22"/>
        <v>1.02087111111111</v>
      </c>
      <c r="W38" s="86">
        <f t="shared" si="23"/>
        <v>1.02087111111111</v>
      </c>
      <c r="X38" s="87">
        <f t="shared" si="35"/>
        <v>0.95637927962326597</v>
      </c>
      <c r="Y38" s="87">
        <f t="shared" si="24"/>
        <v>0.887714009661836</v>
      </c>
      <c r="Z38" s="87">
        <f t="shared" si="36"/>
        <v>0.85183224024109805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0.65387242798353895</v>
      </c>
      <c r="AS38" s="106">
        <f t="shared" si="30"/>
        <v>0.65387242798353895</v>
      </c>
      <c r="AT38" s="106">
        <f t="shared" si="31"/>
        <v>0.525914239684805</v>
      </c>
      <c r="AU38" s="106">
        <f t="shared" si="32"/>
        <v>0.56858471998568605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53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9314.1825000000008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1.0201820823244601</v>
      </c>
      <c r="W39" s="86">
        <f t="shared" si="23"/>
        <v>1.0201820823244601</v>
      </c>
      <c r="X39" s="87">
        <f t="shared" si="35"/>
        <v>0.78770412754957297</v>
      </c>
      <c r="Y39" s="87">
        <f t="shared" si="24"/>
        <v>0.88711485419517799</v>
      </c>
      <c r="Z39" s="87">
        <f t="shared" si="36"/>
        <v>0.70159588974159603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0.63795211191821399</v>
      </c>
      <c r="AS39" s="106">
        <f t="shared" si="30"/>
        <v>0.63795211191821399</v>
      </c>
      <c r="AT39" s="106">
        <f t="shared" si="31"/>
        <v>0.67699509307943195</v>
      </c>
      <c r="AU39" s="106">
        <f t="shared" si="32"/>
        <v>0.55474096688540298</v>
      </c>
      <c r="AV39" s="106">
        <f t="shared" si="33"/>
        <v>0.59840175865201195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53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1.0155332383665701</v>
      </c>
      <c r="W40" s="87">
        <f t="shared" si="23"/>
        <v>0.92263200379867005</v>
      </c>
      <c r="X40" s="87">
        <f t="shared" si="35"/>
        <v>0.69200960996493699</v>
      </c>
      <c r="Y40" s="87">
        <f t="shared" si="24"/>
        <v>0.76886000316555903</v>
      </c>
      <c r="Z40" s="87">
        <f t="shared" si="36"/>
        <v>0.59068050129002903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</v>
      </c>
      <c r="AS40" s="108">
        <f t="shared" si="30"/>
        <v>1.03213683127572</v>
      </c>
      <c r="AT40" s="109">
        <f t="shared" si="31"/>
        <v>0.69426958653913795</v>
      </c>
      <c r="AU40" s="106">
        <f t="shared" si="32"/>
        <v>0.89751028806584399</v>
      </c>
      <c r="AV40" s="106">
        <f t="shared" si="33"/>
        <v>0.61367083131115197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53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1.01497651043374</v>
      </c>
      <c r="W41" s="86">
        <f t="shared" si="23"/>
        <v>1.01497651043374</v>
      </c>
      <c r="X41" s="87">
        <f t="shared" si="35"/>
        <v>0.85229302279932195</v>
      </c>
      <c r="Y41" s="87">
        <f t="shared" si="24"/>
        <v>0.88258826994238004</v>
      </c>
      <c r="Z41" s="87">
        <f t="shared" si="36"/>
        <v>0.75912422029782101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0.76509498135243703</v>
      </c>
      <c r="AU41" s="106">
        <f t="shared" si="32"/>
        <v>0.55289514643967197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53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1.0107671957672</v>
      </c>
      <c r="W42" s="86">
        <f t="shared" si="23"/>
        <v>1.0107671957672</v>
      </c>
      <c r="X42" s="86">
        <f t="shared" si="35"/>
        <v>1.0857822048377399</v>
      </c>
      <c r="Y42" s="87">
        <f t="shared" si="24"/>
        <v>0.87892799631930096</v>
      </c>
      <c r="Z42" s="87">
        <f t="shared" si="36"/>
        <v>0.96708942536395004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1.1518994708994701</v>
      </c>
      <c r="AS42" s="108">
        <f t="shared" si="30"/>
        <v>1.1518994708994701</v>
      </c>
      <c r="AT42" s="108">
        <f t="shared" si="31"/>
        <v>1.1765559847306499</v>
      </c>
      <c r="AU42" s="108">
        <f t="shared" si="32"/>
        <v>1.00165171382563</v>
      </c>
      <c r="AV42" s="108">
        <f t="shared" si="33"/>
        <v>1.0399679076149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53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1.0104141215106699</v>
      </c>
      <c r="W43" s="86">
        <f t="shared" si="23"/>
        <v>1.0104141215106699</v>
      </c>
      <c r="X43" s="87">
        <f t="shared" si="35"/>
        <v>0.90049856135885298</v>
      </c>
      <c r="Y43" s="87">
        <f t="shared" si="24"/>
        <v>0.87862097522667204</v>
      </c>
      <c r="Z43" s="87">
        <f t="shared" si="36"/>
        <v>0.80206014831099304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0.90072577996715897</v>
      </c>
      <c r="AS43" s="106">
        <f t="shared" si="30"/>
        <v>0.90072577996715897</v>
      </c>
      <c r="AT43" s="106">
        <f t="shared" si="31"/>
        <v>1.03869626496751</v>
      </c>
      <c r="AU43" s="106">
        <f t="shared" si="32"/>
        <v>0.78323980866709497</v>
      </c>
      <c r="AV43" s="106">
        <f t="shared" si="33"/>
        <v>0.91811252107392705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53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1.00782401656315</v>
      </c>
      <c r="W44" s="86">
        <f t="shared" si="23"/>
        <v>1.00782401656315</v>
      </c>
      <c r="X44" s="86">
        <f t="shared" si="35"/>
        <v>1.00699558173785</v>
      </c>
      <c r="Y44" s="87">
        <f t="shared" si="24"/>
        <v>0.87636871005491002</v>
      </c>
      <c r="Z44" s="87">
        <f t="shared" si="36"/>
        <v>0.89691539808614296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1.02324577294686</v>
      </c>
      <c r="AS44" s="108">
        <f t="shared" si="30"/>
        <v>1.02324577294686</v>
      </c>
      <c r="AT44" s="108">
        <f t="shared" si="31"/>
        <v>1.1883781498606401</v>
      </c>
      <c r="AU44" s="106">
        <f t="shared" si="32"/>
        <v>0.88977893299726996</v>
      </c>
      <c r="AV44" s="106">
        <f t="shared" si="33"/>
        <v>1.05041762058502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53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1.0942260141407001</v>
      </c>
      <c r="Y45" s="87">
        <f t="shared" si="24"/>
        <v>0.87620869565217396</v>
      </c>
      <c r="Z45" s="87">
        <f t="shared" si="36"/>
        <v>0.97461019578208097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0.70014814814814796</v>
      </c>
      <c r="AS45" s="106">
        <f t="shared" si="30"/>
        <v>0.70014814814814796</v>
      </c>
      <c r="AT45" s="106">
        <f t="shared" si="31"/>
        <v>0.62861931666575999</v>
      </c>
      <c r="AU45" s="106">
        <f t="shared" si="32"/>
        <v>0.60882447665056405</v>
      </c>
      <c r="AV45" s="106">
        <f t="shared" si="33"/>
        <v>0.55564199572607698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53">
      <c r="A46" s="72">
        <v>44</v>
      </c>
      <c r="B46" s="72">
        <v>373</v>
      </c>
      <c r="C46" s="73" t="s">
        <v>102</v>
      </c>
      <c r="D46" s="72" t="s">
        <v>48</v>
      </c>
      <c r="E46" s="69">
        <v>1</v>
      </c>
      <c r="F46" s="69">
        <v>3</v>
      </c>
      <c r="G46" s="70" t="s">
        <v>49</v>
      </c>
      <c r="H46" s="71">
        <v>12712.5</v>
      </c>
      <c r="I46" s="71">
        <f t="shared" si="0"/>
        <v>38137.5</v>
      </c>
      <c r="J46" s="77">
        <v>0.27936</v>
      </c>
      <c r="K46" s="78">
        <v>3551.364</v>
      </c>
      <c r="L46" s="78">
        <f t="shared" si="1"/>
        <v>10654.092000000001</v>
      </c>
      <c r="M46" s="71">
        <v>14619.375</v>
      </c>
      <c r="N46" s="71">
        <f t="shared" si="2"/>
        <v>43858.125</v>
      </c>
      <c r="O46" s="77">
        <v>0.27273599999999998</v>
      </c>
      <c r="P46" s="78">
        <v>3987.2298599999999</v>
      </c>
      <c r="Q46" s="78">
        <f t="shared" si="3"/>
        <v>11961.68958</v>
      </c>
      <c r="R46" s="88">
        <v>38426.67</v>
      </c>
      <c r="S46" s="88">
        <v>9999.85</v>
      </c>
      <c r="T46" s="84"/>
      <c r="U46" s="84"/>
      <c r="V46" s="85">
        <f t="shared" si="22"/>
        <v>1.00758230088496</v>
      </c>
      <c r="W46" s="86">
        <f t="shared" si="23"/>
        <v>1.00758230088496</v>
      </c>
      <c r="X46" s="87">
        <f t="shared" si="35"/>
        <v>0.93859242063988202</v>
      </c>
      <c r="Y46" s="87">
        <f t="shared" si="24"/>
        <v>0.876158522508657</v>
      </c>
      <c r="Z46" s="87">
        <f t="shared" si="36"/>
        <v>0.83598975990145996</v>
      </c>
      <c r="AA46" s="95">
        <f t="shared" si="21"/>
        <v>350</v>
      </c>
      <c r="AB46" s="96"/>
      <c r="AC46" s="97"/>
      <c r="AD46" s="98">
        <v>11441.25</v>
      </c>
      <c r="AE46" s="98">
        <f t="shared" si="25"/>
        <v>22882.5</v>
      </c>
      <c r="AF46" s="99">
        <v>0.283968</v>
      </c>
      <c r="AG46" s="98">
        <v>3248.9488799999999</v>
      </c>
      <c r="AH46" s="98">
        <f t="shared" si="26"/>
        <v>6497.8977599999998</v>
      </c>
      <c r="AI46" s="98">
        <v>13157.4375</v>
      </c>
      <c r="AJ46" s="98">
        <f t="shared" si="27"/>
        <v>26314.875</v>
      </c>
      <c r="AK46" s="99">
        <v>0.27936</v>
      </c>
      <c r="AL46" s="98">
        <v>3675.66174</v>
      </c>
      <c r="AM46" s="98">
        <f t="shared" si="28"/>
        <v>7351.32348</v>
      </c>
      <c r="AN46" s="102">
        <v>17209.689999999999</v>
      </c>
      <c r="AO46" s="102">
        <v>4958.8500000000004</v>
      </c>
      <c r="AP46" s="104"/>
      <c r="AQ46" s="104"/>
      <c r="AR46" s="105">
        <f t="shared" si="29"/>
        <v>0.75208958811318705</v>
      </c>
      <c r="AS46" s="106">
        <f t="shared" si="30"/>
        <v>0.75208958811318705</v>
      </c>
      <c r="AT46" s="106">
        <f t="shared" si="31"/>
        <v>0.76314681811798801</v>
      </c>
      <c r="AU46" s="106">
        <f t="shared" si="32"/>
        <v>0.65399094618538001</v>
      </c>
      <c r="AV46" s="106">
        <f t="shared" si="33"/>
        <v>0.67455200597430398</v>
      </c>
      <c r="AW46" s="112"/>
      <c r="AX46" s="113">
        <v>15</v>
      </c>
      <c r="AY46" s="114"/>
      <c r="AZ46" s="115"/>
      <c r="BA46" s="116">
        <f t="shared" si="34"/>
        <v>350</v>
      </c>
    </row>
    <row r="47" spans="1:53">
      <c r="A47" s="72">
        <v>45</v>
      </c>
      <c r="B47" s="72">
        <v>110378</v>
      </c>
      <c r="C47" s="73" t="s">
        <v>103</v>
      </c>
      <c r="D47" s="72" t="s">
        <v>56</v>
      </c>
      <c r="E47" s="69"/>
      <c r="F47" s="69">
        <v>2</v>
      </c>
      <c r="G47" s="70" t="s">
        <v>60</v>
      </c>
      <c r="H47" s="71">
        <v>4900</v>
      </c>
      <c r="I47" s="71">
        <f t="shared" si="0"/>
        <v>14700</v>
      </c>
      <c r="J47" s="77">
        <v>0.27160000000000001</v>
      </c>
      <c r="K47" s="78">
        <v>1330.84</v>
      </c>
      <c r="L47" s="78">
        <f t="shared" si="1"/>
        <v>3992.52</v>
      </c>
      <c r="M47" s="71">
        <v>5635</v>
      </c>
      <c r="N47" s="71">
        <f t="shared" si="2"/>
        <v>16905</v>
      </c>
      <c r="O47" s="77">
        <v>0.26516000000000001</v>
      </c>
      <c r="P47" s="78">
        <v>1494.1766</v>
      </c>
      <c r="Q47" s="78">
        <f t="shared" si="3"/>
        <v>4482.5298000000003</v>
      </c>
      <c r="R47" s="88">
        <v>14786.04</v>
      </c>
      <c r="S47" s="88">
        <v>3298.74</v>
      </c>
      <c r="T47" s="84"/>
      <c r="U47" s="84"/>
      <c r="V47" s="85">
        <f t="shared" si="22"/>
        <v>1.00585306122449</v>
      </c>
      <c r="W47" s="86">
        <f t="shared" si="23"/>
        <v>1.00585306122449</v>
      </c>
      <c r="X47" s="87">
        <f t="shared" si="35"/>
        <v>0.82623005019386198</v>
      </c>
      <c r="Y47" s="87">
        <f t="shared" si="24"/>
        <v>0.87465483584738202</v>
      </c>
      <c r="Z47" s="87">
        <f t="shared" si="36"/>
        <v>0.73591033349070001</v>
      </c>
      <c r="AA47" s="95">
        <f t="shared" si="21"/>
        <v>200</v>
      </c>
      <c r="AB47" s="96"/>
      <c r="AC47" s="97"/>
      <c r="AD47" s="98">
        <v>4410</v>
      </c>
      <c r="AE47" s="98">
        <f t="shared" si="25"/>
        <v>8820</v>
      </c>
      <c r="AF47" s="99">
        <v>0.27607999999999999</v>
      </c>
      <c r="AG47" s="98">
        <v>1217.5128</v>
      </c>
      <c r="AH47" s="98">
        <f t="shared" si="26"/>
        <v>2435.0255999999999</v>
      </c>
      <c r="AI47" s="98">
        <v>5071.5</v>
      </c>
      <c r="AJ47" s="98">
        <f t="shared" si="27"/>
        <v>10143</v>
      </c>
      <c r="AK47" s="99">
        <v>0.27160000000000001</v>
      </c>
      <c r="AL47" s="98">
        <v>1377.4194</v>
      </c>
      <c r="AM47" s="98">
        <f t="shared" si="28"/>
        <v>2754.8388</v>
      </c>
      <c r="AN47" s="102">
        <v>8349.82</v>
      </c>
      <c r="AO47" s="102">
        <v>895.36</v>
      </c>
      <c r="AP47" s="104"/>
      <c r="AQ47" s="104"/>
      <c r="AR47" s="105">
        <f t="shared" si="29"/>
        <v>0.94669160997732404</v>
      </c>
      <c r="AS47" s="106">
        <f t="shared" si="30"/>
        <v>0.94669160997732404</v>
      </c>
      <c r="AT47" s="106">
        <f t="shared" si="31"/>
        <v>0.36770044635259702</v>
      </c>
      <c r="AU47" s="106">
        <f t="shared" si="32"/>
        <v>0.82321009563245595</v>
      </c>
      <c r="AV47" s="106">
        <f t="shared" si="33"/>
        <v>0.32501357248199098</v>
      </c>
      <c r="AW47" s="112"/>
      <c r="AX47" s="113">
        <v>3</v>
      </c>
      <c r="AY47" s="114"/>
      <c r="AZ47" s="115"/>
      <c r="BA47" s="116">
        <f t="shared" si="34"/>
        <v>200</v>
      </c>
    </row>
    <row r="48" spans="1:53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4802.7105000000001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</v>
      </c>
      <c r="W48" s="86">
        <f t="shared" si="23"/>
        <v>1.00430222222222</v>
      </c>
      <c r="X48" s="86">
        <f t="shared" si="35"/>
        <v>1.0547396965659099</v>
      </c>
      <c r="Y48" s="87">
        <f t="shared" si="24"/>
        <v>0.87330628019323697</v>
      </c>
      <c r="Z48" s="87">
        <f t="shared" si="36"/>
        <v>0.93944034311458102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0.75446772486772495</v>
      </c>
      <c r="AS48" s="106">
        <f t="shared" si="30"/>
        <v>0.75446772486772495</v>
      </c>
      <c r="AT48" s="106">
        <f t="shared" si="31"/>
        <v>0.817871209786597</v>
      </c>
      <c r="AU48" s="106">
        <f t="shared" si="32"/>
        <v>0.65605889118932603</v>
      </c>
      <c r="AV48" s="106">
        <f t="shared" si="33"/>
        <v>0.722923364275737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2858.7562499999999</v>
      </c>
      <c r="R49" s="88">
        <v>10542.32</v>
      </c>
      <c r="S49" s="88">
        <v>2870.42</v>
      </c>
      <c r="T49" s="84"/>
      <c r="U49" s="84"/>
      <c r="V49" s="85">
        <f t="shared" si="22"/>
        <v>1.0040304761904799</v>
      </c>
      <c r="W49" s="86">
        <f t="shared" si="23"/>
        <v>1.0040304761904799</v>
      </c>
      <c r="X49" s="86">
        <f t="shared" si="35"/>
        <v>1.12731271477663</v>
      </c>
      <c r="Y49" s="87">
        <f t="shared" si="24"/>
        <v>0.873069979296066</v>
      </c>
      <c r="Z49" s="87">
        <f t="shared" si="36"/>
        <v>1.00408000857016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0.71031263079944595</v>
      </c>
      <c r="AU49" s="106">
        <f t="shared" si="32"/>
        <v>0.49065424430641802</v>
      </c>
      <c r="AV49" s="106">
        <f t="shared" si="33"/>
        <v>0.62785141548028101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5475.6388512000003</v>
      </c>
      <c r="R50" s="88">
        <v>21003.96</v>
      </c>
      <c r="S50" s="88">
        <v>5118.28</v>
      </c>
      <c r="T50" s="84"/>
      <c r="U50" s="84"/>
      <c r="V50" s="85">
        <f t="shared" si="22"/>
        <v>1.00259479894604</v>
      </c>
      <c r="W50" s="86">
        <f t="shared" si="23"/>
        <v>1.00259479894604</v>
      </c>
      <c r="X50" s="86">
        <f t="shared" si="35"/>
        <v>1.04945864511089</v>
      </c>
      <c r="Y50" s="87">
        <f t="shared" si="24"/>
        <v>0.87182156430090596</v>
      </c>
      <c r="Z50" s="87">
        <f t="shared" si="36"/>
        <v>0.934736592220343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0.32527749137612799</v>
      </c>
      <c r="AS50" s="106">
        <f t="shared" si="30"/>
        <v>0.32527749137612799</v>
      </c>
      <c r="AT50" s="106">
        <f t="shared" si="31"/>
        <v>0.41484507600752502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6393.63375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7178.3369437499996</v>
      </c>
      <c r="R51" s="88">
        <v>21312.06</v>
      </c>
      <c r="S51" s="88">
        <v>5267.77</v>
      </c>
      <c r="T51" s="84"/>
      <c r="U51" s="84"/>
      <c r="V51" s="85">
        <f t="shared" si="22"/>
        <v>1.0023308641975299</v>
      </c>
      <c r="W51" s="86">
        <f t="shared" si="23"/>
        <v>1.0023308641975299</v>
      </c>
      <c r="X51" s="87">
        <f t="shared" si="35"/>
        <v>0.82390862629564898</v>
      </c>
      <c r="Y51" s="87">
        <f t="shared" si="24"/>
        <v>0.87159205582393995</v>
      </c>
      <c r="Z51" s="87">
        <f t="shared" si="36"/>
        <v>0.73384267711012297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0.46521810699588501</v>
      </c>
      <c r="AS51" s="106">
        <f t="shared" si="30"/>
        <v>0.46521810699588501</v>
      </c>
      <c r="AT51" s="106">
        <f t="shared" si="31"/>
        <v>0.50809376058200095</v>
      </c>
      <c r="AU51" s="106">
        <f t="shared" si="32"/>
        <v>0.40453748434424802</v>
      </c>
      <c r="AV51" s="106">
        <f t="shared" si="33"/>
        <v>0.44910842486226199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1.0022395257550301</v>
      </c>
      <c r="W52" s="86">
        <f t="shared" si="23"/>
        <v>1.0022395257550301</v>
      </c>
      <c r="X52" s="87">
        <f t="shared" si="35"/>
        <v>0.91772852316263498</v>
      </c>
      <c r="Y52" s="87">
        <f t="shared" si="24"/>
        <v>0.87151263109132804</v>
      </c>
      <c r="Z52" s="87">
        <f t="shared" si="36"/>
        <v>0.81740660894151396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0.91229618948436497</v>
      </c>
      <c r="AS52" s="106">
        <f t="shared" si="30"/>
        <v>0.91229618948436497</v>
      </c>
      <c r="AT52" s="106">
        <f t="shared" si="31"/>
        <v>0.86429579386857303</v>
      </c>
      <c r="AU52" s="106">
        <f t="shared" si="32"/>
        <v>0.79330103433423105</v>
      </c>
      <c r="AV52" s="106">
        <f t="shared" si="33"/>
        <v>0.76395845159517095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</v>
      </c>
      <c r="W53" s="86">
        <f t="shared" si="23"/>
        <v>1.00048859504132</v>
      </c>
      <c r="X53" s="87">
        <f t="shared" si="35"/>
        <v>0.911568993040626</v>
      </c>
      <c r="Y53" s="87">
        <f t="shared" si="24"/>
        <v>0.86999008264462796</v>
      </c>
      <c r="Z53" s="87">
        <f t="shared" si="36"/>
        <v>0.81192041067848797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0.66272727272727305</v>
      </c>
      <c r="AS53" s="106">
        <f t="shared" si="30"/>
        <v>0.66272727272727305</v>
      </c>
      <c r="AT53" s="106">
        <f t="shared" si="31"/>
        <v>0.68753567953787498</v>
      </c>
      <c r="AU53" s="106">
        <f t="shared" si="32"/>
        <v>0.57628458498023705</v>
      </c>
      <c r="AV53" s="106">
        <f t="shared" si="33"/>
        <v>0.60771867326252305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0.98891605333333299</v>
      </c>
      <c r="W54" s="87">
        <f t="shared" si="23"/>
        <v>0.98891605333333299</v>
      </c>
      <c r="X54" s="87">
        <f t="shared" si="35"/>
        <v>1.1784266382272801</v>
      </c>
      <c r="Y54" s="87">
        <f t="shared" si="24"/>
        <v>0.85992700289855095</v>
      </c>
      <c r="Z54" s="87">
        <f t="shared" si="36"/>
        <v>1.04960639004679</v>
      </c>
      <c r="AA54" s="95"/>
      <c r="AB54" s="96"/>
      <c r="AC54" s="97">
        <f>(R54-I54)*0.02</f>
        <v>-5.1955999999999802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1.0128135111111101</v>
      </c>
      <c r="AS54" s="108">
        <f t="shared" si="30"/>
        <v>1.0128135111111101</v>
      </c>
      <c r="AT54" s="108">
        <f t="shared" si="31"/>
        <v>1.0983227250472101</v>
      </c>
      <c r="AU54" s="106">
        <f t="shared" si="32"/>
        <v>0.88070740096618405</v>
      </c>
      <c r="AV54" s="106">
        <f t="shared" si="33"/>
        <v>0.97081685961143105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0.97498082595870195</v>
      </c>
      <c r="W55" s="87">
        <f t="shared" si="23"/>
        <v>0.97498082595870195</v>
      </c>
      <c r="X55" s="87">
        <f t="shared" si="35"/>
        <v>0.83884553038827303</v>
      </c>
      <c r="Y55" s="87">
        <f t="shared" si="24"/>
        <v>0.84780941387713205</v>
      </c>
      <c r="Z55" s="87">
        <f t="shared" si="36"/>
        <v>0.74714674668438097</v>
      </c>
      <c r="AA55" s="95"/>
      <c r="AB55" s="96"/>
      <c r="AC55" s="97">
        <f t="shared" ref="AC55:AC86" si="37">(R55-I55)*0.02</f>
        <v>-16.963000000000001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0.82472173058013798</v>
      </c>
      <c r="AS55" s="106">
        <f t="shared" si="30"/>
        <v>0.82472173058013798</v>
      </c>
      <c r="AT55" s="106">
        <f t="shared" si="31"/>
        <v>0.73556382725457703</v>
      </c>
      <c r="AU55" s="106">
        <f t="shared" si="32"/>
        <v>0.71714933093925004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6482.0249999999996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0.97192188552188596</v>
      </c>
      <c r="W56" s="87">
        <f t="shared" si="23"/>
        <v>0.97192188552188596</v>
      </c>
      <c r="X56" s="87">
        <f t="shared" si="35"/>
        <v>0.93321454329472697</v>
      </c>
      <c r="Y56" s="87">
        <f t="shared" si="24"/>
        <v>0.84514946567120497</v>
      </c>
      <c r="Z56" s="87">
        <f t="shared" si="36"/>
        <v>0.831199767683655</v>
      </c>
      <c r="AA56" s="95"/>
      <c r="AB56" s="96"/>
      <c r="AC56" s="97">
        <f t="shared" si="37"/>
        <v>-12.508800000000001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0.68031126075570503</v>
      </c>
      <c r="AS56" s="106">
        <f t="shared" si="30"/>
        <v>0.68031126075570503</v>
      </c>
      <c r="AT56" s="106">
        <f t="shared" si="31"/>
        <v>0.51528228975453105</v>
      </c>
      <c r="AU56" s="106">
        <f t="shared" si="32"/>
        <v>0.59157500935278695</v>
      </c>
      <c r="AV56" s="106">
        <f t="shared" si="33"/>
        <v>0.455462427340177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24731.325000000001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0.97005882216177297</v>
      </c>
      <c r="W57" s="87">
        <f t="shared" si="23"/>
        <v>0.97005882216177297</v>
      </c>
      <c r="X57" s="87">
        <f t="shared" si="35"/>
        <v>0.81075283582817603</v>
      </c>
      <c r="Y57" s="87">
        <f t="shared" si="24"/>
        <v>0.84352941057545405</v>
      </c>
      <c r="Z57" s="87">
        <f t="shared" si="36"/>
        <v>0.72212501790857198</v>
      </c>
      <c r="AA57" s="95"/>
      <c r="AB57" s="96"/>
      <c r="AC57" s="97">
        <f t="shared" si="37"/>
        <v>-12.878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0.78107305882991196</v>
      </c>
      <c r="AS57" s="106">
        <f t="shared" si="30"/>
        <v>0.78107305882991196</v>
      </c>
      <c r="AT57" s="106">
        <f t="shared" si="31"/>
        <v>0.64579627437810405</v>
      </c>
      <c r="AU57" s="106">
        <f t="shared" si="32"/>
        <v>0.67919396419992295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5972.7585937499998</v>
      </c>
      <c r="R58" s="83">
        <v>32859.870000000003</v>
      </c>
      <c r="S58" s="83">
        <v>5417</v>
      </c>
      <c r="T58" s="84"/>
      <c r="U58" s="84"/>
      <c r="V58" s="85">
        <f t="shared" si="22"/>
        <v>1.16835093333333</v>
      </c>
      <c r="W58" s="86">
        <f t="shared" si="23"/>
        <v>1.16835093333333</v>
      </c>
      <c r="X58" s="86">
        <f t="shared" si="35"/>
        <v>1.0182629893970101</v>
      </c>
      <c r="Y58" s="86">
        <f t="shared" si="24"/>
        <v>1.01595733333333</v>
      </c>
      <c r="Z58" s="87">
        <f t="shared" si="36"/>
        <v>0.90695110391175804</v>
      </c>
      <c r="AA58" s="95">
        <f>(E58*100)+(F58*200)</f>
        <v>400</v>
      </c>
      <c r="AB58" s="96"/>
      <c r="AC58" s="97">
        <f t="shared" si="37"/>
        <v>94.697400000000101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0.97220622222222197</v>
      </c>
      <c r="AS58" s="106">
        <f t="shared" si="30"/>
        <v>0.97220622222222197</v>
      </c>
      <c r="AT58" s="106">
        <f t="shared" si="31"/>
        <v>1.0888299440023601</v>
      </c>
      <c r="AU58" s="106">
        <f t="shared" si="32"/>
        <v>0.84539671497584501</v>
      </c>
      <c r="AV58" s="106">
        <f t="shared" si="33"/>
        <v>0.962426109176445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0.95723711693203195</v>
      </c>
      <c r="W59" s="87">
        <f t="shared" si="23"/>
        <v>0.95723711693203195</v>
      </c>
      <c r="X59" s="87">
        <f t="shared" si="35"/>
        <v>0.93046992225744596</v>
      </c>
      <c r="Y59" s="87">
        <f t="shared" si="24"/>
        <v>0.83238010168002796</v>
      </c>
      <c r="Z59" s="87">
        <f t="shared" si="36"/>
        <v>0.82875517615327399</v>
      </c>
      <c r="AA59" s="95"/>
      <c r="AB59" s="96"/>
      <c r="AC59" s="97">
        <f t="shared" si="37"/>
        <v>-24.977799999999998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0.64402944269092999</v>
      </c>
      <c r="AU59" s="106">
        <f t="shared" si="32"/>
        <v>0.59356919725379598</v>
      </c>
      <c r="AV59" s="106">
        <f t="shared" si="33"/>
        <v>0.56926313804863904</v>
      </c>
      <c r="AW59" s="112"/>
      <c r="AX59" s="113">
        <v>10</v>
      </c>
      <c r="AY59" s="114"/>
      <c r="AZ59" s="115"/>
      <c r="BA59" s="116"/>
    </row>
    <row r="60" spans="1:53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22939.200000000001</v>
      </c>
      <c r="J60" s="77">
        <v>0.29099999999999998</v>
      </c>
      <c r="K60" s="78">
        <v>2225.1024000000002</v>
      </c>
      <c r="L60" s="78">
        <f t="shared" si="1"/>
        <v>6675.3072000000002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7494.5807279999999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0.97293200229047105</v>
      </c>
      <c r="Y60" s="87">
        <f t="shared" si="24"/>
        <v>0.80572386437038901</v>
      </c>
      <c r="Z60" s="87">
        <f t="shared" si="36"/>
        <v>0.86657549444172199</v>
      </c>
      <c r="AA60" s="95"/>
      <c r="AB60" s="96"/>
      <c r="AC60" s="97">
        <f t="shared" si="37"/>
        <v>-33.6828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0.56074463509334804</v>
      </c>
      <c r="AS60" s="106">
        <f t="shared" si="30"/>
        <v>0.56074463509334804</v>
      </c>
      <c r="AT60" s="106">
        <f t="shared" si="31"/>
        <v>0.71055095046286598</v>
      </c>
      <c r="AU60" s="106">
        <f t="shared" si="32"/>
        <v>0.48760403051595502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6143.5919999999996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6897.6070799999998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0.91804774535808997</v>
      </c>
      <c r="W61" s="87">
        <f t="shared" si="23"/>
        <v>0.91804774535808997</v>
      </c>
      <c r="X61" s="87">
        <f t="shared" si="35"/>
        <v>0.81735733753152895</v>
      </c>
      <c r="Y61" s="87">
        <f t="shared" si="24"/>
        <v>0.79830238726790503</v>
      </c>
      <c r="Z61" s="87">
        <f t="shared" si="36"/>
        <v>0.72800754548054103</v>
      </c>
      <c r="AA61" s="95"/>
      <c r="AB61" s="96"/>
      <c r="AC61" s="97">
        <f t="shared" si="37"/>
        <v>-37.075200000000002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0.71682953799831495</v>
      </c>
      <c r="AU61" s="106">
        <f t="shared" si="32"/>
        <v>0.65630902497469201</v>
      </c>
      <c r="AV61" s="106">
        <f t="shared" si="33"/>
        <v>0.63361176554579801</v>
      </c>
      <c r="AW61" s="112"/>
      <c r="AX61" s="113">
        <v>10</v>
      </c>
      <c r="AY61" s="114"/>
      <c r="AZ61" s="115"/>
      <c r="BA61" s="116"/>
    </row>
    <row r="62" spans="1:53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8122.1009999999997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9118.9423650000008</v>
      </c>
      <c r="R62" s="88">
        <v>29378.47</v>
      </c>
      <c r="S62" s="88">
        <v>7270.61</v>
      </c>
      <c r="T62" s="84"/>
      <c r="U62" s="84"/>
      <c r="V62" s="85">
        <f t="shared" si="22"/>
        <v>0.91223319360347799</v>
      </c>
      <c r="W62" s="87">
        <f t="shared" si="23"/>
        <v>0.91223319360347799</v>
      </c>
      <c r="X62" s="87">
        <f t="shared" si="35"/>
        <v>0.89516370210121698</v>
      </c>
      <c r="Y62" s="87">
        <f t="shared" si="24"/>
        <v>0.79324625530737203</v>
      </c>
      <c r="Z62" s="87">
        <f t="shared" si="36"/>
        <v>0.79730847163874996</v>
      </c>
      <c r="AA62" s="95"/>
      <c r="AB62" s="96"/>
      <c r="AC62" s="97">
        <f t="shared" si="37"/>
        <v>-56.5306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0.61639962738705201</v>
      </c>
      <c r="AS62" s="106">
        <f t="shared" si="30"/>
        <v>0.61639962738705201</v>
      </c>
      <c r="AT62" s="106">
        <f t="shared" si="31"/>
        <v>0.449242996511651</v>
      </c>
      <c r="AU62" s="106">
        <f t="shared" si="32"/>
        <v>0.53599967598874099</v>
      </c>
      <c r="AV62" s="106">
        <f t="shared" si="33"/>
        <v>0.397089730668299</v>
      </c>
      <c r="AW62" s="112"/>
      <c r="AX62" s="113">
        <v>10</v>
      </c>
      <c r="AY62" s="114"/>
      <c r="AZ62" s="115"/>
      <c r="BA62" s="116"/>
    </row>
    <row r="63" spans="1:53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0.912093765978368</v>
      </c>
      <c r="W63" s="87">
        <f t="shared" si="23"/>
        <v>0.912093765978368</v>
      </c>
      <c r="X63" s="87">
        <f t="shared" si="35"/>
        <v>0.85161787360138697</v>
      </c>
      <c r="Y63" s="87">
        <f t="shared" si="24"/>
        <v>0.79312501389423296</v>
      </c>
      <c r="Z63" s="87">
        <f t="shared" si="36"/>
        <v>0.75852287534396501</v>
      </c>
      <c r="AA63" s="95"/>
      <c r="AB63" s="96"/>
      <c r="AC63" s="97">
        <f t="shared" si="37"/>
        <v>-55.875399999999999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0.83276040642412297</v>
      </c>
      <c r="AS63" s="106">
        <f t="shared" si="30"/>
        <v>0.83276040642412297</v>
      </c>
      <c r="AT63" s="106">
        <f t="shared" si="31"/>
        <v>0.90872108011864805</v>
      </c>
      <c r="AU63" s="106">
        <f t="shared" si="32"/>
        <v>0.72413948384706395</v>
      </c>
      <c r="AV63" s="106">
        <f t="shared" si="33"/>
        <v>0.80322634244463198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20671.2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1.0556078021595301</v>
      </c>
      <c r="W64" s="86">
        <f t="shared" si="23"/>
        <v>1.0556078021595301</v>
      </c>
      <c r="X64" s="86">
        <f t="shared" si="35"/>
        <v>1.06551167843975</v>
      </c>
      <c r="Y64" s="87">
        <f t="shared" si="24"/>
        <v>0.91791982796480498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22.989599999999999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</v>
      </c>
      <c r="AS64" s="108">
        <f t="shared" si="30"/>
        <v>1.01058880632635</v>
      </c>
      <c r="AT64" s="108">
        <f t="shared" si="31"/>
        <v>1.0181993168905701</v>
      </c>
      <c r="AU64" s="106">
        <f t="shared" si="32"/>
        <v>0.87877287506639501</v>
      </c>
      <c r="AV64" s="106">
        <f t="shared" si="33"/>
        <v>0.89999509319059201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6545.6812499999996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0.89679050847457598</v>
      </c>
      <c r="W65" s="87">
        <f t="shared" si="23"/>
        <v>0.89679050847457598</v>
      </c>
      <c r="X65" s="87">
        <f t="shared" si="35"/>
        <v>0.75164674417960697</v>
      </c>
      <c r="Y65" s="87">
        <f t="shared" si="24"/>
        <v>0.77981783345615296</v>
      </c>
      <c r="Z65" s="87">
        <f t="shared" si="36"/>
        <v>0.66948013576439902</v>
      </c>
      <c r="AA65" s="95"/>
      <c r="AB65" s="96"/>
      <c r="AC65" s="97">
        <f t="shared" si="37"/>
        <v>-45.670200000000001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0.65044444444444405</v>
      </c>
      <c r="AS65" s="106">
        <f t="shared" si="30"/>
        <v>0.65044444444444405</v>
      </c>
      <c r="AT65" s="106">
        <f t="shared" si="31"/>
        <v>0.80328826973009704</v>
      </c>
      <c r="AU65" s="106">
        <f t="shared" si="32"/>
        <v>0.56560386473429902</v>
      </c>
      <c r="AV65" s="106">
        <f t="shared" si="33"/>
        <v>0.71003337871257399</v>
      </c>
      <c r="AW65" s="112"/>
      <c r="AX65" s="113">
        <v>5</v>
      </c>
      <c r="AY65" s="114"/>
      <c r="AZ65" s="115"/>
      <c r="BA65" s="116"/>
    </row>
    <row r="66" spans="1:53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0.81037347532192905</v>
      </c>
      <c r="Y66" s="87">
        <f t="shared" si="24"/>
        <v>0.77484702093397695</v>
      </c>
      <c r="Z66" s="87">
        <f t="shared" si="36"/>
        <v>0.72178712736997497</v>
      </c>
      <c r="AA66" s="95"/>
      <c r="AB66" s="96"/>
      <c r="AC66" s="97">
        <f t="shared" si="37"/>
        <v>-41.173999999999999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0.63224338624338605</v>
      </c>
      <c r="AS66" s="106">
        <f t="shared" si="30"/>
        <v>0.63224338624338605</v>
      </c>
      <c r="AT66" s="106">
        <f t="shared" si="31"/>
        <v>0.54850115702042701</v>
      </c>
      <c r="AU66" s="106">
        <f t="shared" si="32"/>
        <v>0.54977685760294503</v>
      </c>
      <c r="AV66" s="106">
        <f t="shared" si="33"/>
        <v>0.484824868509315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7981.5453515625004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</v>
      </c>
      <c r="Y67" s="87">
        <f t="shared" si="24"/>
        <v>0.77188655181843002</v>
      </c>
      <c r="Z67" s="87">
        <f t="shared" si="36"/>
        <v>0.84932675333015895</v>
      </c>
      <c r="AA67" s="95"/>
      <c r="AB67" s="96"/>
      <c r="AC67" s="97">
        <f t="shared" si="37"/>
        <v>-55.8142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0.86147890985324904</v>
      </c>
      <c r="AS67" s="106">
        <f t="shared" si="30"/>
        <v>0.86147890985324904</v>
      </c>
      <c r="AT67" s="106">
        <f t="shared" si="31"/>
        <v>1.0526846410814501</v>
      </c>
      <c r="AU67" s="106">
        <f t="shared" si="32"/>
        <v>0.74911209552456504</v>
      </c>
      <c r="AV67" s="106">
        <f t="shared" si="33"/>
        <v>0.93047696647809397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0.86214074074074099</v>
      </c>
      <c r="W68" s="87">
        <f t="shared" ref="W68:W99" si="43">(R68-T68)/I68</f>
        <v>0.86214074074074099</v>
      </c>
      <c r="X68" s="87">
        <f t="shared" si="35"/>
        <v>0.72483404004474705</v>
      </c>
      <c r="Y68" s="87">
        <f t="shared" ref="Y68:Y99" si="44">(R68-T68)/N68</f>
        <v>0.74968760064412199</v>
      </c>
      <c r="Z68" s="87">
        <f t="shared" si="36"/>
        <v>0.64559847467371101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0.78948018193632197</v>
      </c>
      <c r="AS68" s="106">
        <f t="shared" ref="AS68:AS99" si="50">(AN68-AP68)/AE68</f>
        <v>0.78948018193632197</v>
      </c>
      <c r="AT68" s="106">
        <f t="shared" ref="AT68:AT99" si="51">(AO68-AQ68)/AH68</f>
        <v>0.74817424449110204</v>
      </c>
      <c r="AU68" s="106">
        <f t="shared" ref="AU68:AU99" si="52">(AN68-AP68)/AJ68</f>
        <v>0.68650450603158497</v>
      </c>
      <c r="AV68" s="106">
        <f t="shared" ref="AV68:AV99" si="53">(AO68-AQ68)/AM68</f>
        <v>0.66131761996255101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0.88918286044460704</v>
      </c>
      <c r="Y69" s="87">
        <f t="shared" si="44"/>
        <v>0.74759266384506895</v>
      </c>
      <c r="Z69" s="87">
        <f t="shared" ref="Z69:Z100" si="56">(S69-U69)/Q69</f>
        <v>0.79198142842961206</v>
      </c>
      <c r="AA69" s="95"/>
      <c r="AB69" s="96"/>
      <c r="AC69" s="97">
        <f t="shared" si="37"/>
        <v>-95.102000000000004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1.0448092428711899</v>
      </c>
      <c r="AS69" s="108">
        <f t="shared" si="50"/>
        <v>1.0448092428711899</v>
      </c>
      <c r="AT69" s="108">
        <f t="shared" si="51"/>
        <v>1.0187344696804601</v>
      </c>
      <c r="AU69" s="106">
        <f t="shared" si="52"/>
        <v>0.90852977640972998</v>
      </c>
      <c r="AV69" s="106">
        <f t="shared" si="53"/>
        <v>0.90046811932311099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0.85874787437098699</v>
      </c>
      <c r="W70" s="87">
        <f t="shared" si="43"/>
        <v>0.85874787437098699</v>
      </c>
      <c r="X70" s="87">
        <f t="shared" si="55"/>
        <v>0.89974788602950795</v>
      </c>
      <c r="Y70" s="87">
        <f t="shared" si="44"/>
        <v>0.74673728206172796</v>
      </c>
      <c r="Z70" s="87">
        <f t="shared" si="56"/>
        <v>0.80139153339940605</v>
      </c>
      <c r="AA70" s="95"/>
      <c r="AB70" s="96"/>
      <c r="AC70" s="97">
        <f t="shared" si="37"/>
        <v>-81.403599999999997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0.85860952050436701</v>
      </c>
      <c r="AS70" s="106">
        <f t="shared" si="50"/>
        <v>0.85860952050436701</v>
      </c>
      <c r="AT70" s="106">
        <f t="shared" si="51"/>
        <v>0.79622476229781103</v>
      </c>
      <c r="AU70" s="106">
        <f t="shared" si="52"/>
        <v>0.746616974351623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5696.3249999999998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0.84044592592592604</v>
      </c>
      <c r="W71" s="87">
        <f t="shared" si="43"/>
        <v>0.84044592592592604</v>
      </c>
      <c r="X71" s="87">
        <f t="shared" si="55"/>
        <v>0.80501375887085103</v>
      </c>
      <c r="Y71" s="87">
        <f t="shared" si="44"/>
        <v>0.73082254428341398</v>
      </c>
      <c r="Z71" s="87">
        <f t="shared" si="56"/>
        <v>0.71701331077978503</v>
      </c>
      <c r="AA71" s="95"/>
      <c r="AB71" s="96"/>
      <c r="AC71" s="97">
        <f t="shared" si="37"/>
        <v>-64.619399999999999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0.75354156378600801</v>
      </c>
      <c r="AS71" s="106">
        <f t="shared" si="50"/>
        <v>0.75354156378600801</v>
      </c>
      <c r="AT71" s="106">
        <f t="shared" si="51"/>
        <v>0.72793768642936696</v>
      </c>
      <c r="AU71" s="106">
        <f t="shared" si="52"/>
        <v>0.65525353372696404</v>
      </c>
      <c r="AV71" s="106">
        <f t="shared" si="53"/>
        <v>0.64343035304290097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6223.7624999999998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6987.6170625000004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0.82961853107344596</v>
      </c>
      <c r="W72" s="87">
        <f t="shared" si="43"/>
        <v>0.82961853107344596</v>
      </c>
      <c r="X72" s="87">
        <f t="shared" si="55"/>
        <v>0.81251654445361599</v>
      </c>
      <c r="Y72" s="87">
        <f t="shared" si="44"/>
        <v>0.72140741832473598</v>
      </c>
      <c r="Z72" s="87">
        <f t="shared" si="56"/>
        <v>0.72369592591709098</v>
      </c>
      <c r="AA72" s="95"/>
      <c r="AB72" s="96"/>
      <c r="AC72" s="97">
        <f t="shared" si="37"/>
        <v>-75.393799999999999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0.83105461393597002</v>
      </c>
      <c r="AS72" s="106">
        <f t="shared" si="50"/>
        <v>0.83105461393597002</v>
      </c>
      <c r="AT72" s="106">
        <f t="shared" si="51"/>
        <v>0.85601038080104996</v>
      </c>
      <c r="AU72" s="106">
        <f t="shared" si="52"/>
        <v>0.72265618603127801</v>
      </c>
      <c r="AV72" s="106">
        <f t="shared" si="53"/>
        <v>0.75663490405184697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0.82389774436090202</v>
      </c>
      <c r="W73" s="87">
        <f t="shared" si="43"/>
        <v>0.82389774436090202</v>
      </c>
      <c r="X73" s="87">
        <f t="shared" si="55"/>
        <v>0.81222213609625404</v>
      </c>
      <c r="Y73" s="87">
        <f t="shared" si="44"/>
        <v>0.71643282118339302</v>
      </c>
      <c r="Z73" s="87">
        <f t="shared" si="56"/>
        <v>0.72343370094427895</v>
      </c>
      <c r="AA73" s="95"/>
      <c r="AB73" s="96"/>
      <c r="AC73" s="97">
        <f t="shared" si="37"/>
        <v>-140.52959999999999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0.63270091896407699</v>
      </c>
      <c r="AS73" s="106">
        <f t="shared" si="50"/>
        <v>0.63270091896407699</v>
      </c>
      <c r="AT73" s="106">
        <f t="shared" si="51"/>
        <v>0.61063324301287403</v>
      </c>
      <c r="AU73" s="106">
        <f t="shared" si="52"/>
        <v>0.55017471214267599</v>
      </c>
      <c r="AV73" s="106">
        <f t="shared" si="53"/>
        <v>0.53974395124221697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9958.8449512499992</v>
      </c>
      <c r="R74" s="88">
        <v>28778.22</v>
      </c>
      <c r="S74" s="88">
        <v>6926.34</v>
      </c>
      <c r="T74" s="84"/>
      <c r="U74" s="84"/>
      <c r="V74" s="85">
        <f t="shared" si="42"/>
        <v>0.81823136794967499</v>
      </c>
      <c r="W74" s="87">
        <f t="shared" si="43"/>
        <v>0.81823136794967499</v>
      </c>
      <c r="X74" s="87">
        <f t="shared" si="55"/>
        <v>0.78085594396985403</v>
      </c>
      <c r="Y74" s="87">
        <f t="shared" si="44"/>
        <v>0.71150553734754296</v>
      </c>
      <c r="Z74" s="87">
        <f t="shared" si="56"/>
        <v>0.69549631848928695</v>
      </c>
      <c r="AA74" s="95"/>
      <c r="AB74" s="96"/>
      <c r="AC74" s="97">
        <f t="shared" si="37"/>
        <v>-127.86060000000001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0.87565032993330305</v>
      </c>
      <c r="AS74" s="106">
        <f t="shared" si="50"/>
        <v>0.87565032993330305</v>
      </c>
      <c r="AT74" s="106">
        <f t="shared" si="51"/>
        <v>0.88665208639982895</v>
      </c>
      <c r="AU74" s="106">
        <f t="shared" si="52"/>
        <v>0.76143506950721995</v>
      </c>
      <c r="AV74" s="106">
        <f t="shared" si="53"/>
        <v>0.78371936995986702</v>
      </c>
      <c r="AW74" s="112"/>
      <c r="AX74" s="113">
        <v>15</v>
      </c>
      <c r="AY74" s="114"/>
      <c r="AZ74" s="115"/>
      <c r="BA74" s="116"/>
    </row>
    <row r="75" spans="1:53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5603.1622500000003</v>
      </c>
      <c r="R75" s="88">
        <v>14898.47</v>
      </c>
      <c r="S75" s="88">
        <v>4669.28</v>
      </c>
      <c r="T75" s="84"/>
      <c r="U75" s="84"/>
      <c r="V75" s="85">
        <f t="shared" si="42"/>
        <v>0.81080108843537402</v>
      </c>
      <c r="W75" s="87">
        <f t="shared" si="43"/>
        <v>0.81080108843537402</v>
      </c>
      <c r="X75" s="87">
        <f t="shared" si="55"/>
        <v>0.93560558243916103</v>
      </c>
      <c r="Y75" s="87">
        <f t="shared" si="44"/>
        <v>0.70504442472641204</v>
      </c>
      <c r="Z75" s="87">
        <f t="shared" si="56"/>
        <v>0.83332942928789899</v>
      </c>
      <c r="AA75" s="95"/>
      <c r="AB75" s="96"/>
      <c r="AC75" s="97">
        <f t="shared" si="37"/>
        <v>-69.530600000000007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0.47652789115646299</v>
      </c>
      <c r="AS75" s="106">
        <f t="shared" si="50"/>
        <v>0.47652789115646299</v>
      </c>
      <c r="AT75" s="106">
        <f t="shared" si="51"/>
        <v>0.55492476136595803</v>
      </c>
      <c r="AU75" s="106">
        <f t="shared" si="52"/>
        <v>0.414372079266489</v>
      </c>
      <c r="AV75" s="106">
        <f t="shared" si="53"/>
        <v>0.49050274738398503</v>
      </c>
      <c r="AW75" s="112"/>
      <c r="AX75" s="113">
        <v>5</v>
      </c>
      <c r="AY75" s="114"/>
      <c r="AZ75" s="115"/>
      <c r="BA75" s="116"/>
    </row>
    <row r="76" spans="1:53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</v>
      </c>
      <c r="R76" s="88">
        <v>16368.28</v>
      </c>
      <c r="S76" s="88">
        <v>4466.62</v>
      </c>
      <c r="T76" s="84"/>
      <c r="U76" s="84"/>
      <c r="V76" s="85">
        <f t="shared" si="42"/>
        <v>0.80554144766629299</v>
      </c>
      <c r="W76" s="87">
        <f t="shared" si="43"/>
        <v>0.80554144766629299</v>
      </c>
      <c r="X76" s="87">
        <f t="shared" si="55"/>
        <v>0.80934574193634601</v>
      </c>
      <c r="Y76" s="87">
        <f t="shared" si="44"/>
        <v>0.70047082405764605</v>
      </c>
      <c r="Z76" s="87">
        <f t="shared" si="56"/>
        <v>0.72087174113057795</v>
      </c>
      <c r="AA76" s="95"/>
      <c r="AB76" s="96"/>
      <c r="AC76" s="97">
        <f t="shared" si="37"/>
        <v>-79.026399999999995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0.59832132522293702</v>
      </c>
      <c r="AS76" s="106">
        <f t="shared" si="50"/>
        <v>0.59832132522293702</v>
      </c>
      <c r="AT76" s="106">
        <f t="shared" si="51"/>
        <v>0.57395031587257295</v>
      </c>
      <c r="AU76" s="106">
        <f t="shared" si="52"/>
        <v>0.52027941323733695</v>
      </c>
      <c r="AV76" s="106">
        <f t="shared" si="53"/>
        <v>0.50731959789364101</v>
      </c>
      <c r="AW76" s="112"/>
      <c r="AX76" s="113">
        <v>5</v>
      </c>
      <c r="AY76" s="114"/>
      <c r="AZ76" s="115"/>
      <c r="BA76" s="116"/>
    </row>
    <row r="77" spans="1:53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</v>
      </c>
      <c r="W77" s="87">
        <f t="shared" si="43"/>
        <v>0.795974956354223</v>
      </c>
      <c r="X77" s="87">
        <f t="shared" si="55"/>
        <v>0.80383553157666898</v>
      </c>
      <c r="Y77" s="87">
        <f t="shared" si="44"/>
        <v>0.69215213596019398</v>
      </c>
      <c r="Z77" s="87">
        <f t="shared" si="56"/>
        <v>0.71596388194239802</v>
      </c>
      <c r="AA77" s="95"/>
      <c r="AB77" s="96"/>
      <c r="AC77" s="97">
        <f t="shared" si="37"/>
        <v>-169.453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0.65153653201693695</v>
      </c>
      <c r="AS77" s="106">
        <f t="shared" si="50"/>
        <v>0.65153653201693695</v>
      </c>
      <c r="AT77" s="106">
        <f t="shared" si="51"/>
        <v>0.71331339481589695</v>
      </c>
      <c r="AU77" s="106">
        <f t="shared" si="52"/>
        <v>0.56655350610168398</v>
      </c>
      <c r="AV77" s="106">
        <f t="shared" si="53"/>
        <v>0.63050381648451304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5513.3156250000002</v>
      </c>
      <c r="R78" s="88">
        <v>16098.98</v>
      </c>
      <c r="S78" s="88">
        <v>3600.27</v>
      </c>
      <c r="T78" s="84"/>
      <c r="U78" s="84"/>
      <c r="V78" s="85">
        <f t="shared" si="42"/>
        <v>0.79501135802469103</v>
      </c>
      <c r="W78" s="87">
        <f t="shared" si="43"/>
        <v>0.79501135802469103</v>
      </c>
      <c r="X78" s="87">
        <f t="shared" si="55"/>
        <v>0.73315922107674703</v>
      </c>
      <c r="Y78" s="87">
        <f t="shared" si="44"/>
        <v>0.69131422436929701</v>
      </c>
      <c r="Z78" s="87">
        <f t="shared" si="56"/>
        <v>0.65301358472470905</v>
      </c>
      <c r="AA78" s="95"/>
      <c r="AB78" s="96"/>
      <c r="AC78" s="97">
        <f t="shared" si="37"/>
        <v>-83.020399999999995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0.536369547325103</v>
      </c>
      <c r="AS78" s="106">
        <f t="shared" si="50"/>
        <v>0.536369547325103</v>
      </c>
      <c r="AT78" s="106">
        <f t="shared" si="51"/>
        <v>0.543032913463384</v>
      </c>
      <c r="AU78" s="106">
        <f t="shared" si="52"/>
        <v>0.46640830202182898</v>
      </c>
      <c r="AV78" s="106">
        <f t="shared" si="53"/>
        <v>0.47999144121461002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0.787200976800977</v>
      </c>
      <c r="W79" s="87">
        <f t="shared" si="43"/>
        <v>0.787200976800977</v>
      </c>
      <c r="X79" s="87">
        <f t="shared" si="55"/>
        <v>0.83182789753031305</v>
      </c>
      <c r="Y79" s="87">
        <f t="shared" si="44"/>
        <v>0.68452258852258896</v>
      </c>
      <c r="Z79" s="87">
        <f t="shared" si="56"/>
        <v>0.74089624957936195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</v>
      </c>
      <c r="AS79" s="106">
        <f t="shared" si="50"/>
        <v>0.822291412291412</v>
      </c>
      <c r="AT79" s="106">
        <f t="shared" si="51"/>
        <v>0.89346279289060304</v>
      </c>
      <c r="AU79" s="106">
        <f t="shared" si="52"/>
        <v>0.71503601068818501</v>
      </c>
      <c r="AV79" s="106">
        <f t="shared" si="53"/>
        <v>0.78973941173476903</v>
      </c>
      <c r="AW79" s="112"/>
      <c r="AX79" s="113">
        <v>5</v>
      </c>
      <c r="AY79" s="114"/>
      <c r="AZ79" s="115"/>
      <c r="BA79" s="116"/>
    </row>
    <row r="80" spans="1:53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0.91453197760094296</v>
      </c>
      <c r="W80" s="87">
        <f t="shared" si="43"/>
        <v>0.91453197760094296</v>
      </c>
      <c r="X80" s="87">
        <f t="shared" si="55"/>
        <v>0.63968255736632695</v>
      </c>
      <c r="Y80" s="87">
        <f t="shared" si="44"/>
        <v>0.79524519791386405</v>
      </c>
      <c r="Z80" s="87">
        <f t="shared" si="56"/>
        <v>0.56975536536002702</v>
      </c>
      <c r="AA80" s="95"/>
      <c r="AB80" s="96"/>
      <c r="AC80" s="97">
        <f t="shared" si="37"/>
        <v>-57.998600000000003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0.83940416543864804</v>
      </c>
      <c r="AS80" s="106">
        <f t="shared" si="50"/>
        <v>0.83940416543864804</v>
      </c>
      <c r="AT80" s="106">
        <f t="shared" si="51"/>
        <v>0.85790803929030302</v>
      </c>
      <c r="AU80" s="106">
        <f t="shared" si="52"/>
        <v>0.72991666559882495</v>
      </c>
      <c r="AV80" s="106">
        <f t="shared" si="53"/>
        <v>0.75831226063669999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0.774840100250627</v>
      </c>
      <c r="W81" s="87">
        <f t="shared" si="43"/>
        <v>0.774840100250627</v>
      </c>
      <c r="X81" s="87">
        <f t="shared" si="55"/>
        <v>0.81946357968971895</v>
      </c>
      <c r="Y81" s="87">
        <f t="shared" si="44"/>
        <v>0.67377400021793599</v>
      </c>
      <c r="Z81" s="87">
        <f t="shared" si="56"/>
        <v>0.72988354281165002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0.67512280701754401</v>
      </c>
      <c r="AS81" s="106">
        <f t="shared" si="50"/>
        <v>0.67512280701754401</v>
      </c>
      <c r="AT81" s="106">
        <f t="shared" si="51"/>
        <v>0.59370911229012902</v>
      </c>
      <c r="AU81" s="106">
        <f t="shared" si="52"/>
        <v>0.58706331045003801</v>
      </c>
      <c r="AV81" s="106">
        <f t="shared" si="53"/>
        <v>0.52478456720579802</v>
      </c>
      <c r="AW81" s="112"/>
      <c r="AX81" s="113">
        <v>10</v>
      </c>
      <c r="AY81" s="114"/>
      <c r="AZ81" s="115"/>
      <c r="BA81" s="116"/>
    </row>
    <row r="82" spans="1:53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15226.575000000001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0.77474051282051304</v>
      </c>
      <c r="W82" s="87">
        <f t="shared" si="43"/>
        <v>0.77474051282051304</v>
      </c>
      <c r="X82" s="87">
        <f t="shared" si="55"/>
        <v>0.74134071516411304</v>
      </c>
      <c r="Y82" s="87">
        <f t="shared" si="44"/>
        <v>0.67368740245262004</v>
      </c>
      <c r="Z82" s="87">
        <f t="shared" si="56"/>
        <v>0.66030071503529597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0.56283641768859205</v>
      </c>
      <c r="AS82" s="106">
        <f t="shared" si="50"/>
        <v>0.56283641768859205</v>
      </c>
      <c r="AT82" s="106">
        <f t="shared" si="51"/>
        <v>0.61615712290375002</v>
      </c>
      <c r="AU82" s="106">
        <f t="shared" si="52"/>
        <v>0.48942297190312301</v>
      </c>
      <c r="AV82" s="106">
        <f t="shared" si="53"/>
        <v>0.54462655596871101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1.0496498196078401</v>
      </c>
      <c r="W83" s="86">
        <f t="shared" si="43"/>
        <v>1.0496498196078401</v>
      </c>
      <c r="X83" s="87">
        <f t="shared" si="55"/>
        <v>0.918382966107405</v>
      </c>
      <c r="Y83" s="87">
        <f t="shared" si="44"/>
        <v>0.91273897357203704</v>
      </c>
      <c r="Z83" s="87">
        <f t="shared" si="56"/>
        <v>0.81798951115576202</v>
      </c>
      <c r="AA83" s="95">
        <f>(E83*50)+(F83*100)</f>
        <v>350</v>
      </c>
      <c r="AB83" s="96"/>
      <c r="AC83" s="97">
        <f t="shared" si="37"/>
        <v>79.129400000000004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0.50822462745097996</v>
      </c>
      <c r="AS83" s="106">
        <f t="shared" si="50"/>
        <v>0.50822462745097996</v>
      </c>
      <c r="AT83" s="106">
        <f t="shared" si="51"/>
        <v>0.60698705626041305</v>
      </c>
      <c r="AU83" s="106">
        <f t="shared" si="52"/>
        <v>0.441934458653026</v>
      </c>
      <c r="AV83" s="106">
        <f t="shared" si="53"/>
        <v>0.53652105555604401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4802.7105000000001</v>
      </c>
      <c r="R84" s="88">
        <v>12179.03</v>
      </c>
      <c r="S84" s="88">
        <v>3537.53</v>
      </c>
      <c r="T84" s="84"/>
      <c r="U84" s="84"/>
      <c r="V84" s="85">
        <f t="shared" si="42"/>
        <v>0.77327174603174598</v>
      </c>
      <c r="W84" s="87">
        <f t="shared" si="43"/>
        <v>0.77327174603174598</v>
      </c>
      <c r="X84" s="87">
        <f t="shared" si="55"/>
        <v>0.82697010075507904</v>
      </c>
      <c r="Y84" s="87">
        <f t="shared" si="44"/>
        <v>0.67241021394064904</v>
      </c>
      <c r="Z84" s="87">
        <f t="shared" si="56"/>
        <v>0.73656948508555697</v>
      </c>
      <c r="AA84" s="95"/>
      <c r="AB84" s="96"/>
      <c r="AC84" s="97">
        <f t="shared" si="37"/>
        <v>-71.419399999999996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0.73796185140722903</v>
      </c>
      <c r="AU84" s="106">
        <f t="shared" si="52"/>
        <v>0.57650793650793697</v>
      </c>
      <c r="AV84" s="106">
        <f t="shared" si="53"/>
        <v>0.65229079828554803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24731.325000000001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0.77318081421031803</v>
      </c>
      <c r="W85" s="87">
        <f t="shared" si="43"/>
        <v>0.77318081421031803</v>
      </c>
      <c r="X85" s="87">
        <f t="shared" si="55"/>
        <v>0.74657923073348798</v>
      </c>
      <c r="Y85" s="87">
        <f t="shared" si="44"/>
        <v>0.67233114279158102</v>
      </c>
      <c r="Z85" s="87">
        <f t="shared" si="56"/>
        <v>0.66496657987372798</v>
      </c>
      <c r="AA85" s="95"/>
      <c r="AB85" s="96"/>
      <c r="AC85" s="97">
        <f t="shared" si="37"/>
        <v>-97.557199999999995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0.57906349538490198</v>
      </c>
      <c r="AS85" s="106">
        <f t="shared" si="50"/>
        <v>0.57906349538490198</v>
      </c>
      <c r="AT85" s="106">
        <f t="shared" si="51"/>
        <v>0.50135261200660197</v>
      </c>
      <c r="AU85" s="106">
        <f t="shared" si="52"/>
        <v>0.50353347424773998</v>
      </c>
      <c r="AV85" s="106">
        <f t="shared" si="53"/>
        <v>0.44314986592425698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5578.1424152999998</v>
      </c>
      <c r="R86" s="88">
        <v>14854.81</v>
      </c>
      <c r="S86" s="88">
        <v>3303.62</v>
      </c>
      <c r="T86" s="84"/>
      <c r="U86" s="84"/>
      <c r="V86" s="85">
        <f t="shared" si="42"/>
        <v>0.76854835371784502</v>
      </c>
      <c r="W86" s="87">
        <f t="shared" si="43"/>
        <v>0.76854835371784502</v>
      </c>
      <c r="X86" s="87">
        <f t="shared" si="55"/>
        <v>0.66493098911114301</v>
      </c>
      <c r="Y86" s="87">
        <f t="shared" si="44"/>
        <v>0.66830291627638705</v>
      </c>
      <c r="Z86" s="87">
        <f t="shared" si="56"/>
        <v>0.59224375321409295</v>
      </c>
      <c r="AA86" s="95"/>
      <c r="AB86" s="96"/>
      <c r="AC86" s="97">
        <f t="shared" si="37"/>
        <v>-89.471800000000002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0.53709394811089695</v>
      </c>
      <c r="AS86" s="106">
        <f t="shared" si="50"/>
        <v>0.53709394811089695</v>
      </c>
      <c r="AT86" s="106">
        <f t="shared" si="51"/>
        <v>0.51497420970005203</v>
      </c>
      <c r="AU86" s="106">
        <f t="shared" si="52"/>
        <v>0.46703821574860599</v>
      </c>
      <c r="AV86" s="106">
        <f t="shared" si="53"/>
        <v>0.45519011274249299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0.76587619047619004</v>
      </c>
      <c r="W87" s="87">
        <f t="shared" si="43"/>
        <v>0.76587619047619004</v>
      </c>
      <c r="X87" s="87">
        <f t="shared" si="55"/>
        <v>0.628960386692345</v>
      </c>
      <c r="Y87" s="87">
        <f t="shared" si="44"/>
        <v>0.66597929606625295</v>
      </c>
      <c r="Z87" s="87">
        <f t="shared" si="56"/>
        <v>0.56020529368860505</v>
      </c>
      <c r="AA87" s="95"/>
      <c r="AB87" s="96"/>
      <c r="AC87" s="97">
        <f t="shared" ref="AC87:AC118" si="58">(R87-I87)*0.02</f>
        <v>-78.665599999999998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0.63897916666666699</v>
      </c>
      <c r="AS87" s="106">
        <f t="shared" si="50"/>
        <v>0.63897916666666699</v>
      </c>
      <c r="AT87" s="106">
        <f t="shared" si="51"/>
        <v>0.65030156624984203</v>
      </c>
      <c r="AU87" s="106">
        <f t="shared" si="52"/>
        <v>0.55563405797101495</v>
      </c>
      <c r="AV87" s="106">
        <f t="shared" si="53"/>
        <v>0.57480712175916104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0.75982595870206504</v>
      </c>
      <c r="W88" s="87">
        <f t="shared" si="43"/>
        <v>0.75982595870206504</v>
      </c>
      <c r="X88" s="87">
        <f t="shared" si="55"/>
        <v>0.69876089460677204</v>
      </c>
      <c r="Y88" s="87">
        <f t="shared" si="44"/>
        <v>0.660718224958317</v>
      </c>
      <c r="Z88" s="87">
        <f t="shared" si="56"/>
        <v>0.62237552708192401</v>
      </c>
      <c r="AA88" s="95"/>
      <c r="AB88" s="96"/>
      <c r="AC88" s="97">
        <f t="shared" si="58"/>
        <v>-146.55420000000001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</v>
      </c>
      <c r="AS88" s="106">
        <f t="shared" si="50"/>
        <v>0.740878400524418</v>
      </c>
      <c r="AT88" s="106">
        <f t="shared" si="51"/>
        <v>0.67380737436709504</v>
      </c>
      <c r="AU88" s="106">
        <f t="shared" si="52"/>
        <v>0.64424208741253797</v>
      </c>
      <c r="AV88" s="106">
        <f t="shared" si="53"/>
        <v>0.59558410679153395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6174.9134999999997</v>
      </c>
      <c r="R89" s="88">
        <v>15184.62</v>
      </c>
      <c r="S89" s="88">
        <v>4242.29</v>
      </c>
      <c r="T89" s="84"/>
      <c r="U89" s="84"/>
      <c r="V89" s="85">
        <f t="shared" si="42"/>
        <v>0.74985777777777796</v>
      </c>
      <c r="W89" s="87">
        <f t="shared" si="43"/>
        <v>0.74985777777777796</v>
      </c>
      <c r="X89" s="87">
        <f t="shared" si="55"/>
        <v>0.77133947889961596</v>
      </c>
      <c r="Y89" s="87">
        <f t="shared" si="44"/>
        <v>0.65205024154589397</v>
      </c>
      <c r="Z89" s="87">
        <f t="shared" si="56"/>
        <v>0.68702015016080797</v>
      </c>
      <c r="AA89" s="95"/>
      <c r="AB89" s="96"/>
      <c r="AC89" s="97">
        <f t="shared" si="58"/>
        <v>-101.30759999999999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0.75043621399176996</v>
      </c>
      <c r="AS89" s="106">
        <f t="shared" si="50"/>
        <v>0.75043621399176996</v>
      </c>
      <c r="AT89" s="106">
        <f t="shared" si="51"/>
        <v>0.57531484283794398</v>
      </c>
      <c r="AU89" s="106">
        <f t="shared" si="52"/>
        <v>0.65255322955806006</v>
      </c>
      <c r="AV89" s="106">
        <f t="shared" si="53"/>
        <v>0.50852571496029797</v>
      </c>
      <c r="AW89" s="112"/>
      <c r="AX89" s="113">
        <v>5</v>
      </c>
      <c r="AY89" s="114"/>
      <c r="AZ89" s="115"/>
      <c r="BA89" s="116"/>
    </row>
    <row r="90" spans="1:53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0.74974194851901199</v>
      </c>
      <c r="W90" s="87">
        <f t="shared" si="43"/>
        <v>0.74974194851901199</v>
      </c>
      <c r="X90" s="87">
        <f t="shared" si="55"/>
        <v>0.72997483675691499</v>
      </c>
      <c r="Y90" s="87">
        <f t="shared" si="44"/>
        <v>0.65194952045131505</v>
      </c>
      <c r="Z90" s="87">
        <f t="shared" si="56"/>
        <v>0.65017730283660702</v>
      </c>
      <c r="AA90" s="95"/>
      <c r="AB90" s="96"/>
      <c r="AC90" s="97">
        <f t="shared" si="58"/>
        <v>-154.82839999999999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0.647734270820706</v>
      </c>
      <c r="AS90" s="106">
        <f t="shared" si="50"/>
        <v>0.647734270820706</v>
      </c>
      <c r="AT90" s="106">
        <f t="shared" si="51"/>
        <v>0.57919842745933903</v>
      </c>
      <c r="AU90" s="106">
        <f t="shared" si="52"/>
        <v>0.56324719201800499</v>
      </c>
      <c r="AV90" s="106">
        <f t="shared" si="53"/>
        <v>0.51195844865522899</v>
      </c>
      <c r="AW90" s="112"/>
      <c r="AX90" s="113">
        <v>10</v>
      </c>
      <c r="AY90" s="114"/>
      <c r="AZ90" s="115"/>
      <c r="BA90" s="116"/>
    </row>
    <row r="91" spans="1:53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0.74658550724637696</v>
      </c>
      <c r="W91" s="87">
        <f t="shared" si="43"/>
        <v>0.74658550724637696</v>
      </c>
      <c r="X91" s="87">
        <f t="shared" si="55"/>
        <v>0.59878581643325202</v>
      </c>
      <c r="Y91" s="87">
        <f t="shared" si="44"/>
        <v>0.64920478890989297</v>
      </c>
      <c r="Z91" s="87">
        <f t="shared" si="56"/>
        <v>0.53332927041022404</v>
      </c>
      <c r="AA91" s="95"/>
      <c r="AB91" s="96"/>
      <c r="AC91" s="97">
        <f t="shared" si="58"/>
        <v>-61.199599999999997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0.80692201518288498</v>
      </c>
      <c r="AS91" s="106">
        <f t="shared" si="50"/>
        <v>0.80692201518288498</v>
      </c>
      <c r="AT91" s="106">
        <f t="shared" si="51"/>
        <v>0.87927224862958697</v>
      </c>
      <c r="AU91" s="106">
        <f t="shared" si="52"/>
        <v>0.70167131755033496</v>
      </c>
      <c r="AV91" s="106">
        <f t="shared" si="53"/>
        <v>0.77719626817460596</v>
      </c>
      <c r="AW91" s="112"/>
      <c r="AX91" s="113">
        <v>3</v>
      </c>
      <c r="AY91" s="114"/>
      <c r="AZ91" s="115"/>
      <c r="BA91" s="116"/>
    </row>
    <row r="92" spans="1:53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0.74210607428812203</v>
      </c>
      <c r="W92" s="87">
        <f t="shared" si="43"/>
        <v>0.74210607428812203</v>
      </c>
      <c r="X92" s="87">
        <f t="shared" si="55"/>
        <v>0.79399649522840898</v>
      </c>
      <c r="Y92" s="87">
        <f t="shared" si="44"/>
        <v>0.64530962981575901</v>
      </c>
      <c r="Z92" s="87">
        <f t="shared" si="56"/>
        <v>0.707200404363029</v>
      </c>
      <c r="AA92" s="95"/>
      <c r="AB92" s="96"/>
      <c r="AC92" s="97">
        <f t="shared" si="58"/>
        <v>-214.19380000000001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0.56440390905624804</v>
      </c>
      <c r="AS92" s="106">
        <f t="shared" si="50"/>
        <v>0.56440390905624804</v>
      </c>
      <c r="AT92" s="106">
        <f t="shared" si="51"/>
        <v>0.65596266720341001</v>
      </c>
      <c r="AU92" s="106">
        <f t="shared" si="52"/>
        <v>0.49078600787499799</v>
      </c>
      <c r="AV92" s="106">
        <f t="shared" si="53"/>
        <v>0.57981101735774299</v>
      </c>
      <c r="AW92" s="112"/>
      <c r="AX92" s="113">
        <v>10</v>
      </c>
      <c r="AY92" s="114"/>
      <c r="AZ92" s="115"/>
      <c r="BA92" s="116"/>
    </row>
    <row r="93" spans="1:53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0.74038311111111099</v>
      </c>
      <c r="W93" s="87">
        <f t="shared" si="43"/>
        <v>0.74038311111111099</v>
      </c>
      <c r="X93" s="87">
        <f t="shared" si="55"/>
        <v>0.80778373424971395</v>
      </c>
      <c r="Y93" s="87">
        <f t="shared" si="44"/>
        <v>0.64381140096618295</v>
      </c>
      <c r="Z93" s="87">
        <f t="shared" si="56"/>
        <v>0.71948048503027595</v>
      </c>
      <c r="AA93" s="95"/>
      <c r="AB93" s="96"/>
      <c r="AC93" s="97">
        <f t="shared" si="58"/>
        <v>-116.8276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0.55177703703703695</v>
      </c>
      <c r="AS93" s="106">
        <f t="shared" si="50"/>
        <v>0.55177703703703695</v>
      </c>
      <c r="AT93" s="106">
        <f t="shared" si="51"/>
        <v>0.61816843212380701</v>
      </c>
      <c r="AU93" s="106">
        <f t="shared" si="52"/>
        <v>0.47980611916264099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0.73539784946236597</v>
      </c>
      <c r="W94" s="87">
        <f t="shared" si="43"/>
        <v>0.73539784946236597</v>
      </c>
      <c r="X94" s="87">
        <f t="shared" si="55"/>
        <v>0.68204348583464003</v>
      </c>
      <c r="Y94" s="87">
        <f t="shared" si="44"/>
        <v>0.63947639083684005</v>
      </c>
      <c r="Z94" s="87">
        <f t="shared" si="56"/>
        <v>0.60748558951343001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0.57799590373783905</v>
      </c>
      <c r="AS94" s="106">
        <f t="shared" si="50"/>
        <v>0.57799590373783905</v>
      </c>
      <c r="AT94" s="106">
        <f t="shared" si="51"/>
        <v>0.65986535511497901</v>
      </c>
      <c r="AU94" s="106">
        <f t="shared" si="52"/>
        <v>0.50260513368507798</v>
      </c>
      <c r="AV94" s="106">
        <f t="shared" si="53"/>
        <v>0.58326063661440497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0.73082539978264205</v>
      </c>
      <c r="W95" s="87">
        <f t="shared" si="43"/>
        <v>0.73082539978264205</v>
      </c>
      <c r="X95" s="87">
        <f t="shared" si="55"/>
        <v>0.96067152549503299</v>
      </c>
      <c r="Y95" s="87">
        <f t="shared" si="44"/>
        <v>0.63550034763707997</v>
      </c>
      <c r="Z95" s="87">
        <f t="shared" si="56"/>
        <v>0.85565527728771196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1.2470721937587299</v>
      </c>
      <c r="AS95" s="108">
        <f t="shared" si="50"/>
        <v>1.2470721937587299</v>
      </c>
      <c r="AT95" s="108">
        <f t="shared" si="51"/>
        <v>1.6212329578944</v>
      </c>
      <c r="AU95" s="108">
        <f t="shared" si="52"/>
        <v>1.0844106032684599</v>
      </c>
      <c r="AV95" s="108">
        <f t="shared" si="53"/>
        <v>1.4330216911554201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6003.3881250000004</v>
      </c>
      <c r="R96" s="88">
        <v>13337.34</v>
      </c>
      <c r="S96" s="88">
        <v>3848.6</v>
      </c>
      <c r="T96" s="84"/>
      <c r="U96" s="84"/>
      <c r="V96" s="85">
        <f t="shared" si="42"/>
        <v>0.72584163265306101</v>
      </c>
      <c r="W96" s="87">
        <f t="shared" si="43"/>
        <v>0.72584163265306101</v>
      </c>
      <c r="X96" s="87">
        <f t="shared" si="55"/>
        <v>0.719751268204876</v>
      </c>
      <c r="Y96" s="87">
        <f t="shared" si="44"/>
        <v>0.63116663708961895</v>
      </c>
      <c r="Z96" s="87">
        <f t="shared" si="56"/>
        <v>0.64107132836759595</v>
      </c>
      <c r="AA96" s="95"/>
      <c r="AB96" s="96"/>
      <c r="AC96" s="97">
        <f t="shared" si="58"/>
        <v>-100.75320000000001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0.48435312822447002</v>
      </c>
      <c r="AU96" s="106">
        <f t="shared" si="52"/>
        <v>0.48952380952381003</v>
      </c>
      <c r="AV96" s="106">
        <f t="shared" si="53"/>
        <v>0.42812387667353402</v>
      </c>
      <c r="AW96" s="112"/>
      <c r="AX96" s="113">
        <v>5</v>
      </c>
      <c r="AY96" s="114"/>
      <c r="AZ96" s="115"/>
      <c r="BA96" s="116"/>
    </row>
    <row r="97" spans="1:53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6952.4952000000003</v>
      </c>
      <c r="R97" s="88">
        <v>14235.53</v>
      </c>
      <c r="S97" s="88">
        <v>4682.37</v>
      </c>
      <c r="T97" s="84"/>
      <c r="U97" s="84"/>
      <c r="V97" s="85">
        <f t="shared" si="42"/>
        <v>0.71356040100250595</v>
      </c>
      <c r="W97" s="87">
        <f t="shared" si="43"/>
        <v>0.71356040100250595</v>
      </c>
      <c r="X97" s="87">
        <f t="shared" si="55"/>
        <v>0.75613809007053701</v>
      </c>
      <c r="Y97" s="87">
        <f t="shared" si="44"/>
        <v>0.62048730521957096</v>
      </c>
      <c r="Z97" s="87">
        <f t="shared" si="56"/>
        <v>0.67348050812030802</v>
      </c>
      <c r="AA97" s="95"/>
      <c r="AB97" s="96"/>
      <c r="AC97" s="97">
        <f t="shared" si="58"/>
        <v>-114.2894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0.67706934001670804</v>
      </c>
      <c r="AS97" s="106">
        <f t="shared" si="50"/>
        <v>0.67706934001670804</v>
      </c>
      <c r="AT97" s="106">
        <f t="shared" si="51"/>
        <v>0.70554121527618896</v>
      </c>
      <c r="AU97" s="106">
        <f t="shared" si="52"/>
        <v>0.58875594784061602</v>
      </c>
      <c r="AV97" s="106">
        <f t="shared" si="53"/>
        <v>0.62363392045031196</v>
      </c>
      <c r="AW97" s="112"/>
      <c r="AX97" s="113">
        <v>5</v>
      </c>
      <c r="AY97" s="114"/>
      <c r="AZ97" s="115"/>
      <c r="BA97" s="116"/>
    </row>
    <row r="98" spans="1:53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25830.904687499999</v>
      </c>
      <c r="R98" s="83">
        <v>105554.86</v>
      </c>
      <c r="S98" s="83">
        <v>23661.03</v>
      </c>
      <c r="T98" s="84"/>
      <c r="U98" s="84"/>
      <c r="V98" s="85">
        <f t="shared" si="42"/>
        <v>1.02356227878788</v>
      </c>
      <c r="W98" s="86">
        <f t="shared" si="43"/>
        <v>1.02356227878788</v>
      </c>
      <c r="X98" s="86">
        <f t="shared" si="55"/>
        <v>1.02841905382829</v>
      </c>
      <c r="Y98" s="87">
        <f t="shared" si="44"/>
        <v>0.89005415546772104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48.597200000000001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0.65154391919191901</v>
      </c>
      <c r="AS98" s="106">
        <f t="shared" si="50"/>
        <v>0.65154391919191901</v>
      </c>
      <c r="AT98" s="106">
        <f t="shared" si="51"/>
        <v>0.71016897968128201</v>
      </c>
      <c r="AU98" s="106">
        <f t="shared" si="52"/>
        <v>0.56655992973210401</v>
      </c>
      <c r="AV98" s="106">
        <f t="shared" si="53"/>
        <v>0.627724441027113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0.70953299196266495</v>
      </c>
      <c r="W99" s="87">
        <f t="shared" si="43"/>
        <v>0.70953299196266495</v>
      </c>
      <c r="X99" s="87">
        <f t="shared" si="55"/>
        <v>0.69888518207814498</v>
      </c>
      <c r="Y99" s="87">
        <f t="shared" si="44"/>
        <v>0.61698521040231802</v>
      </c>
      <c r="Z99" s="87">
        <f t="shared" si="56"/>
        <v>0.62248622801138698</v>
      </c>
      <c r="AA99" s="95"/>
      <c r="AB99" s="96"/>
      <c r="AC99" s="97">
        <f t="shared" si="58"/>
        <v>-107.5518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0.50929586898280199</v>
      </c>
      <c r="AS99" s="106">
        <f t="shared" si="50"/>
        <v>0.50929586898280199</v>
      </c>
      <c r="AT99" s="106">
        <f t="shared" si="51"/>
        <v>0.55748108639120797</v>
      </c>
      <c r="AU99" s="106">
        <f t="shared" si="52"/>
        <v>0.44286597302852299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</v>
      </c>
      <c r="W100" s="86">
        <f t="shared" ref="W100:W141" si="60">(R100-T100)/I100</f>
        <v>1.00436245333333</v>
      </c>
      <c r="X100" s="87">
        <f t="shared" si="55"/>
        <v>0.82469528272414905</v>
      </c>
      <c r="Y100" s="87">
        <f t="shared" ref="Y100:Y141" si="61">(R100-T100)/N100</f>
        <v>0.87335865507246402</v>
      </c>
      <c r="Z100" s="87">
        <f t="shared" si="56"/>
        <v>0.73454333983051701</v>
      </c>
      <c r="AA100" s="95">
        <f>(E100*50)+(F100*100)</f>
        <v>400</v>
      </c>
      <c r="AB100" s="96"/>
      <c r="AC100" s="97">
        <f t="shared" si="58"/>
        <v>4.0897999999999604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0.70251448888888901</v>
      </c>
      <c r="AS100" s="106">
        <f t="shared" ref="AS100:AS142" si="67">(AN100-AP100)/AE100</f>
        <v>0.70251448888888901</v>
      </c>
      <c r="AT100" s="106">
        <f t="shared" ref="AT100:AT142" si="68">(AO100-AQ100)/AH100</f>
        <v>0.56677607720204104</v>
      </c>
      <c r="AU100" s="106">
        <f t="shared" ref="AU100:AU142" si="69">(AN100-AP100)/AJ100</f>
        <v>0.610882164251208</v>
      </c>
      <c r="AV100" s="106">
        <f t="shared" ref="AV100:AV142" si="70">(AO100-AQ100)/AM100</f>
        <v>0.50097822691278504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0.70504833333333305</v>
      </c>
      <c r="W101" s="87">
        <f t="shared" si="60"/>
        <v>0.70504833333333305</v>
      </c>
      <c r="X101" s="87">
        <f t="shared" ref="X101:X141" si="72">(S101-U101)/L101</f>
        <v>0.80720544918998505</v>
      </c>
      <c r="Y101" s="87">
        <f t="shared" si="61"/>
        <v>0.613085507246377</v>
      </c>
      <c r="Z101" s="87">
        <f t="shared" ref="Z101:Z141" si="73">(S101-U101)/Q101</f>
        <v>0.71896541546695303</v>
      </c>
      <c r="AA101" s="95"/>
      <c r="AB101" s="96"/>
      <c r="AC101" s="97">
        <f t="shared" si="58"/>
        <v>-176.971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0.86728222222222195</v>
      </c>
      <c r="AS101" s="106">
        <f t="shared" si="67"/>
        <v>0.86728222222222195</v>
      </c>
      <c r="AT101" s="106">
        <f t="shared" si="68"/>
        <v>1.0083168324801199</v>
      </c>
      <c r="AU101" s="106">
        <f t="shared" si="69"/>
        <v>0.75415845410628002</v>
      </c>
      <c r="AV101" s="106">
        <f t="shared" si="70"/>
        <v>0.89125988061442996</v>
      </c>
      <c r="AW101" s="112"/>
      <c r="AX101" s="113">
        <v>10</v>
      </c>
      <c r="AY101" s="114"/>
      <c r="AZ101" s="115"/>
      <c r="BA101" s="116"/>
    </row>
    <row r="102" spans="1:53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24731.325000000001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0.70415661109948602</v>
      </c>
      <c r="W102" s="87">
        <f t="shared" si="60"/>
        <v>0.70415661109948602</v>
      </c>
      <c r="X102" s="87">
        <f t="shared" si="72"/>
        <v>0.58535904213837997</v>
      </c>
      <c r="Y102" s="87">
        <f t="shared" si="61"/>
        <v>0.61231009660824898</v>
      </c>
      <c r="Z102" s="87">
        <f t="shared" si="73"/>
        <v>0.52137025010259197</v>
      </c>
      <c r="AA102" s="95"/>
      <c r="AB102" s="96"/>
      <c r="AC102" s="97">
        <f t="shared" si="58"/>
        <v>-127.2452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0.63300753450398195</v>
      </c>
      <c r="AU102" s="106">
        <f t="shared" si="69"/>
        <v>0.61415903380294701</v>
      </c>
      <c r="AV102" s="106">
        <f t="shared" si="70"/>
        <v>0.55952077904161901</v>
      </c>
      <c r="AW102" s="112"/>
      <c r="AX102" s="113">
        <v>5</v>
      </c>
      <c r="AY102" s="114"/>
      <c r="AZ102" s="115"/>
      <c r="BA102" s="116"/>
    </row>
    <row r="103" spans="1:53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0.70214786967418596</v>
      </c>
      <c r="W103" s="87">
        <f t="shared" si="60"/>
        <v>0.70214786967418596</v>
      </c>
      <c r="X103" s="87">
        <f t="shared" si="72"/>
        <v>0.81743386448448097</v>
      </c>
      <c r="Y103" s="87">
        <f t="shared" si="61"/>
        <v>0.61056336493407404</v>
      </c>
      <c r="Z103" s="87">
        <f t="shared" si="73"/>
        <v>0.72807570685454903</v>
      </c>
      <c r="AA103" s="95"/>
      <c r="AB103" s="96"/>
      <c r="AC103" s="97">
        <f t="shared" si="58"/>
        <v>-118.843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0.61149039264828697</v>
      </c>
      <c r="AS103" s="106">
        <f t="shared" si="67"/>
        <v>0.61149039264828697</v>
      </c>
      <c r="AT103" s="106">
        <f t="shared" si="68"/>
        <v>0.69514194062379897</v>
      </c>
      <c r="AU103" s="106">
        <f t="shared" si="69"/>
        <v>0.53173077621590203</v>
      </c>
      <c r="AV103" s="106">
        <f t="shared" si="70"/>
        <v>0.61444191255496705</v>
      </c>
      <c r="AW103" s="112"/>
      <c r="AX103" s="113">
        <v>5</v>
      </c>
      <c r="AY103" s="114"/>
      <c r="AZ103" s="115"/>
      <c r="BA103" s="116"/>
    </row>
    <row r="104" spans="1:53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6559.3590405000004</v>
      </c>
      <c r="R104" s="88">
        <v>14244.04</v>
      </c>
      <c r="S104" s="88">
        <v>3860.1</v>
      </c>
      <c r="T104" s="84"/>
      <c r="U104" s="84"/>
      <c r="V104" s="85">
        <f t="shared" si="59"/>
        <v>0.68583176850113203</v>
      </c>
      <c r="W104" s="87">
        <f t="shared" si="60"/>
        <v>0.68583176850113203</v>
      </c>
      <c r="X104" s="87">
        <f t="shared" si="72"/>
        <v>0.66071358607780395</v>
      </c>
      <c r="Y104" s="87">
        <f t="shared" si="61"/>
        <v>0.596375450870549</v>
      </c>
      <c r="Z104" s="87">
        <f t="shared" si="73"/>
        <v>0.58848737752671598</v>
      </c>
      <c r="AA104" s="95"/>
      <c r="AB104" s="96"/>
      <c r="AC104" s="97">
        <f t="shared" si="58"/>
        <v>-130.4992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0.71157815333750596</v>
      </c>
      <c r="AS104" s="106">
        <f t="shared" si="67"/>
        <v>0.71157815333750596</v>
      </c>
      <c r="AT104" s="106">
        <f t="shared" si="68"/>
        <v>0.72792173993802101</v>
      </c>
      <c r="AU104" s="106">
        <f t="shared" si="69"/>
        <v>0.618763611597831</v>
      </c>
      <c r="AV104" s="106">
        <f t="shared" si="70"/>
        <v>0.64341625780267897</v>
      </c>
      <c r="AW104" s="112"/>
      <c r="AX104" s="113">
        <v>5</v>
      </c>
      <c r="AY104" s="114"/>
      <c r="AZ104" s="115"/>
      <c r="BA104" s="116"/>
    </row>
    <row r="105" spans="1:53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0.68194654498044305</v>
      </c>
      <c r="W105" s="87">
        <f t="shared" si="60"/>
        <v>0.68194654498044305</v>
      </c>
      <c r="X105" s="87">
        <f t="shared" si="72"/>
        <v>0.68450591480470901</v>
      </c>
      <c r="Y105" s="87">
        <f t="shared" si="61"/>
        <v>0.59299699563516794</v>
      </c>
      <c r="Z105" s="87">
        <f t="shared" si="73"/>
        <v>0.60967883693179203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</v>
      </c>
      <c r="AS105" s="106">
        <f t="shared" si="67"/>
        <v>0.847022309140953</v>
      </c>
      <c r="AT105" s="106">
        <f t="shared" si="68"/>
        <v>0.83370577921408195</v>
      </c>
      <c r="AU105" s="106">
        <f t="shared" si="69"/>
        <v>0.73654113838343804</v>
      </c>
      <c r="AV105" s="106">
        <f t="shared" si="70"/>
        <v>0.73691967575534301</v>
      </c>
      <c r="AW105" s="112"/>
      <c r="AX105" s="113">
        <v>10</v>
      </c>
      <c r="AY105" s="114"/>
      <c r="AZ105" s="115"/>
      <c r="BA105" s="116"/>
    </row>
    <row r="106" spans="1:53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0.93216573737373698</v>
      </c>
      <c r="W106" s="87">
        <f t="shared" si="60"/>
        <v>0.93216573737373698</v>
      </c>
      <c r="X106" s="87">
        <f t="shared" si="72"/>
        <v>0.783888942751367</v>
      </c>
      <c r="Y106" s="87">
        <f t="shared" si="61"/>
        <v>0.81057890206411898</v>
      </c>
      <c r="Z106" s="87">
        <f t="shared" si="73"/>
        <v>0.69819776361859098</v>
      </c>
      <c r="AA106" s="95"/>
      <c r="AB106" s="96"/>
      <c r="AC106" s="97">
        <f t="shared" si="58"/>
        <v>-167.88980000000001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0.61095569023568996</v>
      </c>
      <c r="AS106" s="106">
        <f t="shared" si="67"/>
        <v>0.61095569023568996</v>
      </c>
      <c r="AT106" s="106">
        <f t="shared" si="68"/>
        <v>0.633255216594379</v>
      </c>
      <c r="AU106" s="106">
        <f t="shared" si="69"/>
        <v>0.53126581759625202</v>
      </c>
      <c r="AV106" s="106">
        <f t="shared" si="70"/>
        <v>0.55973970736177303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20815.2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0.67764422153042003</v>
      </c>
      <c r="W107" s="87">
        <f t="shared" si="60"/>
        <v>0.67764422153042003</v>
      </c>
      <c r="X107" s="87">
        <f t="shared" si="72"/>
        <v>0.63950140905532205</v>
      </c>
      <c r="Y107" s="87">
        <f t="shared" si="61"/>
        <v>0.58925584480906101</v>
      </c>
      <c r="Z107" s="87">
        <f t="shared" si="73"/>
        <v>0.56959401935968301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1.0579480379722499</v>
      </c>
      <c r="AS107" s="108">
        <f t="shared" si="67"/>
        <v>1.0579480379722499</v>
      </c>
      <c r="AT107" s="109">
        <f t="shared" si="68"/>
        <v>0.90479835639433703</v>
      </c>
      <c r="AU107" s="106">
        <f t="shared" si="69"/>
        <v>0.91995481562804404</v>
      </c>
      <c r="AV107" s="106">
        <f t="shared" si="70"/>
        <v>0.79975901336155597</v>
      </c>
      <c r="AW107" s="117"/>
      <c r="AX107" s="113">
        <v>10</v>
      </c>
      <c r="AY107" s="114"/>
      <c r="AZ107" s="115"/>
      <c r="BA107" s="116"/>
    </row>
    <row r="108" spans="1:53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20815.2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0.67664254967523696</v>
      </c>
      <c r="W108" s="87">
        <f t="shared" si="60"/>
        <v>0.67664254967523696</v>
      </c>
      <c r="X108" s="87">
        <f t="shared" si="72"/>
        <v>0.69149672410949004</v>
      </c>
      <c r="Y108" s="87">
        <f t="shared" si="61"/>
        <v>0.58838482580455398</v>
      </c>
      <c r="Z108" s="87">
        <f t="shared" si="73"/>
        <v>0.61590544271264402</v>
      </c>
      <c r="AA108" s="95"/>
      <c r="AB108" s="96"/>
      <c r="AC108" s="97">
        <f t="shared" si="58"/>
        <v>-134.61500000000001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0.49282255274991299</v>
      </c>
      <c r="AS108" s="106">
        <f t="shared" si="67"/>
        <v>0.49282255274991299</v>
      </c>
      <c r="AT108" s="106">
        <f t="shared" si="68"/>
        <v>0.57924386283725304</v>
      </c>
      <c r="AU108" s="106">
        <f t="shared" si="69"/>
        <v>0.42854135021731599</v>
      </c>
      <c r="AV108" s="106">
        <f t="shared" si="70"/>
        <v>0.51199860937474795</v>
      </c>
      <c r="AW108" s="112"/>
      <c r="AX108" s="113">
        <v>5</v>
      </c>
      <c r="AY108" s="114"/>
      <c r="AZ108" s="115"/>
      <c r="BA108" s="116"/>
    </row>
    <row r="109" spans="1:53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0.674683597883598</v>
      </c>
      <c r="W109" s="87">
        <f t="shared" si="60"/>
        <v>0.674683597883598</v>
      </c>
      <c r="X109" s="87">
        <f t="shared" si="72"/>
        <v>0.79012345679012297</v>
      </c>
      <c r="Y109" s="87">
        <f t="shared" si="61"/>
        <v>0.58668138946399795</v>
      </c>
      <c r="Z109" s="87">
        <f t="shared" si="73"/>
        <v>0.70375074889712996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</v>
      </c>
      <c r="AS109" s="106">
        <f t="shared" si="67"/>
        <v>0.55910582010582</v>
      </c>
      <c r="AT109" s="106">
        <f t="shared" si="68"/>
        <v>0.592983574868858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0.95496659807956097</v>
      </c>
      <c r="W110" s="87">
        <f t="shared" si="60"/>
        <v>0.95496659807956097</v>
      </c>
      <c r="X110" s="87">
        <f t="shared" si="72"/>
        <v>0.94116121976628497</v>
      </c>
      <c r="Y110" s="87">
        <f t="shared" si="61"/>
        <v>0.83040573746048796</v>
      </c>
      <c r="Z110" s="87">
        <f t="shared" si="73"/>
        <v>0.83827774957375401</v>
      </c>
      <c r="AA110" s="118"/>
      <c r="AB110" s="97"/>
      <c r="AC110" s="97">
        <f t="shared" si="58"/>
        <v>-131.31739999999999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0.69655989940557805</v>
      </c>
      <c r="AS110" s="106">
        <f t="shared" si="67"/>
        <v>0.69655989940557805</v>
      </c>
      <c r="AT110" s="106">
        <f t="shared" si="68"/>
        <v>0.81829515570267397</v>
      </c>
      <c r="AU110" s="106">
        <f t="shared" si="69"/>
        <v>0.60570426035267699</v>
      </c>
      <c r="AV110" s="106">
        <f t="shared" si="70"/>
        <v>0.72329809370043696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</v>
      </c>
      <c r="J111" s="77">
        <v>0.28129999999999999</v>
      </c>
      <c r="K111" s="78">
        <v>1765.88888</v>
      </c>
      <c r="L111" s="78">
        <f t="shared" si="39"/>
        <v>5297.6666400000004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0.53248348597487405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0.65891954462427205</v>
      </c>
      <c r="AS111" s="106">
        <f t="shared" si="67"/>
        <v>0.65891954462427205</v>
      </c>
      <c r="AT111" s="106">
        <f t="shared" si="68"/>
        <v>0.59949913827170598</v>
      </c>
      <c r="AU111" s="106">
        <f t="shared" si="69"/>
        <v>0.57297351706458499</v>
      </c>
      <c r="AV111" s="106">
        <f t="shared" si="70"/>
        <v>0.52990242074038696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0.73563259259259295</v>
      </c>
      <c r="W112" s="87">
        <f t="shared" si="60"/>
        <v>0.73563259259259295</v>
      </c>
      <c r="X112" s="87">
        <f t="shared" si="72"/>
        <v>0.71149533765107897</v>
      </c>
      <c r="Y112" s="87">
        <f t="shared" si="61"/>
        <v>0.63968051529790704</v>
      </c>
      <c r="Z112" s="87">
        <f t="shared" si="73"/>
        <v>0.63371789864702899</v>
      </c>
      <c r="AA112" s="95"/>
      <c r="AB112" s="96"/>
      <c r="AC112" s="97">
        <f t="shared" si="58"/>
        <v>-120.4524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0.74687151348879699</v>
      </c>
      <c r="AS112" s="106">
        <f t="shared" si="67"/>
        <v>0.74687151348879699</v>
      </c>
      <c r="AT112" s="106">
        <f t="shared" si="68"/>
        <v>0.71259821416806102</v>
      </c>
      <c r="AU112" s="106">
        <f t="shared" si="69"/>
        <v>0.64945348999025898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6876.3836736000003</v>
      </c>
      <c r="R113" s="88">
        <v>14853.11</v>
      </c>
      <c r="S113" s="88">
        <v>4187.25</v>
      </c>
      <c r="T113" s="84"/>
      <c r="U113" s="84"/>
      <c r="V113" s="85">
        <f t="shared" si="59"/>
        <v>0.65866281751099798</v>
      </c>
      <c r="W113" s="87">
        <f t="shared" si="60"/>
        <v>0.65866281751099798</v>
      </c>
      <c r="X113" s="87">
        <f t="shared" si="72"/>
        <v>0.68366740680551596</v>
      </c>
      <c r="Y113" s="87">
        <f t="shared" si="61"/>
        <v>0.57275027609651996</v>
      </c>
      <c r="Z113" s="87">
        <f t="shared" si="73"/>
        <v>0.60893199081892502</v>
      </c>
      <c r="AA113" s="95"/>
      <c r="AB113" s="96"/>
      <c r="AC113" s="97">
        <f t="shared" si="58"/>
        <v>-153.94579999999999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0.64035966841682002</v>
      </c>
      <c r="AS113" s="106">
        <f t="shared" si="67"/>
        <v>0.64035966841682002</v>
      </c>
      <c r="AT113" s="106">
        <f t="shared" si="68"/>
        <v>0.47471392490193398</v>
      </c>
      <c r="AU113" s="106">
        <f t="shared" si="69"/>
        <v>0.55683449427549603</v>
      </c>
      <c r="AV113" s="106">
        <f t="shared" si="70"/>
        <v>0.41960370233375799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4802.7105000000001</v>
      </c>
      <c r="R114" s="88">
        <v>9554.76</v>
      </c>
      <c r="S114" s="88">
        <v>1714.21</v>
      </c>
      <c r="T114" s="84"/>
      <c r="U114" s="84"/>
      <c r="V114" s="85">
        <f t="shared" si="59"/>
        <v>0.64998367346938801</v>
      </c>
      <c r="W114" s="87">
        <f t="shared" si="60"/>
        <v>0.64998367346938801</v>
      </c>
      <c r="X114" s="87">
        <f t="shared" si="72"/>
        <v>0.40073170161535399</v>
      </c>
      <c r="Y114" s="87">
        <f t="shared" si="61"/>
        <v>0.56520319432120703</v>
      </c>
      <c r="Z114" s="87">
        <f t="shared" si="73"/>
        <v>0.35692553194701199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0.30967913832199501</v>
      </c>
      <c r="AS114" s="106">
        <f t="shared" si="67"/>
        <v>0.30967913832199501</v>
      </c>
      <c r="AT114" s="106">
        <f t="shared" si="68"/>
        <v>0.29877851523751298</v>
      </c>
      <c r="AU114" s="106">
        <f t="shared" si="69"/>
        <v>0.26928620723651803</v>
      </c>
      <c r="AV114" s="106">
        <f t="shared" si="70"/>
        <v>0.26409288751608001</v>
      </c>
      <c r="AW114" s="112"/>
      <c r="AX114" s="113">
        <v>3</v>
      </c>
      <c r="AY114" s="114"/>
      <c r="AZ114" s="115"/>
      <c r="BA114" s="116"/>
    </row>
    <row r="115" spans="1:53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21967.200000000001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7655.4813311999997</v>
      </c>
      <c r="R115" s="83">
        <v>22760.44</v>
      </c>
      <c r="S115" s="83">
        <v>8424.68</v>
      </c>
      <c r="T115" s="84"/>
      <c r="U115" s="84"/>
      <c r="V115" s="85">
        <f t="shared" si="59"/>
        <v>1.03611020066281</v>
      </c>
      <c r="W115" s="86">
        <f t="shared" si="60"/>
        <v>1.03611020066281</v>
      </c>
      <c r="X115" s="86">
        <f t="shared" si="72"/>
        <v>1.23554053221992</v>
      </c>
      <c r="Y115" s="87">
        <f t="shared" si="61"/>
        <v>0.90096539188070102</v>
      </c>
      <c r="Z115" s="87">
        <f t="shared" si="73"/>
        <v>1.1004768525350701</v>
      </c>
      <c r="AA115" s="95">
        <f>(E115*50)+(F115*100)</f>
        <v>250</v>
      </c>
      <c r="AB115" s="96"/>
      <c r="AC115" s="97">
        <f t="shared" si="58"/>
        <v>15.864800000000001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0.62185971205554902</v>
      </c>
      <c r="AS115" s="106">
        <f t="shared" si="67"/>
        <v>0.62185971205554902</v>
      </c>
      <c r="AT115" s="106">
        <f t="shared" si="68"/>
        <v>0.45815779348304198</v>
      </c>
      <c r="AU115" s="106">
        <f t="shared" si="69"/>
        <v>0.54074757570047804</v>
      </c>
      <c r="AV115" s="106">
        <f t="shared" si="70"/>
        <v>0.40496959603252303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5002.8234375000002</v>
      </c>
      <c r="R116" s="88">
        <v>11805.08</v>
      </c>
      <c r="S116" s="88">
        <v>2542.61</v>
      </c>
      <c r="T116" s="84"/>
      <c r="U116" s="84"/>
      <c r="V116" s="85">
        <f t="shared" si="59"/>
        <v>0.64245333333333299</v>
      </c>
      <c r="W116" s="87">
        <f t="shared" si="60"/>
        <v>0.64245333333333299</v>
      </c>
      <c r="X116" s="87">
        <f t="shared" si="72"/>
        <v>0.57061168384879701</v>
      </c>
      <c r="Y116" s="87">
        <f t="shared" si="61"/>
        <v>0.558655072463768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0.60544489795918399</v>
      </c>
      <c r="AS116" s="106">
        <f t="shared" si="67"/>
        <v>0.60544489795918399</v>
      </c>
      <c r="AT116" s="106">
        <f t="shared" si="68"/>
        <v>0.64456495241774903</v>
      </c>
      <c r="AU116" s="106">
        <f t="shared" si="69"/>
        <v>0.52647382431233403</v>
      </c>
      <c r="AV116" s="106">
        <f t="shared" si="70"/>
        <v>0.56973647968077101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5652.6750000000002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0.55597217246701802</v>
      </c>
      <c r="Y117" s="87">
        <f t="shared" si="61"/>
        <v>0.55519086788651995</v>
      </c>
      <c r="Z117" s="87">
        <f t="shared" si="73"/>
        <v>0.49519581956109199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0.31242985842985799</v>
      </c>
      <c r="AS117" s="106">
        <f t="shared" si="67"/>
        <v>0.31242985842985799</v>
      </c>
      <c r="AT117" s="106">
        <f t="shared" si="68"/>
        <v>0.33233755343288801</v>
      </c>
      <c r="AU117" s="106">
        <f t="shared" si="69"/>
        <v>0.27167813776509397</v>
      </c>
      <c r="AV117" s="106">
        <f t="shared" si="70"/>
        <v>0.29375600868205098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6747.4652017500002</v>
      </c>
      <c r="R118" s="88">
        <v>12902.61</v>
      </c>
      <c r="S118" s="88">
        <v>3904.1</v>
      </c>
      <c r="T118" s="84"/>
      <c r="U118" s="84"/>
      <c r="V118" s="85">
        <f t="shared" si="59"/>
        <v>0.63016410256410305</v>
      </c>
      <c r="W118" s="87">
        <f t="shared" si="60"/>
        <v>0.63016410256410305</v>
      </c>
      <c r="X118" s="87">
        <f t="shared" si="72"/>
        <v>0.64961547916828999</v>
      </c>
      <c r="Y118" s="87">
        <f t="shared" si="61"/>
        <v>0.54796878483834999</v>
      </c>
      <c r="Z118" s="87">
        <f t="shared" si="73"/>
        <v>0.57860246526168801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0.65159299959299999</v>
      </c>
      <c r="AS118" s="106">
        <f t="shared" si="67"/>
        <v>0.65159299959299999</v>
      </c>
      <c r="AT118" s="106">
        <f t="shared" si="68"/>
        <v>0.63521362366127598</v>
      </c>
      <c r="AU118" s="106">
        <f t="shared" si="69"/>
        <v>0.56660260834173903</v>
      </c>
      <c r="AV118" s="106">
        <f t="shared" si="70"/>
        <v>0.56147076013448505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24181.74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0.61972169910023001</v>
      </c>
      <c r="W119" s="87">
        <f t="shared" si="60"/>
        <v>0.61972169910023001</v>
      </c>
      <c r="X119" s="87">
        <f t="shared" si="72"/>
        <v>0.72268234879392701</v>
      </c>
      <c r="Y119" s="87">
        <f t="shared" si="61"/>
        <v>0.53888843400020003</v>
      </c>
      <c r="Z119" s="87">
        <f t="shared" si="73"/>
        <v>0.643681996538367</v>
      </c>
      <c r="AA119" s="95"/>
      <c r="AB119" s="96"/>
      <c r="AC119" s="97">
        <f t="shared" ref="AC119:AC141" si="74">(R119-I119)*0.02</f>
        <v>-159.92679999999999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0.88834658848508097</v>
      </c>
      <c r="AU119" s="106">
        <f t="shared" si="69"/>
        <v>0.65054734136859704</v>
      </c>
      <c r="AV119" s="106">
        <f t="shared" si="70"/>
        <v>0.78521715485996402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0.61919932574799796</v>
      </c>
      <c r="W120" s="87">
        <f t="shared" si="60"/>
        <v>0.61919932574799796</v>
      </c>
      <c r="X120" s="87">
        <f t="shared" si="72"/>
        <v>0.69580304195394105</v>
      </c>
      <c r="Y120" s="87">
        <f t="shared" si="61"/>
        <v>0.53843419630260703</v>
      </c>
      <c r="Z120" s="87">
        <f t="shared" si="73"/>
        <v>0.61974101344779597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0.69196797302991997</v>
      </c>
      <c r="AS120" s="106">
        <f t="shared" si="67"/>
        <v>0.69196797302991997</v>
      </c>
      <c r="AT120" s="106">
        <f t="shared" si="68"/>
        <v>0.87232663383734099</v>
      </c>
      <c r="AU120" s="106">
        <f t="shared" si="69"/>
        <v>0.60171128089558301</v>
      </c>
      <c r="AV120" s="106">
        <f t="shared" si="70"/>
        <v>0.77105697979705801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0.61691922398589105</v>
      </c>
      <c r="W121" s="87">
        <f t="shared" si="60"/>
        <v>0.61691922398589105</v>
      </c>
      <c r="X121" s="87">
        <f t="shared" si="72"/>
        <v>0.55134140268826004</v>
      </c>
      <c r="Y121" s="87">
        <f t="shared" si="61"/>
        <v>0.53645149911816603</v>
      </c>
      <c r="Z121" s="87">
        <f t="shared" si="73"/>
        <v>0.49107126450356903</v>
      </c>
      <c r="AA121" s="95"/>
      <c r="AB121" s="96"/>
      <c r="AC121" s="97">
        <f t="shared" si="74"/>
        <v>-108.60339999999999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0.60036044245078202</v>
      </c>
      <c r="AU121" s="106">
        <f t="shared" si="69"/>
        <v>0.48785829307568401</v>
      </c>
      <c r="AV121" s="106">
        <f t="shared" si="70"/>
        <v>0.53066373487805596</v>
      </c>
      <c r="AW121" s="112"/>
      <c r="AX121" s="113">
        <v>3</v>
      </c>
      <c r="AY121" s="114"/>
      <c r="AZ121" s="115"/>
      <c r="BA121" s="116"/>
    </row>
    <row r="122" spans="1:53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4124.9250000000002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0.66223809523809496</v>
      </c>
      <c r="W122" s="87">
        <f t="shared" si="60"/>
        <v>0.66223809523809496</v>
      </c>
      <c r="X122" s="87">
        <f t="shared" si="72"/>
        <v>0.889031921792517</v>
      </c>
      <c r="Y122" s="87">
        <f t="shared" si="61"/>
        <v>0.57585921325051803</v>
      </c>
      <c r="Z122" s="87">
        <f t="shared" si="73"/>
        <v>0.79184698970546996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0.63721693121693102</v>
      </c>
      <c r="AS122" s="106">
        <f t="shared" si="67"/>
        <v>0.63721693121693102</v>
      </c>
      <c r="AT122" s="106">
        <f t="shared" si="68"/>
        <v>0.90373597998870303</v>
      </c>
      <c r="AU122" s="106">
        <f t="shared" si="69"/>
        <v>0.55410167931907095</v>
      </c>
      <c r="AV122" s="106">
        <f t="shared" si="70"/>
        <v>0.798819969761418</v>
      </c>
      <c r="AW122" s="112"/>
      <c r="AX122" s="113">
        <v>3</v>
      </c>
      <c r="AY122" s="114"/>
      <c r="AZ122" s="115"/>
      <c r="BA122" s="116"/>
    </row>
    <row r="123" spans="1:53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0.60180768049155098</v>
      </c>
      <c r="W123" s="87">
        <f t="shared" si="60"/>
        <v>0.60180768049155098</v>
      </c>
      <c r="X123" s="87">
        <f t="shared" si="72"/>
        <v>0.62414230740516996</v>
      </c>
      <c r="Y123" s="87">
        <f t="shared" si="61"/>
        <v>0.52331102651439299</v>
      </c>
      <c r="Z123" s="87">
        <f t="shared" si="73"/>
        <v>0.55591390494744497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0.57209626216077802</v>
      </c>
      <c r="AS123" s="106">
        <f t="shared" si="67"/>
        <v>0.57209626216077802</v>
      </c>
      <c r="AT123" s="106">
        <f t="shared" si="68"/>
        <v>0.64021159075420997</v>
      </c>
      <c r="AU123" s="106">
        <f t="shared" si="69"/>
        <v>0.49747501057458998</v>
      </c>
      <c r="AV123" s="106">
        <f t="shared" si="70"/>
        <v>0.56588850603644203</v>
      </c>
      <c r="AW123" s="112"/>
      <c r="AX123" s="113">
        <v>3</v>
      </c>
      <c r="AY123" s="114"/>
      <c r="AZ123" s="115"/>
      <c r="BA123" s="116"/>
    </row>
    <row r="124" spans="1:53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3972.15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0.64529285147841797</v>
      </c>
      <c r="Y124" s="87">
        <f t="shared" si="61"/>
        <v>0.52035419652810999</v>
      </c>
      <c r="Z124" s="87">
        <f t="shared" si="73"/>
        <v>0.57475236759934401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0.38365201465201498</v>
      </c>
      <c r="AS124" s="106">
        <f t="shared" si="67"/>
        <v>0.38365201465201498</v>
      </c>
      <c r="AT124" s="106">
        <f t="shared" si="68"/>
        <v>0.29358103394614599</v>
      </c>
      <c r="AU124" s="106">
        <f t="shared" si="69"/>
        <v>0.333610447523491</v>
      </c>
      <c r="AV124" s="106">
        <f t="shared" si="70"/>
        <v>0.25949878930605103</v>
      </c>
      <c r="AW124" s="112"/>
      <c r="AX124" s="113">
        <v>3</v>
      </c>
      <c r="AY124" s="114"/>
      <c r="AZ124" s="115"/>
      <c r="BA124" s="116"/>
    </row>
    <row r="125" spans="1:53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0.59816095238095202</v>
      </c>
      <c r="W125" s="87">
        <f t="shared" si="60"/>
        <v>0.59816095238095202</v>
      </c>
      <c r="X125" s="87">
        <f t="shared" si="72"/>
        <v>0.59941089837997097</v>
      </c>
      <c r="Y125" s="87">
        <f t="shared" si="61"/>
        <v>0.52013995859213202</v>
      </c>
      <c r="Z125" s="87">
        <f t="shared" si="73"/>
        <v>0.53388602123738305</v>
      </c>
      <c r="AA125" s="95"/>
      <c r="AB125" s="96"/>
      <c r="AC125" s="97">
        <f t="shared" si="74"/>
        <v>-84.386200000000002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0.70571746031745997</v>
      </c>
      <c r="AS125" s="106">
        <f t="shared" si="67"/>
        <v>0.70571746031745997</v>
      </c>
      <c r="AT125" s="106">
        <f t="shared" si="68"/>
        <v>0.70408048276781998</v>
      </c>
      <c r="AU125" s="106">
        <f t="shared" si="69"/>
        <v>0.61366735679779205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0.59314871794871804</v>
      </c>
      <c r="W126" s="87">
        <f t="shared" si="60"/>
        <v>0.59314871794871804</v>
      </c>
      <c r="X126" s="87">
        <f t="shared" si="72"/>
        <v>0.58513765730260603</v>
      </c>
      <c r="Y126" s="87">
        <f t="shared" si="61"/>
        <v>0.51578149386844996</v>
      </c>
      <c r="Z126" s="87">
        <f t="shared" si="73"/>
        <v>0.52117306605163005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0.71122995522995502</v>
      </c>
      <c r="AS126" s="106">
        <f t="shared" si="67"/>
        <v>0.71122995522995502</v>
      </c>
      <c r="AT126" s="106">
        <f t="shared" si="68"/>
        <v>0.68617431700595999</v>
      </c>
      <c r="AU126" s="106">
        <f t="shared" si="69"/>
        <v>0.618460830634744</v>
      </c>
      <c r="AV126" s="106">
        <f t="shared" si="70"/>
        <v>0.60651535326568995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8086.19625</v>
      </c>
      <c r="R127" s="88">
        <v>18338.39</v>
      </c>
      <c r="S127" s="88">
        <v>2762.68</v>
      </c>
      <c r="T127" s="84"/>
      <c r="U127" s="84"/>
      <c r="V127" s="85">
        <f t="shared" si="59"/>
        <v>0.59275604040403995</v>
      </c>
      <c r="W127" s="87">
        <f t="shared" si="60"/>
        <v>0.59275604040403995</v>
      </c>
      <c r="X127" s="87">
        <f t="shared" si="72"/>
        <v>0.38358568502898399</v>
      </c>
      <c r="Y127" s="87">
        <f t="shared" si="61"/>
        <v>0.51544003513394798</v>
      </c>
      <c r="Z127" s="87">
        <f t="shared" si="73"/>
        <v>0.34165384002397903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0.74967388557652204</v>
      </c>
      <c r="AU127" s="106">
        <f t="shared" si="69"/>
        <v>0.72565750256185002</v>
      </c>
      <c r="AV127" s="106">
        <f t="shared" si="70"/>
        <v>0.66264316555665703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0.99112611832611797</v>
      </c>
      <c r="W128" s="87">
        <f t="shared" si="60"/>
        <v>0.99112611832611797</v>
      </c>
      <c r="X128" s="87">
        <f t="shared" si="72"/>
        <v>0.85809680010710898</v>
      </c>
      <c r="Y128" s="87">
        <f t="shared" si="61"/>
        <v>0.86184879854445096</v>
      </c>
      <c r="Z128" s="87">
        <f t="shared" si="73"/>
        <v>0.76429355502859897</v>
      </c>
      <c r="AA128" s="95"/>
      <c r="AB128" s="96"/>
      <c r="AC128" s="97">
        <f t="shared" si="74"/>
        <v>-3.07480000000003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0.47268783068783099</v>
      </c>
      <c r="AS128" s="106">
        <f t="shared" si="67"/>
        <v>0.47268783068783099</v>
      </c>
      <c r="AT128" s="106">
        <f t="shared" si="68"/>
        <v>0.59054577944030295</v>
      </c>
      <c r="AU128" s="106">
        <f t="shared" si="69"/>
        <v>0.41103289625028799</v>
      </c>
      <c r="AV128" s="106">
        <f t="shared" si="70"/>
        <v>0.52198847021796402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0.73354656552886599</v>
      </c>
      <c r="W129" s="87">
        <f t="shared" si="60"/>
        <v>0.73354656552886599</v>
      </c>
      <c r="X129" s="87">
        <f t="shared" si="72"/>
        <v>0.68982127108666702</v>
      </c>
      <c r="Y129" s="87">
        <f t="shared" si="61"/>
        <v>0.63786657872075303</v>
      </c>
      <c r="Z129" s="87">
        <f t="shared" si="73"/>
        <v>0.61441314260508395</v>
      </c>
      <c r="AA129" s="95"/>
      <c r="AB129" s="96"/>
      <c r="AC129" s="97">
        <f t="shared" si="74"/>
        <v>-126.4588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0.54060682680151695</v>
      </c>
      <c r="AS129" s="106">
        <f t="shared" si="67"/>
        <v>0.54060682680151695</v>
      </c>
      <c r="AT129" s="106">
        <f t="shared" si="68"/>
        <v>0.63737795494558303</v>
      </c>
      <c r="AU129" s="106">
        <f t="shared" si="69"/>
        <v>0.47009289287088402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0.56661142857142899</v>
      </c>
      <c r="W130" s="87">
        <f t="shared" si="60"/>
        <v>0.56661142857142899</v>
      </c>
      <c r="X130" s="87">
        <f t="shared" si="72"/>
        <v>0.71516936671575804</v>
      </c>
      <c r="Y130" s="87">
        <f t="shared" si="61"/>
        <v>0.49270559006211201</v>
      </c>
      <c r="Z130" s="87">
        <f t="shared" si="73"/>
        <v>0.63699029954022801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0.47746190476190498</v>
      </c>
      <c r="AS130" s="106">
        <f t="shared" si="67"/>
        <v>0.47746190476190498</v>
      </c>
      <c r="AT130" s="106">
        <f t="shared" si="68"/>
        <v>0.455504040696738</v>
      </c>
      <c r="AU130" s="106">
        <f t="shared" si="69"/>
        <v>0.41518426501035199</v>
      </c>
      <c r="AV130" s="106">
        <f t="shared" si="70"/>
        <v>0.40262392122544499</v>
      </c>
      <c r="AW130" s="112"/>
      <c r="AX130" s="113">
        <v>3</v>
      </c>
      <c r="AY130" s="114"/>
      <c r="AZ130" s="115"/>
      <c r="BA130" s="116"/>
    </row>
    <row r="131" spans="1:53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6466.5066374999997</v>
      </c>
      <c r="R131" s="88">
        <v>11482.57</v>
      </c>
      <c r="S131" s="88">
        <v>2647.6</v>
      </c>
      <c r="T131" s="84"/>
      <c r="U131" s="84"/>
      <c r="V131" s="85">
        <f t="shared" si="59"/>
        <v>0.56080927960927995</v>
      </c>
      <c r="W131" s="87">
        <f t="shared" si="60"/>
        <v>0.56080927960927995</v>
      </c>
      <c r="X131" s="87">
        <f t="shared" si="72"/>
        <v>0.45968330362215898</v>
      </c>
      <c r="Y131" s="87">
        <f t="shared" si="61"/>
        <v>0.48766024313850398</v>
      </c>
      <c r="Z131" s="87">
        <f t="shared" si="73"/>
        <v>0.40943281255543301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0.49524408480832899</v>
      </c>
      <c r="AU131" s="106">
        <f t="shared" si="69"/>
        <v>0.47130647130647102</v>
      </c>
      <c r="AV131" s="106">
        <f t="shared" si="70"/>
        <v>0.43775048643748299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5774.8950000000004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0.53997789535567298</v>
      </c>
      <c r="W132" s="87">
        <f t="shared" si="60"/>
        <v>0.53997789535567298</v>
      </c>
      <c r="X132" s="87">
        <f t="shared" si="72"/>
        <v>0.56983200560356495</v>
      </c>
      <c r="Y132" s="87">
        <f t="shared" si="61"/>
        <v>0.46954599596145502</v>
      </c>
      <c r="Z132" s="87">
        <f t="shared" si="73"/>
        <v>0.50754055868459502</v>
      </c>
      <c r="AA132" s="95"/>
      <c r="AB132" s="96"/>
      <c r="AC132" s="97">
        <f t="shared" si="74"/>
        <v>-195.62440000000001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</v>
      </c>
      <c r="AS132" s="106">
        <f t="shared" si="67"/>
        <v>0.533853027630805</v>
      </c>
      <c r="AT132" s="106">
        <f t="shared" si="68"/>
        <v>0.50004108355418198</v>
      </c>
      <c r="AU132" s="106">
        <f t="shared" si="69"/>
        <v>0.46422002402678703</v>
      </c>
      <c r="AV132" s="106">
        <f t="shared" si="70"/>
        <v>0.44199059469692897</v>
      </c>
      <c r="AW132" s="112"/>
      <c r="AX132" s="113">
        <v>5</v>
      </c>
      <c r="AY132" s="114"/>
      <c r="AZ132" s="115"/>
      <c r="BA132" s="116"/>
    </row>
    <row r="133" spans="1:53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3972.15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0.53057650793650801</v>
      </c>
      <c r="W133" s="87">
        <f t="shared" si="60"/>
        <v>0.53057650793650801</v>
      </c>
      <c r="X133" s="87">
        <f t="shared" si="72"/>
        <v>0.67244439409387902</v>
      </c>
      <c r="Y133" s="87">
        <f t="shared" si="61"/>
        <v>0.46137087646652902</v>
      </c>
      <c r="Z133" s="87">
        <f t="shared" si="73"/>
        <v>0.59893582688679303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0.41124444444444402</v>
      </c>
      <c r="AS133" s="106">
        <f t="shared" si="67"/>
        <v>0.41124444444444402</v>
      </c>
      <c r="AT133" s="106">
        <f t="shared" si="68"/>
        <v>0.47825024498452501</v>
      </c>
      <c r="AU133" s="106">
        <f t="shared" si="69"/>
        <v>0.3576038647343</v>
      </c>
      <c r="AV133" s="106">
        <f t="shared" si="70"/>
        <v>0.422729485929844</v>
      </c>
      <c r="AW133" s="112"/>
      <c r="AX133" s="113">
        <v>3</v>
      </c>
      <c r="AY133" s="114"/>
      <c r="AZ133" s="115"/>
      <c r="BA133" s="116"/>
    </row>
    <row r="134" spans="1:53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0.89751142857142896</v>
      </c>
      <c r="W134" s="87">
        <f t="shared" si="60"/>
        <v>0.89751142857142896</v>
      </c>
      <c r="X134" s="87">
        <f t="shared" si="72"/>
        <v>0.68506136475208601</v>
      </c>
      <c r="Y134" s="87">
        <f t="shared" si="61"/>
        <v>0.78044472049689495</v>
      </c>
      <c r="Z134" s="87">
        <f t="shared" si="73"/>
        <v>0.61017356761353803</v>
      </c>
      <c r="AA134" s="95"/>
      <c r="AB134" s="96"/>
      <c r="AC134" s="97">
        <f t="shared" si="74"/>
        <v>-21.522600000000001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0.49216813162046402</v>
      </c>
      <c r="AU134" s="106">
        <f t="shared" si="69"/>
        <v>0.44732229123533501</v>
      </c>
      <c r="AV134" s="106">
        <f t="shared" si="70"/>
        <v>0.43503162508093002</v>
      </c>
      <c r="AW134" s="117"/>
      <c r="AX134" s="113">
        <v>3</v>
      </c>
      <c r="AY134" s="114"/>
      <c r="AZ134" s="115"/>
      <c r="BA134" s="116"/>
    </row>
    <row r="135" spans="1:53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0.51623666666666701</v>
      </c>
      <c r="W135" s="87">
        <f t="shared" si="60"/>
        <v>0.51623666666666701</v>
      </c>
      <c r="X135" s="87">
        <f t="shared" si="72"/>
        <v>0.474791666666667</v>
      </c>
      <c r="Y135" s="87">
        <f t="shared" si="61"/>
        <v>0.41298933333333299</v>
      </c>
      <c r="Z135" s="87">
        <f t="shared" si="73"/>
        <v>0.39390123456790099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0.35634250000000001</v>
      </c>
      <c r="AS135" s="106">
        <f t="shared" si="67"/>
        <v>0.35634250000000001</v>
      </c>
      <c r="AT135" s="106">
        <f t="shared" si="68"/>
        <v>0.30524107142857099</v>
      </c>
      <c r="AU135" s="106">
        <f t="shared" si="69"/>
        <v>0.28507399999999999</v>
      </c>
      <c r="AV135" s="106">
        <f t="shared" si="70"/>
        <v>0.25323703703703698</v>
      </c>
      <c r="AW135" s="112"/>
      <c r="AX135" s="113">
        <v>3</v>
      </c>
      <c r="AY135" s="114"/>
      <c r="AZ135" s="115"/>
      <c r="BA135" s="116"/>
    </row>
    <row r="136" spans="1:53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4716.9478124999996</v>
      </c>
      <c r="R136" s="88">
        <v>6644.8</v>
      </c>
      <c r="S136" s="88">
        <v>2227.86</v>
      </c>
      <c r="T136" s="84"/>
      <c r="U136" s="84"/>
      <c r="V136" s="85">
        <f t="shared" si="59"/>
        <v>0.50627047619047605</v>
      </c>
      <c r="W136" s="87">
        <f t="shared" si="60"/>
        <v>0.50627047619047605</v>
      </c>
      <c r="X136" s="87">
        <f t="shared" si="72"/>
        <v>0.53027714553487704</v>
      </c>
      <c r="Y136" s="87">
        <f t="shared" si="61"/>
        <v>0.44023519668737099</v>
      </c>
      <c r="Z136" s="87">
        <f t="shared" si="73"/>
        <v>0.47230965627733501</v>
      </c>
      <c r="AA136" s="95"/>
      <c r="AB136" s="96"/>
      <c r="AC136" s="97">
        <f t="shared" si="74"/>
        <v>-129.60400000000001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0.56499174603174596</v>
      </c>
      <c r="AS136" s="106">
        <f t="shared" si="67"/>
        <v>0.56499174603174596</v>
      </c>
      <c r="AT136" s="106">
        <f t="shared" si="68"/>
        <v>0.519636625113299</v>
      </c>
      <c r="AU136" s="106">
        <f t="shared" si="69"/>
        <v>0.49129717046238802</v>
      </c>
      <c r="AV136" s="106">
        <f t="shared" si="70"/>
        <v>0.45931126164205499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0.47701321044546902</v>
      </c>
      <c r="W137" s="87">
        <f t="shared" si="60"/>
        <v>0.47701321044546902</v>
      </c>
      <c r="X137" s="87">
        <f t="shared" si="72"/>
        <v>0.52481624508799196</v>
      </c>
      <c r="Y137" s="87">
        <f t="shared" si="61"/>
        <v>0.41479409603953799</v>
      </c>
      <c r="Z137" s="87">
        <f t="shared" si="73"/>
        <v>0.46744571666622498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0.52001228878648198</v>
      </c>
      <c r="AS137" s="106">
        <f t="shared" si="67"/>
        <v>0.52001228878648198</v>
      </c>
      <c r="AT137" s="106">
        <f t="shared" si="68"/>
        <v>0.48602310779706798</v>
      </c>
      <c r="AU137" s="106">
        <f t="shared" si="69"/>
        <v>0.45218459894476698</v>
      </c>
      <c r="AV137" s="106">
        <f t="shared" si="70"/>
        <v>0.42959998591475501</v>
      </c>
      <c r="AW137" s="112"/>
      <c r="AX137" s="113">
        <v>5</v>
      </c>
      <c r="AY137" s="114"/>
      <c r="AZ137" s="115"/>
      <c r="BA137" s="116"/>
    </row>
    <row r="138" spans="1:53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6675.3072000000002</v>
      </c>
      <c r="M138" s="71">
        <v>8243.7749999999996</v>
      </c>
      <c r="N138" s="71">
        <f t="shared" si="77"/>
        <v>24731.325000000001</v>
      </c>
      <c r="O138" s="77">
        <v>0.30303999999999998</v>
      </c>
      <c r="P138" s="78">
        <v>2498.1935760000001</v>
      </c>
      <c r="Q138" s="78">
        <f t="shared" si="78"/>
        <v>7494.5807279999999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0.47009881193183101</v>
      </c>
      <c r="W138" s="87">
        <f t="shared" si="60"/>
        <v>0.47009881193183101</v>
      </c>
      <c r="X138" s="87">
        <f t="shared" si="72"/>
        <v>0.540553399549911</v>
      </c>
      <c r="Y138" s="87">
        <f t="shared" si="61"/>
        <v>0.40878157559289702</v>
      </c>
      <c r="Z138" s="87">
        <f t="shared" si="73"/>
        <v>0.48146255687380202</v>
      </c>
      <c r="AA138" s="95"/>
      <c r="AB138" s="96"/>
      <c r="AC138" s="97">
        <f t="shared" si="74"/>
        <v>-227.91579999999999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1.0242589105112601</v>
      </c>
      <c r="AS138" s="108">
        <f t="shared" si="67"/>
        <v>1.0242589105112601</v>
      </c>
      <c r="AT138" s="108">
        <f t="shared" si="68"/>
        <v>1.0940671434445499</v>
      </c>
      <c r="AU138" s="106">
        <f t="shared" si="69"/>
        <v>0.89065992218370804</v>
      </c>
      <c r="AV138" s="106">
        <f t="shared" si="70"/>
        <v>0.96705531460002703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2858.7562499999999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0.46318095238095203</v>
      </c>
      <c r="W139" s="87">
        <f t="shared" si="60"/>
        <v>0.46318095238095203</v>
      </c>
      <c r="X139" s="87">
        <f t="shared" si="72"/>
        <v>0.63091998036327901</v>
      </c>
      <c r="Y139" s="87">
        <f t="shared" si="61"/>
        <v>0.40276604554865397</v>
      </c>
      <c r="Z139" s="87">
        <f t="shared" si="73"/>
        <v>0.56195067347907002</v>
      </c>
      <c r="AA139" s="95"/>
      <c r="AB139" s="96"/>
      <c r="AC139" s="97">
        <f t="shared" si="74"/>
        <v>-112.732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0.65878253968253997</v>
      </c>
      <c r="AS139" s="106">
        <f t="shared" si="67"/>
        <v>0.65878253968253997</v>
      </c>
      <c r="AT139" s="106">
        <f t="shared" si="68"/>
        <v>0.360578254290222</v>
      </c>
      <c r="AU139" s="106">
        <f t="shared" si="69"/>
        <v>0.57285438233264296</v>
      </c>
      <c r="AV139" s="106">
        <f t="shared" si="70"/>
        <v>0.31871820594366501</v>
      </c>
      <c r="AW139" s="112"/>
      <c r="AX139" s="113">
        <v>3</v>
      </c>
      <c r="AY139" s="114"/>
      <c r="AZ139" s="115"/>
      <c r="BA139" s="116"/>
    </row>
    <row r="140" spans="1:53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2842.4205000000002</v>
      </c>
      <c r="R140" s="88">
        <v>4034.65</v>
      </c>
      <c r="S140" s="88">
        <v>924.21</v>
      </c>
      <c r="T140" s="84"/>
      <c r="U140" s="84"/>
      <c r="V140" s="85">
        <f t="shared" si="59"/>
        <v>0.448294444444444</v>
      </c>
      <c r="W140" s="87">
        <f t="shared" si="60"/>
        <v>0.448294444444444</v>
      </c>
      <c r="X140" s="87">
        <f t="shared" si="72"/>
        <v>0.36505510131532198</v>
      </c>
      <c r="Y140" s="87">
        <f t="shared" si="61"/>
        <v>0.38982125603864698</v>
      </c>
      <c r="Z140" s="87">
        <f t="shared" si="73"/>
        <v>0.32514893556389701</v>
      </c>
      <c r="AA140" s="95"/>
      <c r="AB140" s="96"/>
      <c r="AC140" s="97">
        <f t="shared" si="74"/>
        <v>-99.307000000000002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0.471192592592593</v>
      </c>
      <c r="AS140" s="106">
        <f t="shared" si="67"/>
        <v>0.471192592592593</v>
      </c>
      <c r="AT140" s="106">
        <f t="shared" si="68"/>
        <v>0.42957082423404003</v>
      </c>
      <c r="AU140" s="106">
        <f t="shared" si="69"/>
        <v>0.40973268921095002</v>
      </c>
      <c r="AV140" s="106">
        <f t="shared" si="70"/>
        <v>0.37970132917504601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17098.2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0.43172047350013398</v>
      </c>
      <c r="W141" s="87">
        <f t="shared" si="60"/>
        <v>0.43172047350013398</v>
      </c>
      <c r="X141" s="87">
        <f t="shared" si="72"/>
        <v>0.445568338145439</v>
      </c>
      <c r="Y141" s="87">
        <f t="shared" si="61"/>
        <v>0.37540910739142103</v>
      </c>
      <c r="Z141" s="87">
        <f t="shared" si="73"/>
        <v>0.39686083100048303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0.31976055959106803</v>
      </c>
      <c r="AS141" s="106">
        <f t="shared" si="67"/>
        <v>0.31976055959106803</v>
      </c>
      <c r="AT141" s="106">
        <f t="shared" si="68"/>
        <v>0.36982747592835402</v>
      </c>
      <c r="AU141" s="106">
        <f t="shared" si="69"/>
        <v>0.27805266051397198</v>
      </c>
      <c r="AV141" s="106">
        <f t="shared" si="70"/>
        <v>0.32689367213389298</v>
      </c>
      <c r="AW141" s="112"/>
      <c r="AX141" s="113">
        <v>3</v>
      </c>
      <c r="AY141" s="114"/>
      <c r="AZ141" s="115"/>
      <c r="BA141" s="116"/>
    </row>
    <row r="142" spans="1:53">
      <c r="A142" s="124"/>
      <c r="B142" s="124"/>
      <c r="C142" s="125"/>
      <c r="D142" s="124"/>
      <c r="E142" s="69"/>
      <c r="F142" s="69"/>
      <c r="G142" s="70"/>
      <c r="H142" s="71">
        <f>SUM(H3:H141)</f>
        <v>1359909.25</v>
      </c>
      <c r="I142" s="71">
        <f>SUM(I3:I141)</f>
        <v>4079727.75</v>
      </c>
      <c r="J142" s="77">
        <v>0.26565981931878002</v>
      </c>
      <c r="K142" s="78">
        <f>SUM(K3:K141)</f>
        <v>361301.92600630003</v>
      </c>
      <c r="L142" s="78">
        <f>SUM(L3:L141)</f>
        <v>1083905.7780189</v>
      </c>
      <c r="M142" s="71">
        <f>SUM(M3:M141)</f>
        <v>1567605.6375</v>
      </c>
      <c r="N142" s="71">
        <f>SUM(N3:N141)</f>
        <v>4702816.9124999996</v>
      </c>
      <c r="O142" s="77">
        <v>0.259956669348053</v>
      </c>
      <c r="P142" s="78">
        <f>SUM(P3:P141)</f>
        <v>406622.20079295</v>
      </c>
      <c r="Q142" s="78">
        <f>SUM(Q3:Q141)</f>
        <v>1219866.6023788501</v>
      </c>
      <c r="R142" s="88">
        <f>SUM(R3:R141)</f>
        <v>3877678.1</v>
      </c>
      <c r="S142" s="88">
        <f>SUM(S3:S141)</f>
        <v>907014.72</v>
      </c>
      <c r="T142" s="84"/>
      <c r="U142" s="84"/>
      <c r="V142" s="85">
        <f t="shared" si="59"/>
        <v>0.95047472224096297</v>
      </c>
      <c r="W142" s="87">
        <f>R142/I142</f>
        <v>0.95047472224096297</v>
      </c>
      <c r="X142" s="87">
        <f>S142/L142</f>
        <v>0.83680218188133404</v>
      </c>
      <c r="Y142" s="87">
        <f>R142/N142</f>
        <v>0.82454370904663599</v>
      </c>
      <c r="Z142" s="87">
        <f>S142/Q142</f>
        <v>0.74353598846893598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0.27005810689244097</v>
      </c>
      <c r="AG142" s="98">
        <f>SUM(AG3:AG141)</f>
        <v>330583.077461846</v>
      </c>
      <c r="AH142" s="98">
        <f>SUM(AH3:AH141)</f>
        <v>661166.154923692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374042.89341652102</v>
      </c>
      <c r="AM142" s="98">
        <f>SUM(AM3:AM141)</f>
        <v>748085.786833041</v>
      </c>
      <c r="AN142" s="102">
        <f>SUM(AN3:AN141)</f>
        <v>1961035.33</v>
      </c>
      <c r="AO142" s="102">
        <f>SUM(AO3:AO141)</f>
        <v>509841.87</v>
      </c>
      <c r="AP142" s="104"/>
      <c r="AQ142" s="104"/>
      <c r="AR142" s="105">
        <f t="shared" si="66"/>
        <v>0.80099909050867302</v>
      </c>
      <c r="AS142" s="106">
        <f t="shared" si="67"/>
        <v>0.80099909050867302</v>
      </c>
      <c r="AT142" s="106">
        <f t="shared" si="68"/>
        <v>0.77112517965902705</v>
      </c>
      <c r="AU142" s="106">
        <f t="shared" si="69"/>
        <v>0.69642200614152705</v>
      </c>
      <c r="AV142" s="106">
        <f t="shared" si="70"/>
        <v>0.68152861473063497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sortState ref="A3:AX142">
    <sortCondition descending="1" ref="W3"/>
  </sortState>
  <mergeCells count="16"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I1:Q1"/>
    <mergeCell ref="R1:S1"/>
    <mergeCell ref="W1:Z1"/>
    <mergeCell ref="AA1:AC1"/>
    <mergeCell ref="AD1:AM1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topLeftCell="A49" workbookViewId="0">
      <selection activeCell="D32" sqref="D32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2" t="s">
        <v>2335</v>
      </c>
      <c r="B1" s="152"/>
      <c r="C1" s="152"/>
      <c r="D1" s="152"/>
      <c r="E1" s="152"/>
      <c r="F1" s="153"/>
      <c r="G1" s="154"/>
      <c r="H1" s="155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2" t="s">
        <v>2348</v>
      </c>
      <c r="B11" s="152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G6" sqref="G6"/>
    </sheetView>
  </sheetViews>
  <sheetFormatPr defaultColWidth="9" defaultRowHeight="13.5"/>
  <cols>
    <col min="1" max="6" width="9" style="1"/>
    <col min="7" max="7" width="9" style="2"/>
  </cols>
  <sheetData>
    <row r="1" spans="1:7">
      <c r="A1" s="156" t="s">
        <v>2349</v>
      </c>
      <c r="B1" s="156"/>
      <c r="C1" s="156"/>
      <c r="D1" s="156"/>
      <c r="E1" s="156"/>
      <c r="F1" s="156"/>
      <c r="G1" s="157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54</v>
      </c>
      <c r="D3" s="5" t="s">
        <v>2355</v>
      </c>
      <c r="E3" s="5">
        <v>10808</v>
      </c>
      <c r="F3" s="5" t="s">
        <v>2356</v>
      </c>
      <c r="G3" s="6">
        <v>100</v>
      </c>
    </row>
    <row r="4" spans="1:7">
      <c r="A4" s="5">
        <v>2</v>
      </c>
      <c r="B4" s="5" t="s">
        <v>2354</v>
      </c>
      <c r="C4" s="5">
        <v>54</v>
      </c>
      <c r="D4" s="5" t="s">
        <v>2355</v>
      </c>
      <c r="E4" s="5">
        <v>6301</v>
      </c>
      <c r="F4" s="5" t="s">
        <v>2357</v>
      </c>
      <c r="G4" s="6">
        <v>100</v>
      </c>
    </row>
    <row r="5" spans="1:7">
      <c r="A5" s="5">
        <v>3</v>
      </c>
      <c r="B5" s="5" t="s">
        <v>2354</v>
      </c>
      <c r="C5" s="5">
        <v>54</v>
      </c>
      <c r="D5" s="5" t="s">
        <v>2355</v>
      </c>
      <c r="E5" s="5">
        <v>7379</v>
      </c>
      <c r="F5" s="5" t="s">
        <v>2358</v>
      </c>
      <c r="G5" s="6">
        <v>103</v>
      </c>
    </row>
    <row r="6" spans="1:7">
      <c r="A6" s="5">
        <v>4</v>
      </c>
      <c r="B6" s="5" t="s">
        <v>2354</v>
      </c>
      <c r="C6" s="5">
        <v>54</v>
      </c>
      <c r="D6" s="5" t="s">
        <v>2355</v>
      </c>
      <c r="E6" s="5">
        <v>6884</v>
      </c>
      <c r="F6" s="5" t="s">
        <v>2359</v>
      </c>
      <c r="G6" s="6">
        <v>100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